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medinsab.sharepoint.com/sites/Projektportalen/projekt2021/Lagan vvf Recipientkontrollen i Lagan 2021 (3050)/Månadsrapporter 2021/"/>
    </mc:Choice>
  </mc:AlternateContent>
  <xr:revisionPtr revIDLastSave="1431" documentId="8_{3D60EBB5-05C5-4862-81DF-271A9EDE018E}" xr6:coauthVersionLast="47" xr6:coauthVersionMax="47" xr10:uidLastSave="{DE328051-BEB6-4B54-BCAD-4CFDFD384643}"/>
  <bookViews>
    <workbookView xWindow="-120" yWindow="-120" windowWidth="29040" windowHeight="15840" tabRatio="682" firstSheet="1" activeTab="1" xr2:uid="{00000000-000D-0000-FFFF-FFFF00000000}"/>
  </bookViews>
  <sheets>
    <sheet name="Månadsrapporter" sheetId="5" r:id="rId1"/>
    <sheet name="Vattenkemi rinnande vatten (L1)" sheetId="1" r:id="rId2"/>
    <sheet name="Vattenkemi sjöar (L2)" sheetId="2" r:id="rId3"/>
    <sheet name="Vattenkemi metaller (L3)" sheetId="3" r:id="rId4"/>
  </sheets>
  <definedNames>
    <definedName name="_xlnm.Print_Area" localSheetId="0">Månadsrapporter!$A$1:$H$629</definedName>
    <definedName name="_xlnm.Print_Area" localSheetId="1">'Vattenkemi rinnande vatten (L1)'!$A$1:$P$22</definedName>
    <definedName name="_xlnm.Print_Area" localSheetId="2">'Vattenkemi sjöar (L2)'!$A$1:$AA$34</definedName>
    <definedName name="_xlnm.Print_Titles" localSheetId="1">'Vattenkemi rinnande vatten (L1)'!$1:$11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5" l="1"/>
  <c r="B60" i="5" l="1"/>
  <c r="B113" i="5"/>
  <c r="B167" i="5" l="1"/>
  <c r="B219" i="5"/>
  <c r="B285" i="5" l="1"/>
  <c r="B384" i="5" l="1"/>
  <c r="B334" i="5" l="1"/>
  <c r="I368" i="1" l="1"/>
  <c r="I367" i="1"/>
  <c r="I366" i="1"/>
  <c r="F352" i="1"/>
  <c r="F351" i="1"/>
  <c r="F350" i="1"/>
  <c r="D318" i="1"/>
  <c r="D317" i="1"/>
  <c r="D316" i="1"/>
  <c r="B438" i="5" l="1"/>
  <c r="B486" i="5" l="1"/>
  <c r="B534" i="5" l="1"/>
  <c r="B584" i="5" l="1"/>
  <c r="I53" i="3" l="1"/>
  <c r="I52" i="3"/>
  <c r="I51" i="3"/>
  <c r="X53" i="3"/>
  <c r="W53" i="3"/>
  <c r="V53" i="3"/>
  <c r="U53" i="3"/>
  <c r="T53" i="3"/>
  <c r="S53" i="3"/>
  <c r="R53" i="3"/>
  <c r="Q53" i="3"/>
  <c r="P53" i="3"/>
  <c r="O53" i="3"/>
  <c r="N53" i="3"/>
  <c r="M53" i="3"/>
  <c r="L53" i="3"/>
  <c r="K53" i="3"/>
  <c r="J53" i="3"/>
  <c r="F53" i="3"/>
  <c r="D53" i="3"/>
  <c r="X52" i="3"/>
  <c r="W52" i="3"/>
  <c r="V52" i="3"/>
  <c r="U52" i="3"/>
  <c r="T52" i="3"/>
  <c r="S52" i="3"/>
  <c r="R52" i="3"/>
  <c r="Q52" i="3"/>
  <c r="P52" i="3"/>
  <c r="O52" i="3"/>
  <c r="N52" i="3"/>
  <c r="M52" i="3"/>
  <c r="L52" i="3"/>
  <c r="K52" i="3"/>
  <c r="J52" i="3"/>
  <c r="F52" i="3"/>
  <c r="D52" i="3"/>
  <c r="X51" i="3"/>
  <c r="W51" i="3"/>
  <c r="V51" i="3"/>
  <c r="U51" i="3"/>
  <c r="T51" i="3"/>
  <c r="S51" i="3"/>
  <c r="R51" i="3"/>
  <c r="Q51" i="3"/>
  <c r="P51" i="3"/>
  <c r="O51" i="3"/>
  <c r="N51" i="3"/>
  <c r="M51" i="3"/>
  <c r="L51" i="3"/>
  <c r="K51" i="3"/>
  <c r="J51" i="3"/>
  <c r="F51" i="3"/>
  <c r="D51" i="3"/>
  <c r="D39" i="3"/>
  <c r="F39" i="3"/>
  <c r="I39" i="3"/>
  <c r="J39" i="3"/>
  <c r="K39" i="3"/>
  <c r="L39" i="3"/>
  <c r="M39" i="3"/>
  <c r="N39" i="3"/>
  <c r="O39" i="3"/>
  <c r="P39" i="3"/>
  <c r="Q39" i="3"/>
  <c r="R39" i="3"/>
  <c r="S39" i="3"/>
  <c r="T39" i="3"/>
  <c r="U39" i="3"/>
  <c r="V39" i="3"/>
  <c r="W39" i="3"/>
  <c r="X39" i="3"/>
  <c r="D40" i="3"/>
  <c r="F40" i="3"/>
  <c r="I40" i="3"/>
  <c r="J40" i="3"/>
  <c r="K40" i="3"/>
  <c r="L40" i="3"/>
  <c r="M40" i="3"/>
  <c r="N40" i="3"/>
  <c r="O40" i="3"/>
  <c r="P40" i="3"/>
  <c r="Q40" i="3"/>
  <c r="R40" i="3"/>
  <c r="S40" i="3"/>
  <c r="T40" i="3"/>
  <c r="U40" i="3"/>
  <c r="V40" i="3"/>
  <c r="W40" i="3"/>
  <c r="X40" i="3"/>
  <c r="D41" i="3"/>
  <c r="F41" i="3"/>
  <c r="I41" i="3"/>
  <c r="J41" i="3"/>
  <c r="K41" i="3"/>
  <c r="L41" i="3"/>
  <c r="M41" i="3"/>
  <c r="N41" i="3"/>
  <c r="O41" i="3"/>
  <c r="P41" i="3"/>
  <c r="Q41" i="3"/>
  <c r="R41" i="3"/>
  <c r="S41" i="3"/>
  <c r="T41" i="3"/>
  <c r="U41" i="3"/>
  <c r="V41" i="3"/>
  <c r="W41" i="3"/>
  <c r="X41" i="3"/>
  <c r="D69" i="3"/>
  <c r="F69" i="3"/>
  <c r="I69" i="3"/>
  <c r="J69" i="3"/>
  <c r="K69" i="3"/>
  <c r="L69" i="3"/>
  <c r="M69" i="3"/>
  <c r="N69" i="3"/>
  <c r="O69" i="3"/>
  <c r="P69" i="3"/>
  <c r="Q69" i="3"/>
  <c r="R69" i="3"/>
  <c r="S69" i="3"/>
  <c r="T69" i="3"/>
  <c r="U69" i="3"/>
  <c r="V69" i="3"/>
  <c r="W69" i="3"/>
  <c r="X69" i="3"/>
  <c r="D70" i="3"/>
  <c r="F70" i="3"/>
  <c r="I70" i="3"/>
  <c r="J70" i="3"/>
  <c r="K70" i="3"/>
  <c r="L70" i="3"/>
  <c r="M70" i="3"/>
  <c r="N70" i="3"/>
  <c r="O70" i="3"/>
  <c r="P70" i="3"/>
  <c r="Q70" i="3"/>
  <c r="R70" i="3"/>
  <c r="S70" i="3"/>
  <c r="T70" i="3"/>
  <c r="U70" i="3"/>
  <c r="V70" i="3"/>
  <c r="W70" i="3"/>
  <c r="X70" i="3"/>
  <c r="D71" i="3"/>
  <c r="F71" i="3"/>
  <c r="I71" i="3"/>
  <c r="J71" i="3"/>
  <c r="K71" i="3"/>
  <c r="L71" i="3"/>
  <c r="M71" i="3"/>
  <c r="N71" i="3"/>
  <c r="O71" i="3"/>
  <c r="P71" i="3"/>
  <c r="Q71" i="3"/>
  <c r="R71" i="3"/>
  <c r="S71" i="3"/>
  <c r="T71" i="3"/>
  <c r="U71" i="3"/>
  <c r="V71" i="3"/>
  <c r="W71" i="3"/>
  <c r="X71" i="3"/>
  <c r="D81" i="3"/>
  <c r="F81" i="3"/>
  <c r="I81" i="3"/>
  <c r="J81" i="3"/>
  <c r="K81" i="3"/>
  <c r="L81" i="3"/>
  <c r="M81" i="3"/>
  <c r="N81" i="3"/>
  <c r="O81" i="3"/>
  <c r="P81" i="3"/>
  <c r="Q81" i="3"/>
  <c r="R81" i="3"/>
  <c r="S81" i="3"/>
  <c r="T81" i="3"/>
  <c r="U81" i="3"/>
  <c r="V81" i="3"/>
  <c r="W81" i="3"/>
  <c r="X81" i="3"/>
  <c r="D82" i="3"/>
  <c r="F82" i="3"/>
  <c r="I82" i="3"/>
  <c r="J82" i="3"/>
  <c r="K82" i="3"/>
  <c r="L82" i="3"/>
  <c r="M82" i="3"/>
  <c r="N82" i="3"/>
  <c r="O82" i="3"/>
  <c r="P82" i="3"/>
  <c r="Q82" i="3"/>
  <c r="R82" i="3"/>
  <c r="S82" i="3"/>
  <c r="T82" i="3"/>
  <c r="U82" i="3"/>
  <c r="V82" i="3"/>
  <c r="W82" i="3"/>
  <c r="X82" i="3"/>
  <c r="D83" i="3"/>
  <c r="F83" i="3"/>
  <c r="I83" i="3"/>
  <c r="J83" i="3"/>
  <c r="K83" i="3"/>
  <c r="L83" i="3"/>
  <c r="M83" i="3"/>
  <c r="N83" i="3"/>
  <c r="O83" i="3"/>
  <c r="P83" i="3"/>
  <c r="Q83" i="3"/>
  <c r="R83" i="3"/>
  <c r="S83" i="3"/>
  <c r="T83" i="3"/>
  <c r="U83" i="3"/>
  <c r="V83" i="3"/>
  <c r="W83" i="3"/>
  <c r="X83" i="3"/>
  <c r="D93" i="3"/>
  <c r="F93" i="3"/>
  <c r="I93" i="3"/>
  <c r="J93" i="3"/>
  <c r="K93" i="3"/>
  <c r="L93" i="3"/>
  <c r="M93" i="3"/>
  <c r="N93" i="3"/>
  <c r="O93" i="3"/>
  <c r="P93" i="3"/>
  <c r="Q93" i="3"/>
  <c r="R93" i="3"/>
  <c r="S93" i="3"/>
  <c r="T93" i="3"/>
  <c r="U93" i="3"/>
  <c r="V93" i="3"/>
  <c r="W93" i="3"/>
  <c r="X93" i="3"/>
  <c r="D94" i="3"/>
  <c r="F94" i="3"/>
  <c r="I94" i="3"/>
  <c r="J94" i="3"/>
  <c r="K94" i="3"/>
  <c r="L94" i="3"/>
  <c r="M94" i="3"/>
  <c r="N94" i="3"/>
  <c r="O94" i="3"/>
  <c r="P94" i="3"/>
  <c r="Q94" i="3"/>
  <c r="R94" i="3"/>
  <c r="S94" i="3"/>
  <c r="T94" i="3"/>
  <c r="U94" i="3"/>
  <c r="V94" i="3"/>
  <c r="W94" i="3"/>
  <c r="X94" i="3"/>
  <c r="D95" i="3"/>
  <c r="F95" i="3"/>
  <c r="I95" i="3"/>
  <c r="J95" i="3"/>
  <c r="K95" i="3"/>
  <c r="L95" i="3"/>
  <c r="M95" i="3"/>
  <c r="N95" i="3"/>
  <c r="O95" i="3"/>
  <c r="P95" i="3"/>
  <c r="Q95" i="3"/>
  <c r="R95" i="3"/>
  <c r="S95" i="3"/>
  <c r="T95" i="3"/>
  <c r="U95" i="3"/>
  <c r="V95" i="3"/>
  <c r="W95" i="3"/>
  <c r="X95" i="3"/>
  <c r="D105" i="3"/>
  <c r="F105" i="3"/>
  <c r="I105" i="3"/>
  <c r="J105" i="3"/>
  <c r="K105" i="3"/>
  <c r="L105" i="3"/>
  <c r="M105" i="3"/>
  <c r="N105" i="3"/>
  <c r="O105" i="3"/>
  <c r="P105" i="3"/>
  <c r="Q105" i="3"/>
  <c r="R105" i="3"/>
  <c r="S105" i="3"/>
  <c r="T105" i="3"/>
  <c r="U105" i="3"/>
  <c r="V105" i="3"/>
  <c r="W105" i="3"/>
  <c r="X105" i="3"/>
  <c r="D106" i="3"/>
  <c r="F106" i="3"/>
  <c r="I106" i="3"/>
  <c r="J106" i="3"/>
  <c r="K106" i="3"/>
  <c r="L106" i="3"/>
  <c r="M106" i="3"/>
  <c r="N106" i="3"/>
  <c r="O106" i="3"/>
  <c r="P106" i="3"/>
  <c r="Q106" i="3"/>
  <c r="R106" i="3"/>
  <c r="S106" i="3"/>
  <c r="T106" i="3"/>
  <c r="U106" i="3"/>
  <c r="V106" i="3"/>
  <c r="W106" i="3"/>
  <c r="X106" i="3"/>
  <c r="D107" i="3"/>
  <c r="F107" i="3"/>
  <c r="I107" i="3"/>
  <c r="J107" i="3"/>
  <c r="K107" i="3"/>
  <c r="L107" i="3"/>
  <c r="M107" i="3"/>
  <c r="N107" i="3"/>
  <c r="O107" i="3"/>
  <c r="P107" i="3"/>
  <c r="Q107" i="3"/>
  <c r="R107" i="3"/>
  <c r="S107" i="3"/>
  <c r="T107" i="3"/>
  <c r="U107" i="3"/>
  <c r="V107" i="3"/>
  <c r="W107" i="3"/>
  <c r="X107" i="3"/>
  <c r="D123" i="3"/>
  <c r="F123" i="3"/>
  <c r="I123" i="3"/>
  <c r="J123" i="3"/>
  <c r="K123" i="3"/>
  <c r="L123" i="3"/>
  <c r="M123" i="3"/>
  <c r="N123" i="3"/>
  <c r="O123" i="3"/>
  <c r="P123" i="3"/>
  <c r="Q123" i="3"/>
  <c r="R123" i="3"/>
  <c r="S123" i="3"/>
  <c r="T123" i="3"/>
  <c r="U123" i="3"/>
  <c r="V123" i="3"/>
  <c r="W123" i="3"/>
  <c r="X123" i="3"/>
  <c r="D124" i="3"/>
  <c r="F124" i="3"/>
  <c r="I124" i="3"/>
  <c r="J124" i="3"/>
  <c r="K124" i="3"/>
  <c r="L124" i="3"/>
  <c r="M124" i="3"/>
  <c r="N124" i="3"/>
  <c r="O124" i="3"/>
  <c r="P124" i="3"/>
  <c r="Q124" i="3"/>
  <c r="R124" i="3"/>
  <c r="S124" i="3"/>
  <c r="T124" i="3"/>
  <c r="U124" i="3"/>
  <c r="V124" i="3"/>
  <c r="W124" i="3"/>
  <c r="X124" i="3"/>
  <c r="D125" i="3"/>
  <c r="F125" i="3"/>
  <c r="I125" i="3"/>
  <c r="J125" i="3"/>
  <c r="K125" i="3"/>
  <c r="L125" i="3"/>
  <c r="M125" i="3"/>
  <c r="N125" i="3"/>
  <c r="O125" i="3"/>
  <c r="P125" i="3"/>
  <c r="Q125" i="3"/>
  <c r="R125" i="3"/>
  <c r="S125" i="3"/>
  <c r="T125" i="3"/>
  <c r="U125" i="3"/>
  <c r="V125" i="3"/>
  <c r="W125" i="3"/>
  <c r="X125" i="3"/>
  <c r="D135" i="3"/>
  <c r="F135" i="3"/>
  <c r="I135" i="3"/>
  <c r="J135" i="3"/>
  <c r="K135" i="3"/>
  <c r="L135" i="3"/>
  <c r="M135" i="3"/>
  <c r="N135" i="3"/>
  <c r="O135" i="3"/>
  <c r="P135" i="3"/>
  <c r="Q135" i="3"/>
  <c r="R135" i="3"/>
  <c r="S135" i="3"/>
  <c r="T135" i="3"/>
  <c r="U135" i="3"/>
  <c r="V135" i="3"/>
  <c r="W135" i="3"/>
  <c r="X135" i="3"/>
  <c r="D136" i="3"/>
  <c r="F136" i="3"/>
  <c r="I136" i="3"/>
  <c r="J136" i="3"/>
  <c r="K136" i="3"/>
  <c r="L136" i="3"/>
  <c r="M136" i="3"/>
  <c r="N136" i="3"/>
  <c r="O136" i="3"/>
  <c r="P136" i="3"/>
  <c r="Q136" i="3"/>
  <c r="R136" i="3"/>
  <c r="S136" i="3"/>
  <c r="T136" i="3"/>
  <c r="U136" i="3"/>
  <c r="V136" i="3"/>
  <c r="W136" i="3"/>
  <c r="X136" i="3"/>
  <c r="D137" i="3"/>
  <c r="F137" i="3"/>
  <c r="I137" i="3"/>
  <c r="J137" i="3"/>
  <c r="K137" i="3"/>
  <c r="L137" i="3"/>
  <c r="M137" i="3"/>
  <c r="N137" i="3"/>
  <c r="O137" i="3"/>
  <c r="P137" i="3"/>
  <c r="Q137" i="3"/>
  <c r="R137" i="3"/>
  <c r="S137" i="3"/>
  <c r="T137" i="3"/>
  <c r="U137" i="3"/>
  <c r="V137" i="3"/>
  <c r="W137" i="3"/>
  <c r="X137" i="3"/>
  <c r="D147" i="3"/>
  <c r="F147" i="3"/>
  <c r="I147" i="3"/>
  <c r="J147" i="3"/>
  <c r="K147" i="3"/>
  <c r="L147" i="3"/>
  <c r="M147" i="3"/>
  <c r="N147" i="3"/>
  <c r="O147" i="3"/>
  <c r="P147" i="3"/>
  <c r="Q147" i="3"/>
  <c r="R147" i="3"/>
  <c r="S147" i="3"/>
  <c r="T147" i="3"/>
  <c r="U147" i="3"/>
  <c r="V147" i="3"/>
  <c r="W147" i="3"/>
  <c r="X147" i="3"/>
  <c r="D148" i="3"/>
  <c r="F148" i="3"/>
  <c r="I148" i="3"/>
  <c r="J148" i="3"/>
  <c r="K148" i="3"/>
  <c r="L148" i="3"/>
  <c r="M148" i="3"/>
  <c r="N148" i="3"/>
  <c r="O148" i="3"/>
  <c r="P148" i="3"/>
  <c r="Q148" i="3"/>
  <c r="R148" i="3"/>
  <c r="S148" i="3"/>
  <c r="T148" i="3"/>
  <c r="U148" i="3"/>
  <c r="V148" i="3"/>
  <c r="W148" i="3"/>
  <c r="X148" i="3"/>
  <c r="D149" i="3"/>
  <c r="F149" i="3"/>
  <c r="I149" i="3"/>
  <c r="J149" i="3"/>
  <c r="K149" i="3"/>
  <c r="L149" i="3"/>
  <c r="M149" i="3"/>
  <c r="N149" i="3"/>
  <c r="O149" i="3"/>
  <c r="P149" i="3"/>
  <c r="Q149" i="3"/>
  <c r="R149" i="3"/>
  <c r="S149" i="3"/>
  <c r="T149" i="3"/>
  <c r="U149" i="3"/>
  <c r="V149" i="3"/>
  <c r="W149" i="3"/>
  <c r="X149" i="3"/>
  <c r="D159" i="3"/>
  <c r="F159" i="3"/>
  <c r="I159" i="3"/>
  <c r="J159" i="3"/>
  <c r="K159" i="3"/>
  <c r="L159" i="3"/>
  <c r="M159" i="3"/>
  <c r="N159" i="3"/>
  <c r="O159" i="3"/>
  <c r="P159" i="3"/>
  <c r="Q159" i="3"/>
  <c r="R159" i="3"/>
  <c r="S159" i="3"/>
  <c r="T159" i="3"/>
  <c r="U159" i="3"/>
  <c r="V159" i="3"/>
  <c r="W159" i="3"/>
  <c r="X159" i="3"/>
  <c r="D160" i="3"/>
  <c r="F160" i="3"/>
  <c r="I160" i="3"/>
  <c r="J160" i="3"/>
  <c r="K160" i="3"/>
  <c r="L160" i="3"/>
  <c r="M160" i="3"/>
  <c r="N160" i="3"/>
  <c r="O160" i="3"/>
  <c r="P160" i="3"/>
  <c r="Q160" i="3"/>
  <c r="R160" i="3"/>
  <c r="S160" i="3"/>
  <c r="T160" i="3"/>
  <c r="U160" i="3"/>
  <c r="V160" i="3"/>
  <c r="W160" i="3"/>
  <c r="X160" i="3"/>
  <c r="D161" i="3"/>
  <c r="F161" i="3"/>
  <c r="I161" i="3"/>
  <c r="J161" i="3"/>
  <c r="K161" i="3"/>
  <c r="L161" i="3"/>
  <c r="M161" i="3"/>
  <c r="N161" i="3"/>
  <c r="O161" i="3"/>
  <c r="P161" i="3"/>
  <c r="Q161" i="3"/>
  <c r="R161" i="3"/>
  <c r="S161" i="3"/>
  <c r="T161" i="3"/>
  <c r="U161" i="3"/>
  <c r="V161" i="3"/>
  <c r="W161" i="3"/>
  <c r="X161" i="3"/>
  <c r="D171" i="3"/>
  <c r="F171" i="3"/>
  <c r="I171" i="3"/>
  <c r="J171" i="3"/>
  <c r="K171" i="3"/>
  <c r="L171" i="3"/>
  <c r="M171" i="3"/>
  <c r="N171" i="3"/>
  <c r="O171" i="3"/>
  <c r="P171" i="3"/>
  <c r="Q171" i="3"/>
  <c r="R171" i="3"/>
  <c r="S171" i="3"/>
  <c r="T171" i="3"/>
  <c r="U171" i="3"/>
  <c r="V171" i="3"/>
  <c r="W171" i="3"/>
  <c r="X171" i="3"/>
  <c r="D172" i="3"/>
  <c r="F172" i="3"/>
  <c r="I172" i="3"/>
  <c r="J172" i="3"/>
  <c r="K172" i="3"/>
  <c r="L172" i="3"/>
  <c r="M172" i="3"/>
  <c r="N172" i="3"/>
  <c r="O172" i="3"/>
  <c r="P172" i="3"/>
  <c r="Q172" i="3"/>
  <c r="R172" i="3"/>
  <c r="S172" i="3"/>
  <c r="T172" i="3"/>
  <c r="U172" i="3"/>
  <c r="V172" i="3"/>
  <c r="W172" i="3"/>
  <c r="X172" i="3"/>
  <c r="D173" i="3"/>
  <c r="F173" i="3"/>
  <c r="I173" i="3"/>
  <c r="J173" i="3"/>
  <c r="K173" i="3"/>
  <c r="L173" i="3"/>
  <c r="M173" i="3"/>
  <c r="N173" i="3"/>
  <c r="O173" i="3"/>
  <c r="P173" i="3"/>
  <c r="Q173" i="3"/>
  <c r="R173" i="3"/>
  <c r="S173" i="3"/>
  <c r="T173" i="3"/>
  <c r="U173" i="3"/>
  <c r="V173" i="3"/>
  <c r="W173" i="3"/>
  <c r="X173" i="3"/>
  <c r="D183" i="3"/>
  <c r="F183" i="3"/>
  <c r="I183" i="3"/>
  <c r="J183" i="3"/>
  <c r="K183" i="3"/>
  <c r="L183" i="3"/>
  <c r="M183" i="3"/>
  <c r="N183" i="3"/>
  <c r="O183" i="3"/>
  <c r="P183" i="3"/>
  <c r="Q183" i="3"/>
  <c r="R183" i="3"/>
  <c r="S183" i="3"/>
  <c r="T183" i="3"/>
  <c r="U183" i="3"/>
  <c r="V183" i="3"/>
  <c r="W183" i="3"/>
  <c r="X183" i="3"/>
  <c r="D184" i="3"/>
  <c r="F184" i="3"/>
  <c r="I184" i="3"/>
  <c r="J184" i="3"/>
  <c r="K184" i="3"/>
  <c r="L184" i="3"/>
  <c r="M184" i="3"/>
  <c r="N184" i="3"/>
  <c r="O184" i="3"/>
  <c r="P184" i="3"/>
  <c r="Q184" i="3"/>
  <c r="R184" i="3"/>
  <c r="S184" i="3"/>
  <c r="T184" i="3"/>
  <c r="U184" i="3"/>
  <c r="V184" i="3"/>
  <c r="W184" i="3"/>
  <c r="X184" i="3"/>
  <c r="D185" i="3"/>
  <c r="F185" i="3"/>
  <c r="I185" i="3"/>
  <c r="J185" i="3"/>
  <c r="K185" i="3"/>
  <c r="L185" i="3"/>
  <c r="M185" i="3"/>
  <c r="N185" i="3"/>
  <c r="O185" i="3"/>
  <c r="P185" i="3"/>
  <c r="Q185" i="3"/>
  <c r="R185" i="3"/>
  <c r="S185" i="3"/>
  <c r="T185" i="3"/>
  <c r="U185" i="3"/>
  <c r="V185" i="3"/>
  <c r="W185" i="3"/>
  <c r="X185" i="3"/>
  <c r="D78" i="1"/>
  <c r="E78" i="1"/>
  <c r="F78" i="1"/>
  <c r="G78" i="1"/>
  <c r="H78" i="1"/>
  <c r="I78" i="1"/>
  <c r="J78" i="1"/>
  <c r="K78" i="1"/>
  <c r="L78" i="1"/>
  <c r="M78" i="1"/>
  <c r="N78" i="1"/>
  <c r="O78" i="1"/>
  <c r="P78" i="1"/>
  <c r="D79" i="1"/>
  <c r="E79" i="1"/>
  <c r="F79" i="1"/>
  <c r="G79" i="1"/>
  <c r="H79" i="1"/>
  <c r="I79" i="1"/>
  <c r="J79" i="1"/>
  <c r="K79" i="1"/>
  <c r="L79" i="1"/>
  <c r="M79" i="1"/>
  <c r="N79" i="1"/>
  <c r="O79" i="1"/>
  <c r="P79" i="1"/>
  <c r="D80" i="1"/>
  <c r="E80" i="1"/>
  <c r="F80" i="1"/>
  <c r="G80" i="1"/>
  <c r="H80" i="1"/>
  <c r="I80" i="1"/>
  <c r="J80" i="1"/>
  <c r="K80" i="1"/>
  <c r="L80" i="1"/>
  <c r="M80" i="1"/>
  <c r="N80" i="1"/>
  <c r="O80" i="1"/>
  <c r="P80" i="1"/>
  <c r="D96" i="1"/>
  <c r="E96" i="1"/>
  <c r="F96" i="1"/>
  <c r="G96" i="1"/>
  <c r="H96" i="1"/>
  <c r="I96" i="1"/>
  <c r="J96" i="1"/>
  <c r="K96" i="1"/>
  <c r="L96" i="1"/>
  <c r="M96" i="1"/>
  <c r="N96" i="1"/>
  <c r="O96" i="1"/>
  <c r="P96" i="1"/>
  <c r="D97" i="1"/>
  <c r="E97" i="1"/>
  <c r="F97" i="1"/>
  <c r="G97" i="1"/>
  <c r="H97" i="1"/>
  <c r="I97" i="1"/>
  <c r="J97" i="1"/>
  <c r="K97" i="1"/>
  <c r="L97" i="1"/>
  <c r="M97" i="1"/>
  <c r="N97" i="1"/>
  <c r="O97" i="1"/>
  <c r="P97" i="1"/>
  <c r="D98" i="1"/>
  <c r="E98" i="1"/>
  <c r="F98" i="1"/>
  <c r="G98" i="1"/>
  <c r="H98" i="1"/>
  <c r="I98" i="1"/>
  <c r="J98" i="1"/>
  <c r="K98" i="1"/>
  <c r="L98" i="1"/>
  <c r="M98" i="1"/>
  <c r="N98" i="1"/>
  <c r="O98" i="1"/>
  <c r="P98" i="1"/>
  <c r="D108" i="1"/>
  <c r="E108" i="1"/>
  <c r="F108" i="1"/>
  <c r="G108" i="1"/>
  <c r="H108" i="1"/>
  <c r="I108" i="1"/>
  <c r="J108" i="1"/>
  <c r="K108" i="1"/>
  <c r="L108" i="1"/>
  <c r="M108" i="1"/>
  <c r="N108" i="1"/>
  <c r="O108" i="1"/>
  <c r="P108" i="1"/>
  <c r="D109" i="1"/>
  <c r="E109" i="1"/>
  <c r="F109" i="1"/>
  <c r="G109" i="1"/>
  <c r="H109" i="1"/>
  <c r="I109" i="1"/>
  <c r="J109" i="1"/>
  <c r="K109" i="1"/>
  <c r="L109" i="1"/>
  <c r="M109" i="1"/>
  <c r="N109" i="1"/>
  <c r="O109" i="1"/>
  <c r="P109" i="1"/>
  <c r="D110" i="1"/>
  <c r="E110" i="1"/>
  <c r="F110" i="1"/>
  <c r="G110" i="1"/>
  <c r="H110" i="1"/>
  <c r="I110" i="1"/>
  <c r="J110" i="1"/>
  <c r="K110" i="1"/>
  <c r="L110" i="1"/>
  <c r="M110" i="1"/>
  <c r="N110" i="1"/>
  <c r="O110" i="1"/>
  <c r="P110" i="1"/>
  <c r="D120" i="1"/>
  <c r="E120" i="1"/>
  <c r="F120" i="1"/>
  <c r="G120" i="1"/>
  <c r="H120" i="1"/>
  <c r="I120" i="1"/>
  <c r="J120" i="1"/>
  <c r="K120" i="1"/>
  <c r="L120" i="1"/>
  <c r="M120" i="1"/>
  <c r="N120" i="1"/>
  <c r="O120" i="1"/>
  <c r="P120" i="1"/>
  <c r="D121" i="1"/>
  <c r="E121" i="1"/>
  <c r="F121" i="1"/>
  <c r="G121" i="1"/>
  <c r="H121" i="1"/>
  <c r="I121" i="1"/>
  <c r="J121" i="1"/>
  <c r="K121" i="1"/>
  <c r="L121" i="1"/>
  <c r="M121" i="1"/>
  <c r="N121" i="1"/>
  <c r="O121" i="1"/>
  <c r="P121" i="1"/>
  <c r="D122" i="1"/>
  <c r="E122" i="1"/>
  <c r="F122" i="1"/>
  <c r="G122" i="1"/>
  <c r="H122" i="1"/>
  <c r="I122" i="1"/>
  <c r="J122" i="1"/>
  <c r="K122" i="1"/>
  <c r="L122" i="1"/>
  <c r="M122" i="1"/>
  <c r="N122" i="1"/>
  <c r="O122" i="1"/>
  <c r="P122" i="1"/>
  <c r="D132" i="1"/>
  <c r="E132" i="1"/>
  <c r="F132" i="1"/>
  <c r="G132" i="1"/>
  <c r="H132" i="1"/>
  <c r="I132" i="1"/>
  <c r="J132" i="1"/>
  <c r="K132" i="1"/>
  <c r="L132" i="1"/>
  <c r="M132" i="1"/>
  <c r="N132" i="1"/>
  <c r="O132" i="1"/>
  <c r="P132" i="1"/>
  <c r="D133" i="1"/>
  <c r="E133" i="1"/>
  <c r="F133" i="1"/>
  <c r="G133" i="1"/>
  <c r="H133" i="1"/>
  <c r="I133" i="1"/>
  <c r="J133" i="1"/>
  <c r="K133" i="1"/>
  <c r="L133" i="1"/>
  <c r="M133" i="1"/>
  <c r="N133" i="1"/>
  <c r="O133" i="1"/>
  <c r="P133" i="1"/>
  <c r="D134" i="1"/>
  <c r="E134" i="1"/>
  <c r="F134" i="1"/>
  <c r="G134" i="1"/>
  <c r="H134" i="1"/>
  <c r="I134" i="1"/>
  <c r="J134" i="1"/>
  <c r="K134" i="1"/>
  <c r="L134" i="1"/>
  <c r="M134" i="1"/>
  <c r="N134" i="1"/>
  <c r="O134" i="1"/>
  <c r="P134" i="1"/>
  <c r="D150" i="1"/>
  <c r="E150" i="1"/>
  <c r="F150" i="1"/>
  <c r="G150" i="1"/>
  <c r="H150" i="1"/>
  <c r="I150" i="1"/>
  <c r="J150" i="1"/>
  <c r="K150" i="1"/>
  <c r="L150" i="1"/>
  <c r="M150" i="1"/>
  <c r="N150" i="1"/>
  <c r="O150" i="1"/>
  <c r="P150" i="1"/>
  <c r="D151" i="1"/>
  <c r="E151" i="1"/>
  <c r="F151" i="1"/>
  <c r="G151" i="1"/>
  <c r="H151" i="1"/>
  <c r="I151" i="1"/>
  <c r="J151" i="1"/>
  <c r="K151" i="1"/>
  <c r="L151" i="1"/>
  <c r="M151" i="1"/>
  <c r="N151" i="1"/>
  <c r="O151" i="1"/>
  <c r="P151" i="1"/>
  <c r="D152" i="1"/>
  <c r="E152" i="1"/>
  <c r="F152" i="1"/>
  <c r="G152" i="1"/>
  <c r="H152" i="1"/>
  <c r="I152" i="1"/>
  <c r="J152" i="1"/>
  <c r="K152" i="1"/>
  <c r="L152" i="1"/>
  <c r="M152" i="1"/>
  <c r="N152" i="1"/>
  <c r="O152" i="1"/>
  <c r="P152" i="1"/>
  <c r="D162" i="1"/>
  <c r="E162" i="1"/>
  <c r="F162" i="1"/>
  <c r="G162" i="1"/>
  <c r="H162" i="1"/>
  <c r="I162" i="1"/>
  <c r="J162" i="1"/>
  <c r="K162" i="1"/>
  <c r="L162" i="1"/>
  <c r="M162" i="1"/>
  <c r="N162" i="1"/>
  <c r="O162" i="1"/>
  <c r="P162" i="1"/>
  <c r="D163" i="1"/>
  <c r="E163" i="1"/>
  <c r="F163" i="1"/>
  <c r="G163" i="1"/>
  <c r="H163" i="1"/>
  <c r="I163" i="1"/>
  <c r="J163" i="1"/>
  <c r="K163" i="1"/>
  <c r="L163" i="1"/>
  <c r="M163" i="1"/>
  <c r="N163" i="1"/>
  <c r="O163" i="1"/>
  <c r="P163" i="1"/>
  <c r="D164" i="1"/>
  <c r="E164" i="1"/>
  <c r="F164" i="1"/>
  <c r="G164" i="1"/>
  <c r="H164" i="1"/>
  <c r="I164" i="1"/>
  <c r="J164" i="1"/>
  <c r="K164" i="1"/>
  <c r="L164" i="1"/>
  <c r="M164" i="1"/>
  <c r="N164" i="1"/>
  <c r="O164" i="1"/>
  <c r="P164" i="1"/>
  <c r="D180" i="1"/>
  <c r="E180" i="1"/>
  <c r="F180" i="1"/>
  <c r="G180" i="1"/>
  <c r="H180" i="1"/>
  <c r="I180" i="1"/>
  <c r="J180" i="1"/>
  <c r="K180" i="1"/>
  <c r="L180" i="1"/>
  <c r="M180" i="1"/>
  <c r="N180" i="1"/>
  <c r="O180" i="1"/>
  <c r="P180" i="1"/>
  <c r="D181" i="1"/>
  <c r="E181" i="1"/>
  <c r="F181" i="1"/>
  <c r="G181" i="1"/>
  <c r="H181" i="1"/>
  <c r="I181" i="1"/>
  <c r="J181" i="1"/>
  <c r="K181" i="1"/>
  <c r="L181" i="1"/>
  <c r="M181" i="1"/>
  <c r="N181" i="1"/>
  <c r="O181" i="1"/>
  <c r="P181" i="1"/>
  <c r="D182" i="1"/>
  <c r="E182" i="1"/>
  <c r="F182" i="1"/>
  <c r="G182" i="1"/>
  <c r="H182" i="1"/>
  <c r="I182" i="1"/>
  <c r="J182" i="1"/>
  <c r="K182" i="1"/>
  <c r="L182" i="1"/>
  <c r="M182" i="1"/>
  <c r="N182" i="1"/>
  <c r="O182" i="1"/>
  <c r="P182" i="1"/>
  <c r="D192" i="1"/>
  <c r="E192" i="1"/>
  <c r="F192" i="1"/>
  <c r="G192" i="1"/>
  <c r="H192" i="1"/>
  <c r="I192" i="1"/>
  <c r="J192" i="1"/>
  <c r="K192" i="1"/>
  <c r="L192" i="1"/>
  <c r="M192" i="1"/>
  <c r="N192" i="1"/>
  <c r="O192" i="1"/>
  <c r="P192" i="1"/>
  <c r="D193" i="1"/>
  <c r="E193" i="1"/>
  <c r="F193" i="1"/>
  <c r="G193" i="1"/>
  <c r="H193" i="1"/>
  <c r="I193" i="1"/>
  <c r="J193" i="1"/>
  <c r="K193" i="1"/>
  <c r="L193" i="1"/>
  <c r="M193" i="1"/>
  <c r="N193" i="1"/>
  <c r="O193" i="1"/>
  <c r="P193" i="1"/>
  <c r="D194" i="1"/>
  <c r="E194" i="1"/>
  <c r="F194" i="1"/>
  <c r="G194" i="1"/>
  <c r="H194" i="1"/>
  <c r="I194" i="1"/>
  <c r="J194" i="1"/>
  <c r="K194" i="1"/>
  <c r="L194" i="1"/>
  <c r="M194" i="1"/>
  <c r="N194" i="1"/>
  <c r="O194" i="1"/>
  <c r="P194" i="1"/>
  <c r="D204" i="1"/>
  <c r="E204" i="1"/>
  <c r="F204" i="1"/>
  <c r="G204" i="1"/>
  <c r="H204" i="1"/>
  <c r="I204" i="1"/>
  <c r="J204" i="1"/>
  <c r="K204" i="1"/>
  <c r="L204" i="1"/>
  <c r="M204" i="1"/>
  <c r="N204" i="1"/>
  <c r="O204" i="1"/>
  <c r="P204" i="1"/>
  <c r="D205" i="1"/>
  <c r="E205" i="1"/>
  <c r="F205" i="1"/>
  <c r="G205" i="1"/>
  <c r="H205" i="1"/>
  <c r="I205" i="1"/>
  <c r="J205" i="1"/>
  <c r="K205" i="1"/>
  <c r="L205" i="1"/>
  <c r="M205" i="1"/>
  <c r="N205" i="1"/>
  <c r="O205" i="1"/>
  <c r="P205" i="1"/>
  <c r="D206" i="1"/>
  <c r="E206" i="1"/>
  <c r="F206" i="1"/>
  <c r="G206" i="1"/>
  <c r="H206" i="1"/>
  <c r="I206" i="1"/>
  <c r="J206" i="1"/>
  <c r="K206" i="1"/>
  <c r="L206" i="1"/>
  <c r="M206" i="1"/>
  <c r="N206" i="1"/>
  <c r="O206" i="1"/>
  <c r="P206" i="1"/>
  <c r="D222" i="1"/>
  <c r="E222" i="1"/>
  <c r="F222" i="1"/>
  <c r="G222" i="1"/>
  <c r="H222" i="1"/>
  <c r="I222" i="1"/>
  <c r="J222" i="1"/>
  <c r="K222" i="1"/>
  <c r="L222" i="1"/>
  <c r="M222" i="1"/>
  <c r="N222" i="1"/>
  <c r="O222" i="1"/>
  <c r="P222" i="1"/>
  <c r="D223" i="1"/>
  <c r="E223" i="1"/>
  <c r="F223" i="1"/>
  <c r="G223" i="1"/>
  <c r="H223" i="1"/>
  <c r="I223" i="1"/>
  <c r="J223" i="1"/>
  <c r="K223" i="1"/>
  <c r="L223" i="1"/>
  <c r="M223" i="1"/>
  <c r="N223" i="1"/>
  <c r="O223" i="1"/>
  <c r="P223" i="1"/>
  <c r="D224" i="1"/>
  <c r="E224" i="1"/>
  <c r="F224" i="1"/>
  <c r="G224" i="1"/>
  <c r="H224" i="1"/>
  <c r="I224" i="1"/>
  <c r="J224" i="1"/>
  <c r="K224" i="1"/>
  <c r="L224" i="1"/>
  <c r="M224" i="1"/>
  <c r="N224" i="1"/>
  <c r="O224" i="1"/>
  <c r="P224" i="1"/>
  <c r="D240" i="1"/>
  <c r="E240" i="1"/>
  <c r="F240" i="1"/>
  <c r="G240" i="1"/>
  <c r="H240" i="1"/>
  <c r="I240" i="1"/>
  <c r="J240" i="1"/>
  <c r="K240" i="1"/>
  <c r="L240" i="1"/>
  <c r="M240" i="1"/>
  <c r="N240" i="1"/>
  <c r="O240" i="1"/>
  <c r="P240" i="1"/>
  <c r="D241" i="1"/>
  <c r="E241" i="1"/>
  <c r="F241" i="1"/>
  <c r="G241" i="1"/>
  <c r="H241" i="1"/>
  <c r="I241" i="1"/>
  <c r="J241" i="1"/>
  <c r="K241" i="1"/>
  <c r="L241" i="1"/>
  <c r="M241" i="1"/>
  <c r="N241" i="1"/>
  <c r="O241" i="1"/>
  <c r="P241" i="1"/>
  <c r="D242" i="1"/>
  <c r="E242" i="1"/>
  <c r="F242" i="1"/>
  <c r="G242" i="1"/>
  <c r="H242" i="1"/>
  <c r="I242" i="1"/>
  <c r="J242" i="1"/>
  <c r="K242" i="1"/>
  <c r="L242" i="1"/>
  <c r="M242" i="1"/>
  <c r="N242" i="1"/>
  <c r="O242" i="1"/>
  <c r="P242" i="1"/>
  <c r="D252" i="1"/>
  <c r="E252" i="1"/>
  <c r="F252" i="1"/>
  <c r="G252" i="1"/>
  <c r="H252" i="1"/>
  <c r="I252" i="1"/>
  <c r="J252" i="1"/>
  <c r="K252" i="1"/>
  <c r="L252" i="1"/>
  <c r="M252" i="1"/>
  <c r="N252" i="1"/>
  <c r="O252" i="1"/>
  <c r="P252" i="1"/>
  <c r="D253" i="1"/>
  <c r="E253" i="1"/>
  <c r="F253" i="1"/>
  <c r="G253" i="1"/>
  <c r="H253" i="1"/>
  <c r="I253" i="1"/>
  <c r="J253" i="1"/>
  <c r="K253" i="1"/>
  <c r="L253" i="1"/>
  <c r="M253" i="1"/>
  <c r="N253" i="1"/>
  <c r="O253" i="1"/>
  <c r="P253" i="1"/>
  <c r="D254" i="1"/>
  <c r="E254" i="1"/>
  <c r="F254" i="1"/>
  <c r="G254" i="1"/>
  <c r="H254" i="1"/>
  <c r="I254" i="1"/>
  <c r="J254" i="1"/>
  <c r="K254" i="1"/>
  <c r="L254" i="1"/>
  <c r="M254" i="1"/>
  <c r="N254" i="1"/>
  <c r="O254" i="1"/>
  <c r="P254" i="1"/>
  <c r="D264" i="1"/>
  <c r="E264" i="1"/>
  <c r="F264" i="1"/>
  <c r="G264" i="1"/>
  <c r="H264" i="1"/>
  <c r="I264" i="1"/>
  <c r="J264" i="1"/>
  <c r="K264" i="1"/>
  <c r="L264" i="1"/>
  <c r="M264" i="1"/>
  <c r="N264" i="1"/>
  <c r="O264" i="1"/>
  <c r="P264" i="1"/>
  <c r="D265" i="1"/>
  <c r="E265" i="1"/>
  <c r="F265" i="1"/>
  <c r="G265" i="1"/>
  <c r="H265" i="1"/>
  <c r="I265" i="1"/>
  <c r="J265" i="1"/>
  <c r="K265" i="1"/>
  <c r="L265" i="1"/>
  <c r="M265" i="1"/>
  <c r="N265" i="1"/>
  <c r="O265" i="1"/>
  <c r="P265" i="1"/>
  <c r="D266" i="1"/>
  <c r="E266" i="1"/>
  <c r="F266" i="1"/>
  <c r="G266" i="1"/>
  <c r="H266" i="1"/>
  <c r="I266" i="1"/>
  <c r="J266" i="1"/>
  <c r="K266" i="1"/>
  <c r="L266" i="1"/>
  <c r="M266" i="1"/>
  <c r="N266" i="1"/>
  <c r="O266" i="1"/>
  <c r="P266" i="1"/>
  <c r="D276" i="1"/>
  <c r="E276" i="1"/>
  <c r="F276" i="1"/>
  <c r="G276" i="1"/>
  <c r="H276" i="1"/>
  <c r="I276" i="1"/>
  <c r="J276" i="1"/>
  <c r="K276" i="1"/>
  <c r="L276" i="1"/>
  <c r="M276" i="1"/>
  <c r="N276" i="1"/>
  <c r="O276" i="1"/>
  <c r="P276" i="1"/>
  <c r="D277" i="1"/>
  <c r="E277" i="1"/>
  <c r="F277" i="1"/>
  <c r="G277" i="1"/>
  <c r="H277" i="1"/>
  <c r="I277" i="1"/>
  <c r="J277" i="1"/>
  <c r="K277" i="1"/>
  <c r="L277" i="1"/>
  <c r="M277" i="1"/>
  <c r="N277" i="1"/>
  <c r="O277" i="1"/>
  <c r="P277" i="1"/>
  <c r="D278" i="1"/>
  <c r="E278" i="1"/>
  <c r="F278" i="1"/>
  <c r="G278" i="1"/>
  <c r="H278" i="1"/>
  <c r="I278" i="1"/>
  <c r="J278" i="1"/>
  <c r="K278" i="1"/>
  <c r="L278" i="1"/>
  <c r="M278" i="1"/>
  <c r="N278" i="1"/>
  <c r="O278" i="1"/>
  <c r="P278" i="1"/>
  <c r="D288" i="1"/>
  <c r="E288" i="1"/>
  <c r="F288" i="1"/>
  <c r="G288" i="1"/>
  <c r="H288" i="1"/>
  <c r="I288" i="1"/>
  <c r="J288" i="1"/>
  <c r="K288" i="1"/>
  <c r="L288" i="1"/>
  <c r="M288" i="1"/>
  <c r="N288" i="1"/>
  <c r="O288" i="1"/>
  <c r="P288" i="1"/>
  <c r="D289" i="1"/>
  <c r="E289" i="1"/>
  <c r="F289" i="1"/>
  <c r="G289" i="1"/>
  <c r="H289" i="1"/>
  <c r="I289" i="1"/>
  <c r="J289" i="1"/>
  <c r="K289" i="1"/>
  <c r="L289" i="1"/>
  <c r="M289" i="1"/>
  <c r="N289" i="1"/>
  <c r="O289" i="1"/>
  <c r="P289" i="1"/>
  <c r="D290" i="1"/>
  <c r="E290" i="1"/>
  <c r="F290" i="1"/>
  <c r="G290" i="1"/>
  <c r="H290" i="1"/>
  <c r="I290" i="1"/>
  <c r="J290" i="1"/>
  <c r="K290" i="1"/>
  <c r="L290" i="1"/>
  <c r="M290" i="1"/>
  <c r="N290" i="1"/>
  <c r="O290" i="1"/>
  <c r="P290" i="1"/>
  <c r="D300" i="1"/>
  <c r="E300" i="1"/>
  <c r="F300" i="1"/>
  <c r="G300" i="1"/>
  <c r="H300" i="1"/>
  <c r="I300" i="1"/>
  <c r="J300" i="1"/>
  <c r="K300" i="1"/>
  <c r="L300" i="1"/>
  <c r="M300" i="1"/>
  <c r="N300" i="1"/>
  <c r="O300" i="1"/>
  <c r="P300" i="1"/>
  <c r="D301" i="1"/>
  <c r="E301" i="1"/>
  <c r="F301" i="1"/>
  <c r="G301" i="1"/>
  <c r="H301" i="1"/>
  <c r="I301" i="1"/>
  <c r="J301" i="1"/>
  <c r="K301" i="1"/>
  <c r="L301" i="1"/>
  <c r="M301" i="1"/>
  <c r="N301" i="1"/>
  <c r="O301" i="1"/>
  <c r="P301" i="1"/>
  <c r="D302" i="1"/>
  <c r="E302" i="1"/>
  <c r="F302" i="1"/>
  <c r="G302" i="1"/>
  <c r="H302" i="1"/>
  <c r="I302" i="1"/>
  <c r="J302" i="1"/>
  <c r="K302" i="1"/>
  <c r="L302" i="1"/>
  <c r="M302" i="1"/>
  <c r="N302" i="1"/>
  <c r="O302" i="1"/>
  <c r="P302" i="1"/>
  <c r="E316" i="1"/>
  <c r="F316" i="1"/>
  <c r="G316" i="1"/>
  <c r="H316" i="1"/>
  <c r="I316" i="1"/>
  <c r="J316" i="1"/>
  <c r="K316" i="1"/>
  <c r="L316" i="1"/>
  <c r="M316" i="1"/>
  <c r="N316" i="1"/>
  <c r="O316" i="1"/>
  <c r="P316" i="1"/>
  <c r="E317" i="1"/>
  <c r="F317" i="1"/>
  <c r="G317" i="1"/>
  <c r="H317" i="1"/>
  <c r="I317" i="1"/>
  <c r="J317" i="1"/>
  <c r="K317" i="1"/>
  <c r="L317" i="1"/>
  <c r="M317" i="1"/>
  <c r="N317" i="1"/>
  <c r="O317" i="1"/>
  <c r="P317" i="1"/>
  <c r="E318" i="1"/>
  <c r="F318" i="1"/>
  <c r="G318" i="1"/>
  <c r="H318" i="1"/>
  <c r="I318" i="1"/>
  <c r="J318" i="1"/>
  <c r="K318" i="1"/>
  <c r="L318" i="1"/>
  <c r="M318" i="1"/>
  <c r="N318" i="1"/>
  <c r="O318" i="1"/>
  <c r="P318" i="1"/>
  <c r="D334" i="1"/>
  <c r="E334" i="1"/>
  <c r="F334" i="1"/>
  <c r="G334" i="1"/>
  <c r="H334" i="1"/>
  <c r="I334" i="1"/>
  <c r="J334" i="1"/>
  <c r="K334" i="1"/>
  <c r="L334" i="1"/>
  <c r="M334" i="1"/>
  <c r="N334" i="1"/>
  <c r="O334" i="1"/>
  <c r="P334" i="1"/>
  <c r="D335" i="1"/>
  <c r="E335" i="1"/>
  <c r="F335" i="1"/>
  <c r="G335" i="1"/>
  <c r="H335" i="1"/>
  <c r="I335" i="1"/>
  <c r="J335" i="1"/>
  <c r="K335" i="1"/>
  <c r="L335" i="1"/>
  <c r="M335" i="1"/>
  <c r="N335" i="1"/>
  <c r="O335" i="1"/>
  <c r="P335" i="1"/>
  <c r="D336" i="1"/>
  <c r="E336" i="1"/>
  <c r="F336" i="1"/>
  <c r="G336" i="1"/>
  <c r="H336" i="1"/>
  <c r="I336" i="1"/>
  <c r="J336" i="1"/>
  <c r="K336" i="1"/>
  <c r="L336" i="1"/>
  <c r="M336" i="1"/>
  <c r="N336" i="1"/>
  <c r="O336" i="1"/>
  <c r="P336" i="1"/>
  <c r="D350" i="1"/>
  <c r="E350" i="1"/>
  <c r="G350" i="1"/>
  <c r="H350" i="1"/>
  <c r="I350" i="1"/>
  <c r="J350" i="1"/>
  <c r="K350" i="1"/>
  <c r="L350" i="1"/>
  <c r="M350" i="1"/>
  <c r="N350" i="1"/>
  <c r="O350" i="1"/>
  <c r="P350" i="1"/>
  <c r="D351" i="1"/>
  <c r="E351" i="1"/>
  <c r="G351" i="1"/>
  <c r="H351" i="1"/>
  <c r="I351" i="1"/>
  <c r="J351" i="1"/>
  <c r="K351" i="1"/>
  <c r="L351" i="1"/>
  <c r="M351" i="1"/>
  <c r="N351" i="1"/>
  <c r="O351" i="1"/>
  <c r="P351" i="1"/>
  <c r="D352" i="1"/>
  <c r="E352" i="1"/>
  <c r="G352" i="1"/>
  <c r="H352" i="1"/>
  <c r="I352" i="1"/>
  <c r="J352" i="1"/>
  <c r="K352" i="1"/>
  <c r="L352" i="1"/>
  <c r="M352" i="1"/>
  <c r="N352" i="1"/>
  <c r="O352" i="1"/>
  <c r="P352" i="1"/>
  <c r="D366" i="1"/>
  <c r="E366" i="1"/>
  <c r="F366" i="1"/>
  <c r="G366" i="1"/>
  <c r="H366" i="1"/>
  <c r="J366" i="1"/>
  <c r="K366" i="1"/>
  <c r="L366" i="1"/>
  <c r="M366" i="1"/>
  <c r="N366" i="1"/>
  <c r="O366" i="1"/>
  <c r="P366" i="1"/>
  <c r="D367" i="1"/>
  <c r="E367" i="1"/>
  <c r="F367" i="1"/>
  <c r="G367" i="1"/>
  <c r="H367" i="1"/>
  <c r="J367" i="1"/>
  <c r="K367" i="1"/>
  <c r="L367" i="1"/>
  <c r="M367" i="1"/>
  <c r="N367" i="1"/>
  <c r="O367" i="1"/>
  <c r="P367" i="1"/>
  <c r="D368" i="1"/>
  <c r="E368" i="1"/>
  <c r="F368" i="1"/>
  <c r="G368" i="1"/>
  <c r="H368" i="1"/>
  <c r="J368" i="1"/>
  <c r="K368" i="1"/>
  <c r="L368" i="1"/>
  <c r="M368" i="1"/>
  <c r="N368" i="1"/>
  <c r="O368" i="1"/>
  <c r="P368" i="1"/>
  <c r="D384" i="1"/>
  <c r="E384" i="1"/>
  <c r="F384" i="1"/>
  <c r="G384" i="1"/>
  <c r="H384" i="1"/>
  <c r="I384" i="1"/>
  <c r="J384" i="1"/>
  <c r="K384" i="1"/>
  <c r="L384" i="1"/>
  <c r="M384" i="1"/>
  <c r="N384" i="1"/>
  <c r="O384" i="1"/>
  <c r="P384" i="1"/>
  <c r="D385" i="1"/>
  <c r="E385" i="1"/>
  <c r="F385" i="1"/>
  <c r="G385" i="1"/>
  <c r="H385" i="1"/>
  <c r="I385" i="1"/>
  <c r="J385" i="1"/>
  <c r="K385" i="1"/>
  <c r="L385" i="1"/>
  <c r="M385" i="1"/>
  <c r="N385" i="1"/>
  <c r="O385" i="1"/>
  <c r="P385" i="1"/>
  <c r="D386" i="1"/>
  <c r="E386" i="1"/>
  <c r="F386" i="1"/>
  <c r="G386" i="1"/>
  <c r="H386" i="1"/>
  <c r="I386" i="1"/>
  <c r="J386" i="1"/>
  <c r="K386" i="1"/>
  <c r="L386" i="1"/>
  <c r="M386" i="1"/>
  <c r="N386" i="1"/>
  <c r="O386" i="1"/>
  <c r="P386" i="1"/>
  <c r="D396" i="1"/>
  <c r="F396" i="1"/>
  <c r="J396" i="1"/>
  <c r="K396" i="1"/>
  <c r="D397" i="1"/>
  <c r="F397" i="1"/>
  <c r="J397" i="1"/>
  <c r="K397" i="1"/>
  <c r="D398" i="1"/>
  <c r="F398" i="1"/>
  <c r="J398" i="1"/>
  <c r="K398" i="1"/>
  <c r="D408" i="1"/>
  <c r="E408" i="1"/>
  <c r="F408" i="1"/>
  <c r="G408" i="1"/>
  <c r="H408" i="1"/>
  <c r="I408" i="1"/>
  <c r="J408" i="1"/>
  <c r="K408" i="1"/>
  <c r="L408" i="1"/>
  <c r="M408" i="1"/>
  <c r="N408" i="1"/>
  <c r="O408" i="1"/>
  <c r="P408" i="1"/>
  <c r="D409" i="1"/>
  <c r="E409" i="1"/>
  <c r="F409" i="1"/>
  <c r="G409" i="1"/>
  <c r="H409" i="1"/>
  <c r="I409" i="1"/>
  <c r="J409" i="1"/>
  <c r="K409" i="1"/>
  <c r="L409" i="1"/>
  <c r="M409" i="1"/>
  <c r="N409" i="1"/>
  <c r="O409" i="1"/>
  <c r="P409" i="1"/>
  <c r="D410" i="1"/>
  <c r="E410" i="1"/>
  <c r="F410" i="1"/>
  <c r="G410" i="1"/>
  <c r="H410" i="1"/>
  <c r="I410" i="1"/>
  <c r="J410" i="1"/>
  <c r="K410" i="1"/>
  <c r="L410" i="1"/>
  <c r="M410" i="1"/>
  <c r="N410" i="1"/>
  <c r="O410" i="1"/>
  <c r="P410" i="1"/>
  <c r="D420" i="1"/>
  <c r="E420" i="1"/>
  <c r="F420" i="1"/>
  <c r="G420" i="1"/>
  <c r="H420" i="1"/>
  <c r="I420" i="1"/>
  <c r="J420" i="1"/>
  <c r="K420" i="1"/>
  <c r="L420" i="1"/>
  <c r="M420" i="1"/>
  <c r="N420" i="1"/>
  <c r="O420" i="1"/>
  <c r="P420" i="1"/>
  <c r="D421" i="1"/>
  <c r="E421" i="1"/>
  <c r="F421" i="1"/>
  <c r="G421" i="1"/>
  <c r="H421" i="1"/>
  <c r="I421" i="1"/>
  <c r="J421" i="1"/>
  <c r="K421" i="1"/>
  <c r="L421" i="1"/>
  <c r="M421" i="1"/>
  <c r="N421" i="1"/>
  <c r="O421" i="1"/>
  <c r="P421" i="1"/>
  <c r="D422" i="1"/>
  <c r="E422" i="1"/>
  <c r="F422" i="1"/>
  <c r="G422" i="1"/>
  <c r="H422" i="1"/>
  <c r="I422" i="1"/>
  <c r="J422" i="1"/>
  <c r="K422" i="1"/>
  <c r="L422" i="1"/>
  <c r="M422" i="1"/>
  <c r="N422" i="1"/>
  <c r="O422" i="1"/>
  <c r="P422" i="1"/>
  <c r="D432" i="1"/>
  <c r="E432" i="1"/>
  <c r="F432" i="1"/>
  <c r="G432" i="1"/>
  <c r="H432" i="1"/>
  <c r="I432" i="1"/>
  <c r="J432" i="1"/>
  <c r="K432" i="1"/>
  <c r="L432" i="1"/>
  <c r="M432" i="1"/>
  <c r="N432" i="1"/>
  <c r="O432" i="1"/>
  <c r="P432" i="1"/>
  <c r="D433" i="1"/>
  <c r="E433" i="1"/>
  <c r="F433" i="1"/>
  <c r="G433" i="1"/>
  <c r="H433" i="1"/>
  <c r="I433" i="1"/>
  <c r="J433" i="1"/>
  <c r="K433" i="1"/>
  <c r="L433" i="1"/>
  <c r="M433" i="1"/>
  <c r="N433" i="1"/>
  <c r="O433" i="1"/>
  <c r="P433" i="1"/>
  <c r="D434" i="1"/>
  <c r="E434" i="1"/>
  <c r="F434" i="1"/>
  <c r="G434" i="1"/>
  <c r="H434" i="1"/>
  <c r="I434" i="1"/>
  <c r="J434" i="1"/>
  <c r="K434" i="1"/>
  <c r="L434" i="1"/>
  <c r="M434" i="1"/>
  <c r="N434" i="1"/>
  <c r="O434" i="1"/>
  <c r="P434" i="1"/>
  <c r="D444" i="1"/>
  <c r="E444" i="1"/>
  <c r="F444" i="1"/>
  <c r="G444" i="1"/>
  <c r="H444" i="1"/>
  <c r="I444" i="1"/>
  <c r="J444" i="1"/>
  <c r="K444" i="1"/>
  <c r="L444" i="1"/>
  <c r="M444" i="1"/>
  <c r="N444" i="1"/>
  <c r="O444" i="1"/>
  <c r="P444" i="1"/>
  <c r="D445" i="1"/>
  <c r="E445" i="1"/>
  <c r="F445" i="1"/>
  <c r="G445" i="1"/>
  <c r="H445" i="1"/>
  <c r="I445" i="1"/>
  <c r="J445" i="1"/>
  <c r="K445" i="1"/>
  <c r="L445" i="1"/>
  <c r="M445" i="1"/>
  <c r="N445" i="1"/>
  <c r="O445" i="1"/>
  <c r="P445" i="1"/>
  <c r="D446" i="1"/>
  <c r="E446" i="1"/>
  <c r="F446" i="1"/>
  <c r="G446" i="1"/>
  <c r="H446" i="1"/>
  <c r="I446" i="1"/>
  <c r="J446" i="1"/>
  <c r="K446" i="1"/>
  <c r="L446" i="1"/>
  <c r="M446" i="1"/>
  <c r="N446" i="1"/>
  <c r="O446" i="1"/>
  <c r="P446" i="1"/>
  <c r="D456" i="1"/>
  <c r="E456" i="1"/>
  <c r="F456" i="1"/>
  <c r="G456" i="1"/>
  <c r="H456" i="1"/>
  <c r="I456" i="1"/>
  <c r="J456" i="1"/>
  <c r="K456" i="1"/>
  <c r="L456" i="1"/>
  <c r="M456" i="1"/>
  <c r="N456" i="1"/>
  <c r="O456" i="1"/>
  <c r="P456" i="1"/>
  <c r="D457" i="1"/>
  <c r="E457" i="1"/>
  <c r="F457" i="1"/>
  <c r="G457" i="1"/>
  <c r="H457" i="1"/>
  <c r="I457" i="1"/>
  <c r="J457" i="1"/>
  <c r="K457" i="1"/>
  <c r="L457" i="1"/>
  <c r="M457" i="1"/>
  <c r="N457" i="1"/>
  <c r="O457" i="1"/>
  <c r="P457" i="1"/>
  <c r="D458" i="1"/>
  <c r="E458" i="1"/>
  <c r="F458" i="1"/>
  <c r="G458" i="1"/>
  <c r="H458" i="1"/>
  <c r="I458" i="1"/>
  <c r="J458" i="1"/>
  <c r="K458" i="1"/>
  <c r="L458" i="1"/>
  <c r="M458" i="1"/>
  <c r="N458" i="1"/>
  <c r="O458" i="1"/>
  <c r="P458" i="1"/>
  <c r="D468" i="1"/>
  <c r="E468" i="1"/>
  <c r="F468" i="1"/>
  <c r="G468" i="1"/>
  <c r="H468" i="1"/>
  <c r="I468" i="1"/>
  <c r="J468" i="1"/>
  <c r="K468" i="1"/>
  <c r="L468" i="1"/>
  <c r="M468" i="1"/>
  <c r="N468" i="1"/>
  <c r="O468" i="1"/>
  <c r="P468" i="1"/>
  <c r="D469" i="1"/>
  <c r="E469" i="1"/>
  <c r="F469" i="1"/>
  <c r="G469" i="1"/>
  <c r="H469" i="1"/>
  <c r="I469" i="1"/>
  <c r="J469" i="1"/>
  <c r="K469" i="1"/>
  <c r="L469" i="1"/>
  <c r="M469" i="1"/>
  <c r="N469" i="1"/>
  <c r="O469" i="1"/>
  <c r="P469" i="1"/>
  <c r="D470" i="1"/>
  <c r="E470" i="1"/>
  <c r="F470" i="1"/>
  <c r="G470" i="1"/>
  <c r="H470" i="1"/>
  <c r="I470" i="1"/>
  <c r="J470" i="1"/>
  <c r="K470" i="1"/>
  <c r="L470" i="1"/>
  <c r="M470" i="1"/>
  <c r="N470" i="1"/>
  <c r="O470" i="1"/>
  <c r="P470" i="1"/>
  <c r="D480" i="1"/>
  <c r="E480" i="1"/>
  <c r="F480" i="1"/>
  <c r="G480" i="1"/>
  <c r="H480" i="1"/>
  <c r="I480" i="1"/>
  <c r="J480" i="1"/>
  <c r="K480" i="1"/>
  <c r="L480" i="1"/>
  <c r="M480" i="1"/>
  <c r="N480" i="1"/>
  <c r="O480" i="1"/>
  <c r="P480" i="1"/>
  <c r="D481" i="1"/>
  <c r="E481" i="1"/>
  <c r="F481" i="1"/>
  <c r="G481" i="1"/>
  <c r="H481" i="1"/>
  <c r="I481" i="1"/>
  <c r="J481" i="1"/>
  <c r="K481" i="1"/>
  <c r="L481" i="1"/>
  <c r="M481" i="1"/>
  <c r="N481" i="1"/>
  <c r="O481" i="1"/>
  <c r="P481" i="1"/>
  <c r="D482" i="1"/>
  <c r="E482" i="1"/>
  <c r="F482" i="1"/>
  <c r="G482" i="1"/>
  <c r="H482" i="1"/>
  <c r="I482" i="1"/>
  <c r="J482" i="1"/>
  <c r="K482" i="1"/>
  <c r="L482" i="1"/>
  <c r="M482" i="1"/>
  <c r="N482" i="1"/>
  <c r="O482" i="1"/>
  <c r="P482" i="1"/>
  <c r="D492" i="1"/>
  <c r="E492" i="1"/>
  <c r="F492" i="1"/>
  <c r="G492" i="1"/>
  <c r="H492" i="1"/>
  <c r="I492" i="1"/>
  <c r="J492" i="1"/>
  <c r="K492" i="1"/>
  <c r="L492" i="1"/>
  <c r="M492" i="1"/>
  <c r="N492" i="1"/>
  <c r="O492" i="1"/>
  <c r="P492" i="1"/>
  <c r="D493" i="1"/>
  <c r="E493" i="1"/>
  <c r="F493" i="1"/>
  <c r="G493" i="1"/>
  <c r="H493" i="1"/>
  <c r="I493" i="1"/>
  <c r="J493" i="1"/>
  <c r="K493" i="1"/>
  <c r="L493" i="1"/>
  <c r="M493" i="1"/>
  <c r="N493" i="1"/>
  <c r="O493" i="1"/>
  <c r="P493" i="1"/>
  <c r="D494" i="1"/>
  <c r="E494" i="1"/>
  <c r="F494" i="1"/>
  <c r="G494" i="1"/>
  <c r="H494" i="1"/>
  <c r="I494" i="1"/>
  <c r="J494" i="1"/>
  <c r="K494" i="1"/>
  <c r="L494" i="1"/>
  <c r="M494" i="1"/>
  <c r="N494" i="1"/>
  <c r="O494" i="1"/>
  <c r="P494" i="1"/>
  <c r="D504" i="1"/>
  <c r="E504" i="1"/>
  <c r="F504" i="1"/>
  <c r="G504" i="1"/>
  <c r="H504" i="1"/>
  <c r="I504" i="1"/>
  <c r="J504" i="1"/>
  <c r="K504" i="1"/>
  <c r="L504" i="1"/>
  <c r="M504" i="1"/>
  <c r="N504" i="1"/>
  <c r="O504" i="1"/>
  <c r="P504" i="1"/>
  <c r="D505" i="1"/>
  <c r="E505" i="1"/>
  <c r="F505" i="1"/>
  <c r="G505" i="1"/>
  <c r="H505" i="1"/>
  <c r="I505" i="1"/>
  <c r="J505" i="1"/>
  <c r="K505" i="1"/>
  <c r="L505" i="1"/>
  <c r="M505" i="1"/>
  <c r="N505" i="1"/>
  <c r="O505" i="1"/>
  <c r="P505" i="1"/>
  <c r="D506" i="1"/>
  <c r="E506" i="1"/>
  <c r="F506" i="1"/>
  <c r="G506" i="1"/>
  <c r="H506" i="1"/>
  <c r="I506" i="1"/>
  <c r="J506" i="1"/>
  <c r="K506" i="1"/>
  <c r="L506" i="1"/>
  <c r="M506" i="1"/>
  <c r="N506" i="1"/>
  <c r="O506" i="1"/>
  <c r="P506" i="1"/>
  <c r="D516" i="1"/>
  <c r="E516" i="1"/>
  <c r="F516" i="1"/>
  <c r="G516" i="1"/>
  <c r="H516" i="1"/>
  <c r="I516" i="1"/>
  <c r="J516" i="1"/>
  <c r="K516" i="1"/>
  <c r="L516" i="1"/>
  <c r="M516" i="1"/>
  <c r="N516" i="1"/>
  <c r="O516" i="1"/>
  <c r="P516" i="1"/>
  <c r="D517" i="1"/>
  <c r="E517" i="1"/>
  <c r="F517" i="1"/>
  <c r="G517" i="1"/>
  <c r="H517" i="1"/>
  <c r="I517" i="1"/>
  <c r="J517" i="1"/>
  <c r="K517" i="1"/>
  <c r="L517" i="1"/>
  <c r="M517" i="1"/>
  <c r="N517" i="1"/>
  <c r="O517" i="1"/>
  <c r="P517" i="1"/>
  <c r="D518" i="1"/>
  <c r="E518" i="1"/>
  <c r="F518" i="1"/>
  <c r="G518" i="1"/>
  <c r="H518" i="1"/>
  <c r="I518" i="1"/>
  <c r="J518" i="1"/>
  <c r="K518" i="1"/>
  <c r="L518" i="1"/>
  <c r="M518" i="1"/>
  <c r="N518" i="1"/>
  <c r="O518" i="1"/>
  <c r="P518" i="1"/>
  <c r="D528" i="1"/>
  <c r="E528" i="1"/>
  <c r="F528" i="1"/>
  <c r="G528" i="1"/>
  <c r="H528" i="1"/>
  <c r="I528" i="1"/>
  <c r="J528" i="1"/>
  <c r="K528" i="1"/>
  <c r="L528" i="1"/>
  <c r="M528" i="1"/>
  <c r="N528" i="1"/>
  <c r="O528" i="1"/>
  <c r="P528" i="1"/>
  <c r="D529" i="1"/>
  <c r="E529" i="1"/>
  <c r="F529" i="1"/>
  <c r="G529" i="1"/>
  <c r="H529" i="1"/>
  <c r="I529" i="1"/>
  <c r="J529" i="1"/>
  <c r="K529" i="1"/>
  <c r="L529" i="1"/>
  <c r="M529" i="1"/>
  <c r="N529" i="1"/>
  <c r="O529" i="1"/>
  <c r="P529" i="1"/>
  <c r="D530" i="1"/>
  <c r="E530" i="1"/>
  <c r="F530" i="1"/>
  <c r="G530" i="1"/>
  <c r="H530" i="1"/>
  <c r="I530" i="1"/>
  <c r="J530" i="1"/>
  <c r="K530" i="1"/>
  <c r="L530" i="1"/>
  <c r="M530" i="1"/>
  <c r="N530" i="1"/>
  <c r="O530" i="1"/>
  <c r="P530" i="1"/>
  <c r="D540" i="1"/>
  <c r="E540" i="1"/>
  <c r="F540" i="1"/>
  <c r="G540" i="1"/>
  <c r="H540" i="1"/>
  <c r="I540" i="1"/>
  <c r="J540" i="1"/>
  <c r="K540" i="1"/>
  <c r="L540" i="1"/>
  <c r="M540" i="1"/>
  <c r="N540" i="1"/>
  <c r="O540" i="1"/>
  <c r="P540" i="1"/>
  <c r="D541" i="1"/>
  <c r="E541" i="1"/>
  <c r="F541" i="1"/>
  <c r="G541" i="1"/>
  <c r="H541" i="1"/>
  <c r="I541" i="1"/>
  <c r="J541" i="1"/>
  <c r="K541" i="1"/>
  <c r="L541" i="1"/>
  <c r="M541" i="1"/>
  <c r="N541" i="1"/>
  <c r="O541" i="1"/>
  <c r="P541" i="1"/>
  <c r="D542" i="1"/>
  <c r="E542" i="1"/>
  <c r="F542" i="1"/>
  <c r="G542" i="1"/>
  <c r="H542" i="1"/>
  <c r="I542" i="1"/>
  <c r="J542" i="1"/>
  <c r="K542" i="1"/>
  <c r="L542" i="1"/>
  <c r="M542" i="1"/>
  <c r="N542" i="1"/>
  <c r="O542" i="1"/>
  <c r="P542" i="1"/>
  <c r="D552" i="1"/>
  <c r="E552" i="1"/>
  <c r="F552" i="1"/>
  <c r="G552" i="1"/>
  <c r="H552" i="1"/>
  <c r="I552" i="1"/>
  <c r="J552" i="1"/>
  <c r="K552" i="1"/>
  <c r="L552" i="1"/>
  <c r="M552" i="1"/>
  <c r="N552" i="1"/>
  <c r="O552" i="1"/>
  <c r="P552" i="1"/>
  <c r="D553" i="1"/>
  <c r="E553" i="1"/>
  <c r="F553" i="1"/>
  <c r="G553" i="1"/>
  <c r="H553" i="1"/>
  <c r="I553" i="1"/>
  <c r="J553" i="1"/>
  <c r="K553" i="1"/>
  <c r="L553" i="1"/>
  <c r="M553" i="1"/>
  <c r="N553" i="1"/>
  <c r="O553" i="1"/>
  <c r="P553" i="1"/>
  <c r="D554" i="1"/>
  <c r="E554" i="1"/>
  <c r="F554" i="1"/>
  <c r="G554" i="1"/>
  <c r="H554" i="1"/>
  <c r="I554" i="1"/>
  <c r="J554" i="1"/>
  <c r="K554" i="1"/>
  <c r="L554" i="1"/>
  <c r="M554" i="1"/>
  <c r="N554" i="1"/>
  <c r="O554" i="1"/>
  <c r="P554" i="1"/>
  <c r="D564" i="1"/>
  <c r="E564" i="1"/>
  <c r="F564" i="1"/>
  <c r="G564" i="1"/>
  <c r="H564" i="1"/>
  <c r="I564" i="1"/>
  <c r="J564" i="1"/>
  <c r="K564" i="1"/>
  <c r="L564" i="1"/>
  <c r="M564" i="1"/>
  <c r="N564" i="1"/>
  <c r="O564" i="1"/>
  <c r="P564" i="1"/>
  <c r="D565" i="1"/>
  <c r="E565" i="1"/>
  <c r="F565" i="1"/>
  <c r="G565" i="1"/>
  <c r="H565" i="1"/>
  <c r="I565" i="1"/>
  <c r="J565" i="1"/>
  <c r="K565" i="1"/>
  <c r="L565" i="1"/>
  <c r="M565" i="1"/>
  <c r="N565" i="1"/>
  <c r="O565" i="1"/>
  <c r="P565" i="1"/>
  <c r="D566" i="1"/>
  <c r="E566" i="1"/>
  <c r="F566" i="1"/>
  <c r="G566" i="1"/>
  <c r="H566" i="1"/>
  <c r="I566" i="1"/>
  <c r="J566" i="1"/>
  <c r="K566" i="1"/>
  <c r="L566" i="1"/>
  <c r="M566" i="1"/>
  <c r="N566" i="1"/>
  <c r="O566" i="1"/>
  <c r="P566" i="1"/>
  <c r="D576" i="1"/>
  <c r="E576" i="1"/>
  <c r="F576" i="1"/>
  <c r="G576" i="1"/>
  <c r="H576" i="1"/>
  <c r="I576" i="1"/>
  <c r="J576" i="1"/>
  <c r="K576" i="1"/>
  <c r="L576" i="1"/>
  <c r="M576" i="1"/>
  <c r="N576" i="1"/>
  <c r="O576" i="1"/>
  <c r="P576" i="1"/>
  <c r="D577" i="1"/>
  <c r="E577" i="1"/>
  <c r="F577" i="1"/>
  <c r="G577" i="1"/>
  <c r="H577" i="1"/>
  <c r="I577" i="1"/>
  <c r="J577" i="1"/>
  <c r="K577" i="1"/>
  <c r="L577" i="1"/>
  <c r="M577" i="1"/>
  <c r="N577" i="1"/>
  <c r="O577" i="1"/>
  <c r="P577" i="1"/>
  <c r="D578" i="1"/>
  <c r="E578" i="1"/>
  <c r="F578" i="1"/>
  <c r="G578" i="1"/>
  <c r="H578" i="1"/>
  <c r="I578" i="1"/>
  <c r="J578" i="1"/>
  <c r="K578" i="1"/>
  <c r="L578" i="1"/>
  <c r="M578" i="1"/>
  <c r="N578" i="1"/>
  <c r="O578" i="1"/>
  <c r="P578" i="1"/>
  <c r="D588" i="1"/>
  <c r="E588" i="1"/>
  <c r="F588" i="1"/>
  <c r="G588" i="1"/>
  <c r="H588" i="1"/>
  <c r="I588" i="1"/>
  <c r="J588" i="1"/>
  <c r="K588" i="1"/>
  <c r="L588" i="1"/>
  <c r="M588" i="1"/>
  <c r="N588" i="1"/>
  <c r="O588" i="1"/>
  <c r="P588" i="1"/>
  <c r="D589" i="1"/>
  <c r="E589" i="1"/>
  <c r="F589" i="1"/>
  <c r="G589" i="1"/>
  <c r="H589" i="1"/>
  <c r="I589" i="1"/>
  <c r="J589" i="1"/>
  <c r="K589" i="1"/>
  <c r="L589" i="1"/>
  <c r="M589" i="1"/>
  <c r="N589" i="1"/>
  <c r="O589" i="1"/>
  <c r="P589" i="1"/>
  <c r="D590" i="1"/>
  <c r="E590" i="1"/>
  <c r="F590" i="1"/>
  <c r="G590" i="1"/>
  <c r="H590" i="1"/>
  <c r="I590" i="1"/>
  <c r="J590" i="1"/>
  <c r="K590" i="1"/>
  <c r="L590" i="1"/>
  <c r="M590" i="1"/>
  <c r="N590" i="1"/>
  <c r="O590" i="1"/>
  <c r="P590" i="1"/>
  <c r="D600" i="1"/>
  <c r="E600" i="1"/>
  <c r="F600" i="1"/>
  <c r="G600" i="1"/>
  <c r="H600" i="1"/>
  <c r="I600" i="1"/>
  <c r="J600" i="1"/>
  <c r="K600" i="1"/>
  <c r="L600" i="1"/>
  <c r="M600" i="1"/>
  <c r="N600" i="1"/>
  <c r="O600" i="1"/>
  <c r="P600" i="1"/>
  <c r="D601" i="1"/>
  <c r="E601" i="1"/>
  <c r="F601" i="1"/>
  <c r="G601" i="1"/>
  <c r="H601" i="1"/>
  <c r="I601" i="1"/>
  <c r="J601" i="1"/>
  <c r="K601" i="1"/>
  <c r="L601" i="1"/>
  <c r="M601" i="1"/>
  <c r="N601" i="1"/>
  <c r="O601" i="1"/>
  <c r="P601" i="1"/>
  <c r="D602" i="1"/>
  <c r="E602" i="1"/>
  <c r="F602" i="1"/>
  <c r="G602" i="1"/>
  <c r="H602" i="1"/>
  <c r="I602" i="1"/>
  <c r="J602" i="1"/>
  <c r="K602" i="1"/>
  <c r="L602" i="1"/>
  <c r="M602" i="1"/>
  <c r="N602" i="1"/>
  <c r="O602" i="1"/>
  <c r="P602" i="1"/>
  <c r="D612" i="1"/>
  <c r="E612" i="1"/>
  <c r="F612" i="1"/>
  <c r="G612" i="1"/>
  <c r="H612" i="1"/>
  <c r="I612" i="1"/>
  <c r="J612" i="1"/>
  <c r="K612" i="1"/>
  <c r="L612" i="1"/>
  <c r="M612" i="1"/>
  <c r="N612" i="1"/>
  <c r="O612" i="1"/>
  <c r="P612" i="1"/>
  <c r="D613" i="1"/>
  <c r="E613" i="1"/>
  <c r="F613" i="1"/>
  <c r="G613" i="1"/>
  <c r="H613" i="1"/>
  <c r="I613" i="1"/>
  <c r="J613" i="1"/>
  <c r="K613" i="1"/>
  <c r="L613" i="1"/>
  <c r="M613" i="1"/>
  <c r="N613" i="1"/>
  <c r="O613" i="1"/>
  <c r="P613" i="1"/>
  <c r="D614" i="1"/>
  <c r="E614" i="1"/>
  <c r="F614" i="1"/>
  <c r="G614" i="1"/>
  <c r="H614" i="1"/>
  <c r="I614" i="1"/>
  <c r="J614" i="1"/>
  <c r="K614" i="1"/>
  <c r="L614" i="1"/>
  <c r="M614" i="1"/>
  <c r="N614" i="1"/>
  <c r="O614" i="1"/>
  <c r="P614" i="1"/>
  <c r="D630" i="1"/>
  <c r="E630" i="1"/>
  <c r="F630" i="1"/>
  <c r="G630" i="1"/>
  <c r="H630" i="1"/>
  <c r="I630" i="1"/>
  <c r="J630" i="1"/>
  <c r="K630" i="1"/>
  <c r="L630" i="1"/>
  <c r="M630" i="1"/>
  <c r="N630" i="1"/>
  <c r="O630" i="1"/>
  <c r="P630" i="1"/>
  <c r="D631" i="1"/>
  <c r="E631" i="1"/>
  <c r="F631" i="1"/>
  <c r="G631" i="1"/>
  <c r="H631" i="1"/>
  <c r="I631" i="1"/>
  <c r="J631" i="1"/>
  <c r="K631" i="1"/>
  <c r="L631" i="1"/>
  <c r="M631" i="1"/>
  <c r="N631" i="1"/>
  <c r="O631" i="1"/>
  <c r="P631" i="1"/>
  <c r="D632" i="1"/>
  <c r="E632" i="1"/>
  <c r="F632" i="1"/>
  <c r="G632" i="1"/>
  <c r="H632" i="1"/>
  <c r="I632" i="1"/>
  <c r="J632" i="1"/>
  <c r="K632" i="1"/>
  <c r="L632" i="1"/>
  <c r="M632" i="1"/>
  <c r="N632" i="1"/>
  <c r="O632" i="1"/>
  <c r="P632" i="1"/>
  <c r="D642" i="1"/>
  <c r="E642" i="1"/>
  <c r="F642" i="1"/>
  <c r="G642" i="1"/>
  <c r="H642" i="1"/>
  <c r="I642" i="1"/>
  <c r="J642" i="1"/>
  <c r="K642" i="1"/>
  <c r="L642" i="1"/>
  <c r="M642" i="1"/>
  <c r="N642" i="1"/>
  <c r="O642" i="1"/>
  <c r="P642" i="1"/>
  <c r="D643" i="1"/>
  <c r="E643" i="1"/>
  <c r="F643" i="1"/>
  <c r="G643" i="1"/>
  <c r="H643" i="1"/>
  <c r="I643" i="1"/>
  <c r="J643" i="1"/>
  <c r="K643" i="1"/>
  <c r="L643" i="1"/>
  <c r="M643" i="1"/>
  <c r="N643" i="1"/>
  <c r="O643" i="1"/>
  <c r="P643" i="1"/>
  <c r="D644" i="1"/>
  <c r="E644" i="1"/>
  <c r="F644" i="1"/>
  <c r="G644" i="1"/>
  <c r="H644" i="1"/>
  <c r="I644" i="1"/>
  <c r="J644" i="1"/>
  <c r="K644" i="1"/>
  <c r="L644" i="1"/>
  <c r="M644" i="1"/>
  <c r="N644" i="1"/>
  <c r="O644" i="1"/>
  <c r="P644" i="1"/>
  <c r="D654" i="1"/>
  <c r="E654" i="1"/>
  <c r="F654" i="1"/>
  <c r="G654" i="1"/>
  <c r="H654" i="1"/>
  <c r="I654" i="1"/>
  <c r="J654" i="1"/>
  <c r="K654" i="1"/>
  <c r="L654" i="1"/>
  <c r="M654" i="1"/>
  <c r="N654" i="1"/>
  <c r="O654" i="1"/>
  <c r="P654" i="1"/>
  <c r="D655" i="1"/>
  <c r="E655" i="1"/>
  <c r="F655" i="1"/>
  <c r="G655" i="1"/>
  <c r="H655" i="1"/>
  <c r="I655" i="1"/>
  <c r="J655" i="1"/>
  <c r="K655" i="1"/>
  <c r="L655" i="1"/>
  <c r="M655" i="1"/>
  <c r="N655" i="1"/>
  <c r="O655" i="1"/>
  <c r="P655" i="1"/>
  <c r="D656" i="1"/>
  <c r="E656" i="1"/>
  <c r="F656" i="1"/>
  <c r="G656" i="1"/>
  <c r="H656" i="1"/>
  <c r="I656" i="1"/>
  <c r="J656" i="1"/>
  <c r="K656" i="1"/>
  <c r="L656" i="1"/>
  <c r="M656" i="1"/>
  <c r="N656" i="1"/>
  <c r="O656" i="1"/>
  <c r="P656" i="1"/>
  <c r="D666" i="1"/>
  <c r="E666" i="1"/>
  <c r="F666" i="1"/>
  <c r="G666" i="1"/>
  <c r="H666" i="1"/>
  <c r="I666" i="1"/>
  <c r="J666" i="1"/>
  <c r="K666" i="1"/>
  <c r="L666" i="1"/>
  <c r="M666" i="1"/>
  <c r="N666" i="1"/>
  <c r="O666" i="1"/>
  <c r="P666" i="1"/>
  <c r="D667" i="1"/>
  <c r="E667" i="1"/>
  <c r="F667" i="1"/>
  <c r="G667" i="1"/>
  <c r="H667" i="1"/>
  <c r="I667" i="1"/>
  <c r="J667" i="1"/>
  <c r="K667" i="1"/>
  <c r="L667" i="1"/>
  <c r="M667" i="1"/>
  <c r="N667" i="1"/>
  <c r="O667" i="1"/>
  <c r="P667" i="1"/>
  <c r="D668" i="1"/>
  <c r="E668" i="1"/>
  <c r="F668" i="1"/>
  <c r="G668" i="1"/>
  <c r="H668" i="1"/>
  <c r="I668" i="1"/>
  <c r="J668" i="1"/>
  <c r="K668" i="1"/>
  <c r="L668" i="1"/>
  <c r="M668" i="1"/>
  <c r="N668" i="1"/>
  <c r="O668" i="1"/>
  <c r="P668" i="1"/>
  <c r="D678" i="1"/>
  <c r="E678" i="1"/>
  <c r="F678" i="1"/>
  <c r="G678" i="1"/>
  <c r="H678" i="1"/>
  <c r="I678" i="1"/>
  <c r="J678" i="1"/>
  <c r="K678" i="1"/>
  <c r="L678" i="1"/>
  <c r="M678" i="1"/>
  <c r="N678" i="1"/>
  <c r="O678" i="1"/>
  <c r="P678" i="1"/>
  <c r="D679" i="1"/>
  <c r="E679" i="1"/>
  <c r="F679" i="1"/>
  <c r="G679" i="1"/>
  <c r="H679" i="1"/>
  <c r="I679" i="1"/>
  <c r="J679" i="1"/>
  <c r="K679" i="1"/>
  <c r="L679" i="1"/>
  <c r="M679" i="1"/>
  <c r="N679" i="1"/>
  <c r="O679" i="1"/>
  <c r="P679" i="1"/>
  <c r="D680" i="1"/>
  <c r="E680" i="1"/>
  <c r="F680" i="1"/>
  <c r="G680" i="1"/>
  <c r="H680" i="1"/>
  <c r="I680" i="1"/>
  <c r="J680" i="1"/>
  <c r="K680" i="1"/>
  <c r="L680" i="1"/>
  <c r="M680" i="1"/>
  <c r="N680" i="1"/>
  <c r="O680" i="1"/>
  <c r="P680" i="1"/>
  <c r="D696" i="1"/>
  <c r="E696" i="1"/>
  <c r="F696" i="1"/>
  <c r="G696" i="1"/>
  <c r="H696" i="1"/>
  <c r="I696" i="1"/>
  <c r="J696" i="1"/>
  <c r="K696" i="1"/>
  <c r="L696" i="1"/>
  <c r="M696" i="1"/>
  <c r="N696" i="1"/>
  <c r="O696" i="1"/>
  <c r="P696" i="1"/>
  <c r="D697" i="1"/>
  <c r="E697" i="1"/>
  <c r="F697" i="1"/>
  <c r="G697" i="1"/>
  <c r="H697" i="1"/>
  <c r="I697" i="1"/>
  <c r="J697" i="1"/>
  <c r="K697" i="1"/>
  <c r="L697" i="1"/>
  <c r="M697" i="1"/>
  <c r="N697" i="1"/>
  <c r="O697" i="1"/>
  <c r="P697" i="1"/>
  <c r="D698" i="1"/>
  <c r="E698" i="1"/>
  <c r="F698" i="1"/>
  <c r="G698" i="1"/>
  <c r="H698" i="1"/>
  <c r="I698" i="1"/>
  <c r="J698" i="1"/>
  <c r="K698" i="1"/>
  <c r="L698" i="1"/>
  <c r="M698" i="1"/>
  <c r="N698" i="1"/>
  <c r="O698" i="1"/>
  <c r="P698" i="1"/>
  <c r="D708" i="1"/>
  <c r="E708" i="1"/>
  <c r="F708" i="1"/>
  <c r="G708" i="1"/>
  <c r="H708" i="1"/>
  <c r="I708" i="1"/>
  <c r="J708" i="1"/>
  <c r="K708" i="1"/>
  <c r="L708" i="1"/>
  <c r="M708" i="1"/>
  <c r="N708" i="1"/>
  <c r="O708" i="1"/>
  <c r="P708" i="1"/>
  <c r="D709" i="1"/>
  <c r="E709" i="1"/>
  <c r="F709" i="1"/>
  <c r="G709" i="1"/>
  <c r="H709" i="1"/>
  <c r="I709" i="1"/>
  <c r="J709" i="1"/>
  <c r="K709" i="1"/>
  <c r="L709" i="1"/>
  <c r="M709" i="1"/>
  <c r="N709" i="1"/>
  <c r="O709" i="1"/>
  <c r="P709" i="1"/>
  <c r="D710" i="1"/>
  <c r="E710" i="1"/>
  <c r="F710" i="1"/>
  <c r="G710" i="1"/>
  <c r="H710" i="1"/>
  <c r="I710" i="1"/>
  <c r="J710" i="1"/>
  <c r="K710" i="1"/>
  <c r="L710" i="1"/>
  <c r="M710" i="1"/>
  <c r="N710" i="1"/>
  <c r="O710" i="1"/>
  <c r="P710" i="1"/>
  <c r="D720" i="1"/>
  <c r="E720" i="1"/>
  <c r="F720" i="1"/>
  <c r="G720" i="1"/>
  <c r="H720" i="1"/>
  <c r="I720" i="1"/>
  <c r="J720" i="1"/>
  <c r="K720" i="1"/>
  <c r="L720" i="1"/>
  <c r="M720" i="1"/>
  <c r="N720" i="1"/>
  <c r="O720" i="1"/>
  <c r="P720" i="1"/>
  <c r="D721" i="1"/>
  <c r="E721" i="1"/>
  <c r="F721" i="1"/>
  <c r="G721" i="1"/>
  <c r="H721" i="1"/>
  <c r="I721" i="1"/>
  <c r="J721" i="1"/>
  <c r="K721" i="1"/>
  <c r="L721" i="1"/>
  <c r="M721" i="1"/>
  <c r="N721" i="1"/>
  <c r="O721" i="1"/>
  <c r="P721" i="1"/>
  <c r="D722" i="1"/>
  <c r="E722" i="1"/>
  <c r="F722" i="1"/>
  <c r="G722" i="1"/>
  <c r="H722" i="1"/>
  <c r="I722" i="1"/>
  <c r="J722" i="1"/>
  <c r="K722" i="1"/>
  <c r="L722" i="1"/>
  <c r="M722" i="1"/>
  <c r="N722" i="1"/>
  <c r="O722" i="1"/>
  <c r="P722" i="1"/>
</calcChain>
</file>

<file path=xl/sharedStrings.xml><?xml version="1.0" encoding="utf-8"?>
<sst xmlns="http://schemas.openxmlformats.org/spreadsheetml/2006/main" count="1297" uniqueCount="169">
  <si>
    <t>VATTENKEMISKA ANALYSER I RINNANDE VATTEN (L1)</t>
  </si>
  <si>
    <t>Datum</t>
  </si>
  <si>
    <t>Temp.</t>
  </si>
  <si>
    <t>Turb.</t>
  </si>
  <si>
    <t>Färg-</t>
  </si>
  <si>
    <t>TOC</t>
  </si>
  <si>
    <t>Kond.</t>
  </si>
  <si>
    <t>pH</t>
  </si>
  <si>
    <t>Alk.</t>
  </si>
  <si>
    <t>N tot</t>
  </si>
  <si>
    <t>P tot</t>
  </si>
  <si>
    <t>O2</t>
  </si>
  <si>
    <t>(°C)</t>
  </si>
  <si>
    <t>(FNU)</t>
  </si>
  <si>
    <t>tal</t>
  </si>
  <si>
    <t>(mg/l)</t>
  </si>
  <si>
    <t>(mS/m)</t>
  </si>
  <si>
    <t>(mekv/l)</t>
  </si>
  <si>
    <t>%</t>
  </si>
  <si>
    <t>Min</t>
  </si>
  <si>
    <t>Medel</t>
  </si>
  <si>
    <t>Max</t>
  </si>
  <si>
    <t>Markerarar att halten motsvarar NV:s tillståndsklass 4</t>
  </si>
  <si>
    <t>Markerarar att halten motsvarar NV:s tillståndsklass 5</t>
  </si>
  <si>
    <t>Provstation</t>
  </si>
  <si>
    <r>
      <t>O</t>
    </r>
    <r>
      <rPr>
        <b/>
        <vertAlign val="subscript"/>
        <sz val="10"/>
        <rFont val="Arial"/>
        <family val="2"/>
      </rPr>
      <t>2</t>
    </r>
  </si>
  <si>
    <t xml:space="preserve">                  </t>
  </si>
  <si>
    <t>VATTENKEMISKA ANALYSER I SJÖAR (L2)</t>
  </si>
  <si>
    <t>Djup</t>
  </si>
  <si>
    <t>Siktdjup (m)</t>
  </si>
  <si>
    <t>Ca</t>
  </si>
  <si>
    <t>Mg</t>
  </si>
  <si>
    <t>Na</t>
  </si>
  <si>
    <t>K</t>
  </si>
  <si>
    <t>NH4-N</t>
  </si>
  <si>
    <t>Cl</t>
  </si>
  <si>
    <t>SO4</t>
  </si>
  <si>
    <t>(m)</t>
  </si>
  <si>
    <t>u.kik.</t>
  </si>
  <si>
    <t>m.kik.</t>
  </si>
  <si>
    <t>(µg/l)</t>
  </si>
  <si>
    <t>Co</t>
  </si>
  <si>
    <t>Cu</t>
  </si>
  <si>
    <t>Cd</t>
  </si>
  <si>
    <t>Cr</t>
  </si>
  <si>
    <t>Ni</t>
  </si>
  <si>
    <t>Pb</t>
  </si>
  <si>
    <t>Zn</t>
  </si>
  <si>
    <t>Si</t>
  </si>
  <si>
    <t>Fe</t>
  </si>
  <si>
    <t>VATTENKEMISKA ANALYSER I RINNANDE VATTEN, Metaller (L3)</t>
  </si>
  <si>
    <t>Företagsvägen 2</t>
  </si>
  <si>
    <t>435 33 Mölnlycke</t>
  </si>
  <si>
    <t>www.medins-biologi.se</t>
  </si>
  <si>
    <t>Telefon: 031 - 338 35 40</t>
  </si>
  <si>
    <t>Bedömningarna av N-tot och P-tot i rinnande vatten baseras på tillståndsgränserna för sjöar.</t>
  </si>
  <si>
    <t>Kl.fyll a</t>
  </si>
  <si>
    <t>Resultat från årets provtagning</t>
  </si>
  <si>
    <t>Lagans Vattenråd</t>
  </si>
  <si>
    <r>
      <t>När det gäller pH, alk., O</t>
    </r>
    <r>
      <rPr>
        <vertAlign val="subscript"/>
        <sz val="10"/>
        <rFont val="Arial"/>
        <family val="2"/>
      </rPr>
      <t>2</t>
    </r>
    <r>
      <rPr>
        <sz val="10"/>
        <rFont val="Arial"/>
        <family val="2"/>
      </rPr>
      <t>, och O</t>
    </r>
    <r>
      <rPr>
        <vertAlign val="subscript"/>
        <sz val="10"/>
        <rFont val="Arial"/>
        <family val="2"/>
      </rPr>
      <t>2</t>
    </r>
    <r>
      <rPr>
        <sz val="10"/>
        <rFont val="Arial"/>
        <family val="2"/>
      </rPr>
      <t>% är dock betydelsen den omvända.</t>
    </r>
  </si>
  <si>
    <r>
      <t>NO</t>
    </r>
    <r>
      <rPr>
        <b/>
        <vertAlign val="subscript"/>
        <sz val="10"/>
        <rFont val="Arial"/>
        <family val="2"/>
      </rPr>
      <t>2+3</t>
    </r>
    <r>
      <rPr>
        <b/>
        <sz val="10"/>
        <rFont val="Arial"/>
        <family val="2"/>
      </rPr>
      <t>-N</t>
    </r>
  </si>
  <si>
    <t>Tot-N</t>
  </si>
  <si>
    <t>Tot-P</t>
  </si>
  <si>
    <t>Abs 420F</t>
  </si>
  <si>
    <t>(abs/5 cm)</t>
  </si>
  <si>
    <t>Mn</t>
  </si>
  <si>
    <r>
      <t>SO</t>
    </r>
    <r>
      <rPr>
        <b/>
        <vertAlign val="subscript"/>
        <sz val="9"/>
        <rFont val="Arial"/>
        <family val="2"/>
      </rPr>
      <t>4</t>
    </r>
  </si>
  <si>
    <t>Al</t>
  </si>
  <si>
    <t>Al labilt</t>
  </si>
  <si>
    <t>Al mono</t>
  </si>
  <si>
    <r>
      <t>O</t>
    </r>
    <r>
      <rPr>
        <b/>
        <vertAlign val="subscript"/>
        <sz val="9"/>
        <rFont val="Arial"/>
        <family val="2"/>
      </rPr>
      <t>2</t>
    </r>
  </si>
  <si>
    <t>www.lagansvattenrad.se</t>
  </si>
  <si>
    <t>Kursiva värden anger halt under rapporteringsgränsen (&lt;)</t>
  </si>
  <si>
    <t>Idnr</t>
  </si>
  <si>
    <t>Krokån</t>
  </si>
  <si>
    <t>Vänneån</t>
  </si>
  <si>
    <t>Härån</t>
  </si>
  <si>
    <t>Lagan, nedströms Ängabäck</t>
  </si>
  <si>
    <t>Storåns inlopp i Bolmen</t>
  </si>
  <si>
    <t>Lagan, nedströms Laholm</t>
  </si>
  <si>
    <t>Dravens utlopp</t>
  </si>
  <si>
    <t>Stödstorpsån nedstr Wagg.Cell</t>
  </si>
  <si>
    <t>Abs F</t>
  </si>
  <si>
    <t>420/5</t>
  </si>
  <si>
    <t>Lagan, utlopp Fågelforsdammen</t>
  </si>
  <si>
    <t>VATTENKEMISKA ANALYSER I RINNANDE VATTEN, Metaller mm (L3)</t>
  </si>
  <si>
    <t>552B</t>
  </si>
  <si>
    <t>Den allmänna betydelsen av tillståndsklasserna är: 1 = mycket lågt värde, 2 = lågt värde, 3 = måttligt högt värde, 4 = högt värde, 5 = mycket högt värde.</t>
  </si>
  <si>
    <t>När det gäller pH, alk., O2, och O2% är dock betydelsen den omvända.</t>
  </si>
  <si>
    <t xml:space="preserve">Färgerna anger tillståndsklass enligt "Bedömningsgrunder för miljökvalitet" (NV rapport 4913, 1999). </t>
  </si>
  <si>
    <t>Hg</t>
  </si>
  <si>
    <t>ng/l</t>
  </si>
  <si>
    <t>As</t>
  </si>
  <si>
    <t>Medins Havs- och Vattenkonsulter AB</t>
  </si>
  <si>
    <t>Kommentarer till resultaten från vattenundersökningarna i Lagans vattensystem</t>
  </si>
  <si>
    <t>alf.engdahl@medinsab.se</t>
  </si>
  <si>
    <t>Vidöstern, södra</t>
  </si>
  <si>
    <t>Vidöstern, norra</t>
  </si>
  <si>
    <t>Eckern</t>
  </si>
  <si>
    <t>Bolmen, södra</t>
  </si>
  <si>
    <t>Unnen, norra</t>
  </si>
  <si>
    <t>Bolmen, norra</t>
  </si>
  <si>
    <t>Flaten</t>
  </si>
  <si>
    <t>Flåren</t>
  </si>
  <si>
    <t>Lyen</t>
  </si>
  <si>
    <t>Rusken, söder</t>
  </si>
  <si>
    <t>Allgunnen</t>
  </si>
  <si>
    <t>Hindsen, norr</t>
  </si>
  <si>
    <t>Lagan, nedströms Timfors</t>
  </si>
  <si>
    <t>Lagan, nedströms Traryd</t>
  </si>
  <si>
    <t>Lagan, Vidösterns utlopp</t>
  </si>
  <si>
    <t>Lagan, nedströms Skillingaryd</t>
  </si>
  <si>
    <t>Lagan, nedströms WaggerydCell</t>
  </si>
  <si>
    <t>Lagan, nedströms Vaggeryd ARV</t>
  </si>
  <si>
    <t>Bolmån, nedströms Kösen</t>
  </si>
  <si>
    <t>Skeen, Bolmens utlopp</t>
  </si>
  <si>
    <t>Kåtån, nedströms Ljungby</t>
  </si>
  <si>
    <t>Murån</t>
  </si>
  <si>
    <t>Unnens utlopp</t>
  </si>
  <si>
    <t>Lillån, inlopp i Bolmen</t>
  </si>
  <si>
    <t>Ölmestadsån</t>
  </si>
  <si>
    <t>Viskeån, inlopp i Draven</t>
  </si>
  <si>
    <t>Storån, nedströms Forsheda ARV</t>
  </si>
  <si>
    <t>Storån, nedströms Törestorp</t>
  </si>
  <si>
    <t>Storån, Flatens utlopp</t>
  </si>
  <si>
    <t>Västerån, uppströms Långasjön</t>
  </si>
  <si>
    <t>Lillån, nedströms Bredaryd</t>
  </si>
  <si>
    <t>Lillån</t>
  </si>
  <si>
    <t>Helvetesbäcken</t>
  </si>
  <si>
    <t>Skålån, nedströms Flåren</t>
  </si>
  <si>
    <t>Borån, nedströms Bor</t>
  </si>
  <si>
    <t>Årån, inlopp i Furen</t>
  </si>
  <si>
    <t>Osån</t>
  </si>
  <si>
    <t>Vrigstadån, nedstr Vrigstads ARV</t>
  </si>
  <si>
    <t>Hillens utlopp</t>
  </si>
  <si>
    <t>Hägnaån</t>
  </si>
  <si>
    <t>Hägnaån, nedströms Sävsjö tippar</t>
  </si>
  <si>
    <t>Ljungaån</t>
  </si>
  <si>
    <t>Sävsjöån</t>
  </si>
  <si>
    <t>Toftaån</t>
  </si>
  <si>
    <t>Hagasjöbäcken</t>
  </si>
  <si>
    <t>Hokaån</t>
  </si>
  <si>
    <t>Malmbäcksån</t>
  </si>
  <si>
    <t>Hokån</t>
  </si>
  <si>
    <t>Stödstorpsån uppstr Wagg.Cell</t>
  </si>
  <si>
    <t>Hjortsjöns utlopp</t>
  </si>
  <si>
    <t xml:space="preserve">Vänneån </t>
  </si>
  <si>
    <t>Storån, nedstr Forsheda ARV</t>
  </si>
  <si>
    <r>
      <t>(</t>
    </r>
    <r>
      <rPr>
        <b/>
        <sz val="9"/>
        <rFont val="Calibri"/>
        <family val="2"/>
      </rPr>
      <t>µg/l)</t>
    </r>
  </si>
  <si>
    <t>Lagan, nedströms Värnamo ARV</t>
  </si>
  <si>
    <t>Lagan, nedströms Värnamo</t>
  </si>
  <si>
    <t>*under utredning</t>
  </si>
  <si>
    <t>2021-01-21</t>
  </si>
  <si>
    <t>2021-04-26</t>
  </si>
  <si>
    <t>2021-04-27</t>
  </si>
  <si>
    <t>2021-04-21</t>
  </si>
  <si>
    <t>2021-04-28</t>
  </si>
  <si>
    <t>2021-06-21</t>
  </si>
  <si>
    <t>2021-06-22</t>
  </si>
  <si>
    <t>2021-06-23</t>
  </si>
  <si>
    <t>Månadsrapporter 2021</t>
  </si>
  <si>
    <t>2021-08-16</t>
  </si>
  <si>
    <t>2021-08-17</t>
  </si>
  <si>
    <t>2021-08-18</t>
  </si>
  <si>
    <t>2021-08-19</t>
  </si>
  <si>
    <t>2021-09-09</t>
  </si>
  <si>
    <t>2021-10-20</t>
  </si>
  <si>
    <t>2021-10-19</t>
  </si>
  <si>
    <t>2021-10-18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</si>
</sst>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41D]mmmm\ yyyy;@"/>
    <numFmt numFmtId="167" formatCode="0.00000000"/>
  </numFmts>
  <fonts count="22" x14ac:knownFonts="1">
    <font>
      <sz val="10"/>
      <name val="Arial"/>
    </font>
    <font>
      <b/>
      <sz val="10"/>
      <name val="Arial"/>
      <family val="2"/>
    </font>
    <font>
      <sz val="10"/>
      <name val="Arial"/>
      <family val="2"/>
    </font>
    <font>
      <b/>
      <vertAlign val="subscript"/>
      <sz val="10"/>
      <name val="Arial"/>
      <family val="2"/>
    </font>
    <font>
      <sz val="10"/>
      <name val="Helv"/>
    </font>
    <font>
      <u/>
      <sz val="10"/>
      <color indexed="12"/>
      <name val="Arial"/>
      <family val="2"/>
    </font>
    <font>
      <vertAlign val="subscript"/>
      <sz val="10"/>
      <name val="Arial"/>
      <family val="2"/>
    </font>
    <font>
      <sz val="9"/>
      <name val="Arial"/>
      <family val="2"/>
    </font>
    <font>
      <b/>
      <sz val="9"/>
      <name val="Arial"/>
      <family val="2"/>
    </font>
    <font>
      <b/>
      <vertAlign val="subscript"/>
      <sz val="9"/>
      <name val="Arial"/>
      <family val="2"/>
    </font>
    <font>
      <i/>
      <sz val="9"/>
      <name val="Arial"/>
      <family val="2"/>
    </font>
    <font>
      <sz val="8"/>
      <name val="Arial"/>
      <family val="2"/>
    </font>
    <font>
      <b/>
      <sz val="9"/>
      <name val="Calibri"/>
      <family val="2"/>
    </font>
    <font>
      <b/>
      <sz val="18"/>
      <color indexed="18"/>
      <name val="Arial"/>
      <family val="2"/>
    </font>
    <font>
      <sz val="10"/>
      <name val="Arial"/>
      <family val="2"/>
    </font>
    <font>
      <u/>
      <sz val="10"/>
      <color indexed="12"/>
      <name val="Arial"/>
      <family val="2"/>
    </font>
    <font>
      <sz val="18"/>
      <color rgb="FF0070C0"/>
      <name val="Arial"/>
      <family val="2"/>
    </font>
    <font>
      <sz val="12"/>
      <name val="Arial"/>
      <family val="2"/>
    </font>
    <font>
      <sz val="10"/>
      <name val="Arial"/>
      <family val="2"/>
    </font>
    <font>
      <sz val="9"/>
      <name val="Arial"/>
      <family val="2"/>
    </font>
    <font>
      <sz val="10"/>
      <color rgb="FF0070C0"/>
      <name val="Arial"/>
      <family val="2"/>
    </font>
    <font>
      <i/>
      <sz val="10"/>
      <name val="Arial"/>
      <family val="2"/>
    </font>
  </fonts>
  <fills count="11">
    <fill>
      <patternFill patternType="none"/>
    </fill>
    <fill>
      <patternFill patternType="gray125"/>
    </fill>
    <fill>
      <patternFill patternType="solid">
        <fgColor indexed="43"/>
        <bgColor indexed="64"/>
      </patternFill>
    </fill>
    <fill>
      <patternFill patternType="solid">
        <fgColor indexed="13"/>
        <bgColor indexed="13"/>
      </patternFill>
    </fill>
    <fill>
      <patternFill patternType="solid">
        <fgColor indexed="53"/>
        <bgColor indexed="52"/>
      </patternFill>
    </fill>
    <fill>
      <patternFill patternType="solid">
        <fgColor indexed="22"/>
        <bgColor indexed="64"/>
      </patternFill>
    </fill>
    <fill>
      <patternFill patternType="solid">
        <fgColor indexed="22"/>
        <bgColor indexed="13"/>
      </patternFill>
    </fill>
    <fill>
      <patternFill patternType="solid">
        <fgColor indexed="22"/>
        <bgColor indexed="52"/>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right/>
      <top/>
      <bottom style="hair">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33">
    <xf numFmtId="0" fontId="0" fillId="0" borderId="0" xfId="0"/>
    <xf numFmtId="0" fontId="2" fillId="0" borderId="0" xfId="0" applyFont="1"/>
    <xf numFmtId="164" fontId="2" fillId="0" borderId="0" xfId="0" applyNumberFormat="1" applyFont="1"/>
    <xf numFmtId="1" fontId="2" fillId="0" borderId="0" xfId="0" applyNumberFormat="1" applyFont="1"/>
    <xf numFmtId="2" fontId="2" fillId="0" borderId="0" xfId="0" applyNumberFormat="1" applyFont="1"/>
    <xf numFmtId="14" fontId="2" fillId="0" borderId="0" xfId="0" applyNumberFormat="1" applyFont="1" applyAlignment="1">
      <alignment horizontal="left"/>
    </xf>
    <xf numFmtId="165" fontId="2" fillId="0" borderId="0" xfId="0" applyNumberFormat="1" applyFont="1"/>
    <xf numFmtId="14" fontId="2" fillId="0" borderId="0" xfId="0" applyNumberFormat="1" applyFont="1"/>
    <xf numFmtId="164" fontId="2" fillId="2" borderId="0" xfId="0" applyNumberFormat="1" applyFont="1" applyFill="1"/>
    <xf numFmtId="2" fontId="2" fillId="2" borderId="0" xfId="0" applyNumberFormat="1" applyFont="1" applyFill="1"/>
    <xf numFmtId="165" fontId="2" fillId="2" borderId="0" xfId="0" applyNumberFormat="1" applyFont="1" applyFill="1"/>
    <xf numFmtId="164" fontId="2" fillId="3" borderId="0" xfId="0" applyNumberFormat="1" applyFont="1" applyFill="1"/>
    <xf numFmtId="164" fontId="2" fillId="4" borderId="0" xfId="0" applyNumberFormat="1" applyFont="1" applyFill="1"/>
    <xf numFmtId="1" fontId="2" fillId="2" borderId="0" xfId="0" applyNumberFormat="1" applyFont="1" applyFill="1"/>
    <xf numFmtId="1" fontId="2" fillId="5" borderId="0" xfId="0" applyNumberFormat="1" applyFont="1" applyFill="1" applyAlignment="1">
      <alignment horizontal="right"/>
    </xf>
    <xf numFmtId="14" fontId="2" fillId="5" borderId="0" xfId="0" applyNumberFormat="1" applyFont="1" applyFill="1" applyAlignment="1">
      <alignment horizontal="left"/>
    </xf>
    <xf numFmtId="1" fontId="2" fillId="5" borderId="0" xfId="0" applyNumberFormat="1" applyFont="1" applyFill="1"/>
    <xf numFmtId="165" fontId="2" fillId="5" borderId="0" xfId="0" applyNumberFormat="1" applyFont="1" applyFill="1"/>
    <xf numFmtId="2" fontId="2" fillId="5" borderId="0" xfId="0" applyNumberFormat="1" applyFont="1" applyFill="1"/>
    <xf numFmtId="164" fontId="2" fillId="5" borderId="0" xfId="0" applyNumberFormat="1" applyFont="1" applyFill="1"/>
    <xf numFmtId="0" fontId="2" fillId="5" borderId="0" xfId="0" applyFont="1" applyFill="1"/>
    <xf numFmtId="164" fontId="1" fillId="5" borderId="0" xfId="0" applyNumberFormat="1" applyFont="1" applyFill="1" applyAlignment="1">
      <alignment horizontal="right"/>
    </xf>
    <xf numFmtId="1" fontId="1" fillId="5" borderId="0" xfId="0" applyNumberFormat="1" applyFont="1" applyFill="1" applyAlignment="1">
      <alignment horizontal="right"/>
    </xf>
    <xf numFmtId="164" fontId="2" fillId="5" borderId="0" xfId="0" applyNumberFormat="1" applyFont="1" applyFill="1" applyAlignment="1">
      <alignment horizontal="right"/>
    </xf>
    <xf numFmtId="2" fontId="2" fillId="5" borderId="0" xfId="0" applyNumberFormat="1" applyFont="1" applyFill="1" applyAlignment="1">
      <alignment horizontal="right"/>
    </xf>
    <xf numFmtId="14" fontId="2" fillId="5" borderId="0" xfId="0" applyNumberFormat="1" applyFont="1" applyFill="1"/>
    <xf numFmtId="164" fontId="2" fillId="6" borderId="0" xfId="0" applyNumberFormat="1" applyFont="1" applyFill="1"/>
    <xf numFmtId="164" fontId="2" fillId="7" borderId="0" xfId="0" applyNumberFormat="1" applyFont="1" applyFill="1"/>
    <xf numFmtId="0" fontId="2" fillId="5" borderId="0" xfId="0" applyFont="1" applyFill="1" applyAlignment="1">
      <alignment horizontal="right"/>
    </xf>
    <xf numFmtId="0" fontId="1" fillId="5" borderId="0" xfId="0" applyFont="1" applyFill="1" applyAlignment="1">
      <alignment horizontal="right"/>
    </xf>
    <xf numFmtId="2" fontId="1" fillId="5" borderId="0" xfId="0" applyNumberFormat="1" applyFont="1" applyFill="1" applyAlignment="1">
      <alignment horizontal="right"/>
    </xf>
    <xf numFmtId="14" fontId="2" fillId="2" borderId="0" xfId="0" applyNumberFormat="1" applyFont="1" applyFill="1" applyAlignment="1">
      <alignment horizontal="left"/>
    </xf>
    <xf numFmtId="0" fontId="2" fillId="0" borderId="2" xfId="0" applyFont="1" applyBorder="1"/>
    <xf numFmtId="164" fontId="2" fillId="0" borderId="3" xfId="0" applyNumberFormat="1" applyFont="1" applyBorder="1"/>
    <xf numFmtId="164" fontId="2" fillId="0" borderId="4" xfId="0" applyNumberFormat="1" applyFont="1" applyBorder="1"/>
    <xf numFmtId="0" fontId="2" fillId="0" borderId="3" xfId="0" applyFont="1" applyBorder="1"/>
    <xf numFmtId="2" fontId="2" fillId="0" borderId="3" xfId="0" applyNumberFormat="1" applyFont="1" applyBorder="1"/>
    <xf numFmtId="0" fontId="2" fillId="0" borderId="6" xfId="0" applyFont="1" applyBorder="1"/>
    <xf numFmtId="0" fontId="2" fillId="0" borderId="7" xfId="0" applyFont="1" applyBorder="1"/>
    <xf numFmtId="2" fontId="2" fillId="0" borderId="3" xfId="0" applyNumberFormat="1" applyFont="1" applyBorder="1" applyAlignment="1">
      <alignment horizontal="center"/>
    </xf>
    <xf numFmtId="0" fontId="2" fillId="0" borderId="4" xfId="0" applyFont="1" applyBorder="1"/>
    <xf numFmtId="165" fontId="2" fillId="0" borderId="3" xfId="0" applyNumberFormat="1" applyFont="1" applyBorder="1"/>
    <xf numFmtId="1" fontId="2" fillId="0" borderId="3" xfId="0" applyNumberFormat="1" applyFont="1" applyBorder="1"/>
    <xf numFmtId="164" fontId="2" fillId="0" borderId="3" xfId="0" applyNumberFormat="1" applyFont="1" applyBorder="1" applyAlignment="1">
      <alignment horizontal="center"/>
    </xf>
    <xf numFmtId="0" fontId="2" fillId="0" borderId="9" xfId="0" applyFont="1" applyBorder="1"/>
    <xf numFmtId="0" fontId="2" fillId="0" borderId="10" xfId="0" applyFont="1" applyBorder="1"/>
    <xf numFmtId="164" fontId="2" fillId="0" borderId="10" xfId="0" applyNumberFormat="1" applyFont="1" applyBorder="1" applyAlignment="1">
      <alignment horizontal="center"/>
    </xf>
    <xf numFmtId="2" fontId="2" fillId="0" borderId="10" xfId="0" applyNumberFormat="1" applyFont="1" applyBorder="1"/>
    <xf numFmtId="165" fontId="2" fillId="0" borderId="10" xfId="0" applyNumberFormat="1" applyFont="1" applyBorder="1"/>
    <xf numFmtId="0" fontId="7" fillId="5" borderId="0" xfId="0" applyFont="1" applyFill="1"/>
    <xf numFmtId="0" fontId="7" fillId="0" borderId="0" xfId="0" applyFont="1"/>
    <xf numFmtId="0" fontId="7" fillId="2" borderId="0" xfId="0" applyFont="1" applyFill="1"/>
    <xf numFmtId="0" fontId="7" fillId="0" borderId="2" xfId="0" applyFont="1" applyBorder="1"/>
    <xf numFmtId="0" fontId="7" fillId="0" borderId="3" xfId="0" applyFont="1" applyBorder="1"/>
    <xf numFmtId="2" fontId="7" fillId="0" borderId="3" xfId="0" applyNumberFormat="1" applyFont="1" applyBorder="1"/>
    <xf numFmtId="165" fontId="7" fillId="0" borderId="3" xfId="0" applyNumberFormat="1" applyFont="1" applyBorder="1"/>
    <xf numFmtId="164" fontId="7" fillId="0" borderId="3" xfId="0" applyNumberFormat="1" applyFont="1" applyBorder="1"/>
    <xf numFmtId="164" fontId="7" fillId="0" borderId="5" xfId="0" applyNumberFormat="1" applyFont="1" applyBorder="1"/>
    <xf numFmtId="0" fontId="7" fillId="0" borderId="6" xfId="0" applyFont="1" applyBorder="1"/>
    <xf numFmtId="2" fontId="7" fillId="0" borderId="4" xfId="0" applyNumberFormat="1" applyFont="1" applyBorder="1"/>
    <xf numFmtId="164" fontId="7" fillId="0" borderId="4" xfId="0" applyNumberFormat="1" applyFont="1" applyBorder="1"/>
    <xf numFmtId="14" fontId="7" fillId="5" borderId="0" xfId="0" applyNumberFormat="1" applyFont="1" applyFill="1" applyAlignment="1">
      <alignment horizontal="left"/>
    </xf>
    <xf numFmtId="1" fontId="7" fillId="5" borderId="0" xfId="0" applyNumberFormat="1" applyFont="1" applyFill="1" applyAlignment="1">
      <alignment horizontal="right"/>
    </xf>
    <xf numFmtId="2" fontId="7" fillId="5" borderId="0" xfId="0" applyNumberFormat="1" applyFont="1" applyFill="1" applyAlignment="1">
      <alignment horizontal="right"/>
    </xf>
    <xf numFmtId="165" fontId="7" fillId="5" borderId="0" xfId="0" applyNumberFormat="1" applyFont="1" applyFill="1" applyAlignment="1">
      <alignment horizontal="right"/>
    </xf>
    <xf numFmtId="164" fontId="7" fillId="5" borderId="0" xfId="0" applyNumberFormat="1" applyFont="1" applyFill="1" applyAlignment="1">
      <alignment horizontal="right"/>
    </xf>
    <xf numFmtId="0" fontId="7" fillId="5" borderId="1" xfId="0" applyFont="1" applyFill="1" applyBorder="1"/>
    <xf numFmtId="1" fontId="7" fillId="0" borderId="3" xfId="0" applyNumberFormat="1" applyFont="1" applyBorder="1"/>
    <xf numFmtId="2" fontId="8" fillId="5" borderId="0" xfId="0" applyNumberFormat="1" applyFont="1" applyFill="1" applyAlignment="1">
      <alignment horizontal="right"/>
    </xf>
    <xf numFmtId="0" fontId="7" fillId="5" borderId="0" xfId="0" applyFont="1" applyFill="1" applyAlignment="1">
      <alignment horizontal="left"/>
    </xf>
    <xf numFmtId="2" fontId="7" fillId="5" borderId="0" xfId="0" applyNumberFormat="1" applyFont="1" applyFill="1"/>
    <xf numFmtId="164" fontId="7" fillId="5" borderId="0" xfId="0" applyNumberFormat="1" applyFont="1" applyFill="1"/>
    <xf numFmtId="14" fontId="8" fillId="5" borderId="0" xfId="0" applyNumberFormat="1" applyFont="1" applyFill="1" applyAlignment="1">
      <alignment horizontal="left"/>
    </xf>
    <xf numFmtId="1" fontId="8" fillId="5" borderId="0" xfId="0" applyNumberFormat="1" applyFont="1" applyFill="1" applyAlignment="1">
      <alignment horizontal="right"/>
    </xf>
    <xf numFmtId="164" fontId="8" fillId="5" borderId="0" xfId="0" applyNumberFormat="1" applyFont="1" applyFill="1" applyAlignment="1">
      <alignment horizontal="right"/>
    </xf>
    <xf numFmtId="165" fontId="8" fillId="5" borderId="0" xfId="0" applyNumberFormat="1" applyFont="1" applyFill="1" applyAlignment="1">
      <alignment horizontal="right"/>
    </xf>
    <xf numFmtId="0" fontId="7" fillId="5" borderId="0" xfId="0" applyFont="1" applyFill="1" applyAlignment="1">
      <alignment horizontal="right"/>
    </xf>
    <xf numFmtId="1" fontId="7" fillId="5" borderId="0" xfId="0" applyNumberFormat="1" applyFont="1" applyFill="1"/>
    <xf numFmtId="165" fontId="7" fillId="5" borderId="0" xfId="0" applyNumberFormat="1" applyFont="1" applyFill="1"/>
    <xf numFmtId="14" fontId="7" fillId="0" borderId="3" xfId="0" applyNumberFormat="1" applyFont="1" applyBorder="1" applyAlignment="1">
      <alignment horizontal="left"/>
    </xf>
    <xf numFmtId="14" fontId="7" fillId="0" borderId="4" xfId="0" applyNumberFormat="1" applyFont="1" applyBorder="1" applyAlignment="1">
      <alignment horizontal="left"/>
    </xf>
    <xf numFmtId="3" fontId="7" fillId="5" borderId="0" xfId="0" applyNumberFormat="1" applyFont="1" applyFill="1" applyAlignment="1">
      <alignment horizontal="center"/>
    </xf>
    <xf numFmtId="14" fontId="8" fillId="5" borderId="1" xfId="0" applyNumberFormat="1" applyFont="1" applyFill="1" applyBorder="1" applyAlignment="1">
      <alignment horizontal="left"/>
    </xf>
    <xf numFmtId="1" fontId="8" fillId="5" borderId="1" xfId="0" applyNumberFormat="1" applyFont="1" applyFill="1" applyBorder="1" applyAlignment="1">
      <alignment horizontal="left"/>
    </xf>
    <xf numFmtId="164" fontId="8" fillId="5" borderId="1" xfId="0" applyNumberFormat="1" applyFont="1" applyFill="1" applyBorder="1" applyAlignment="1">
      <alignment horizontal="left"/>
    </xf>
    <xf numFmtId="3" fontId="7" fillId="5" borderId="12" xfId="0" applyNumberFormat="1" applyFont="1" applyFill="1" applyBorder="1" applyAlignment="1">
      <alignment horizontal="center"/>
    </xf>
    <xf numFmtId="14" fontId="7" fillId="5" borderId="12" xfId="0" applyNumberFormat="1" applyFont="1" applyFill="1" applyBorder="1" applyAlignment="1">
      <alignment horizontal="left"/>
    </xf>
    <xf numFmtId="164" fontId="7" fillId="5" borderId="12" xfId="0" applyNumberFormat="1" applyFont="1" applyFill="1" applyBorder="1" applyAlignment="1">
      <alignment horizontal="right"/>
    </xf>
    <xf numFmtId="1" fontId="7" fillId="5" borderId="12" xfId="0" applyNumberFormat="1" applyFont="1" applyFill="1" applyBorder="1" applyAlignment="1">
      <alignment horizontal="right"/>
    </xf>
    <xf numFmtId="2" fontId="7" fillId="5" borderId="12" xfId="0" applyNumberFormat="1" applyFont="1" applyFill="1" applyBorder="1" applyAlignment="1">
      <alignment horizontal="right"/>
    </xf>
    <xf numFmtId="1" fontId="8" fillId="5" borderId="0" xfId="0" applyNumberFormat="1" applyFont="1" applyFill="1" applyAlignment="1">
      <alignment horizontal="left"/>
    </xf>
    <xf numFmtId="164" fontId="8" fillId="5" borderId="0" xfId="0" applyNumberFormat="1" applyFont="1" applyFill="1" applyAlignment="1">
      <alignment horizontal="left"/>
    </xf>
    <xf numFmtId="0" fontId="7" fillId="5" borderId="0" xfId="0" applyFont="1" applyFill="1" applyProtection="1">
      <protection locked="0"/>
    </xf>
    <xf numFmtId="1" fontId="7" fillId="5" borderId="0" xfId="0" applyNumberFormat="1" applyFont="1" applyFill="1" applyProtection="1">
      <protection locked="0"/>
    </xf>
    <xf numFmtId="164" fontId="7" fillId="5" borderId="0" xfId="0" applyNumberFormat="1" applyFont="1" applyFill="1" applyProtection="1">
      <protection locked="0"/>
    </xf>
    <xf numFmtId="0" fontId="7" fillId="0" borderId="0" xfId="0" applyFont="1" applyProtection="1">
      <protection locked="0"/>
    </xf>
    <xf numFmtId="0" fontId="8" fillId="5" borderId="0" xfId="0" applyFont="1" applyFill="1" applyAlignment="1">
      <alignment horizontal="right"/>
    </xf>
    <xf numFmtId="0" fontId="7" fillId="5" borderId="0" xfId="0" applyFont="1" applyFill="1" applyAlignment="1" applyProtection="1">
      <alignment horizontal="left"/>
      <protection locked="0"/>
    </xf>
    <xf numFmtId="2" fontId="7" fillId="0" borderId="10" xfId="0" applyNumberFormat="1" applyFont="1" applyBorder="1"/>
    <xf numFmtId="164" fontId="7" fillId="0" borderId="10" xfId="0" applyNumberFormat="1" applyFont="1" applyBorder="1"/>
    <xf numFmtId="164" fontId="7" fillId="0" borderId="11" xfId="0" applyNumberFormat="1" applyFont="1" applyBorder="1"/>
    <xf numFmtId="1" fontId="7" fillId="0" borderId="13" xfId="0" applyNumberFormat="1" applyFont="1" applyBorder="1"/>
    <xf numFmtId="165" fontId="2" fillId="0" borderId="4" xfId="0" applyNumberFormat="1" applyFont="1" applyBorder="1"/>
    <xf numFmtId="164" fontId="2" fillId="0" borderId="11" xfId="0" applyNumberFormat="1" applyFont="1" applyBorder="1"/>
    <xf numFmtId="0" fontId="2" fillId="0" borderId="14" xfId="0" applyFont="1" applyBorder="1"/>
    <xf numFmtId="0" fontId="2" fillId="0" borderId="15" xfId="0" applyFont="1" applyBorder="1"/>
    <xf numFmtId="165" fontId="2" fillId="0" borderId="15" xfId="0" applyNumberFormat="1" applyFont="1" applyBorder="1"/>
    <xf numFmtId="2" fontId="2" fillId="0" borderId="15" xfId="0" applyNumberFormat="1" applyFont="1" applyBorder="1" applyAlignment="1">
      <alignment horizontal="center"/>
    </xf>
    <xf numFmtId="164" fontId="2" fillId="0" borderId="15" xfId="0" applyNumberFormat="1" applyFont="1" applyBorder="1"/>
    <xf numFmtId="1" fontId="2" fillId="0" borderId="15" xfId="0" applyNumberFormat="1" applyFont="1" applyBorder="1"/>
    <xf numFmtId="2" fontId="2" fillId="0" borderId="15" xfId="0" applyNumberFormat="1" applyFont="1" applyBorder="1"/>
    <xf numFmtId="164" fontId="7" fillId="5" borderId="12" xfId="0" applyNumberFormat="1" applyFont="1" applyFill="1" applyBorder="1"/>
    <xf numFmtId="164" fontId="7" fillId="0" borderId="0" xfId="0" applyNumberFormat="1" applyFont="1"/>
    <xf numFmtId="0" fontId="7" fillId="5" borderId="1" xfId="0" applyFont="1" applyFill="1" applyBorder="1" applyAlignment="1">
      <alignment horizontal="left"/>
    </xf>
    <xf numFmtId="1" fontId="7" fillId="5" borderId="1" xfId="0" applyNumberFormat="1" applyFont="1" applyFill="1" applyBorder="1"/>
    <xf numFmtId="164" fontId="7" fillId="5" borderId="1" xfId="0" applyNumberFormat="1" applyFont="1" applyFill="1" applyBorder="1"/>
    <xf numFmtId="2" fontId="7" fillId="5" borderId="1" xfId="0" applyNumberFormat="1" applyFont="1" applyFill="1" applyBorder="1"/>
    <xf numFmtId="0" fontId="7" fillId="5" borderId="1" xfId="0" applyFont="1" applyFill="1" applyBorder="1" applyProtection="1">
      <protection locked="0"/>
    </xf>
    <xf numFmtId="0" fontId="7" fillId="5" borderId="1" xfId="0" applyFont="1" applyFill="1" applyBorder="1" applyAlignment="1" applyProtection="1">
      <alignment horizontal="left"/>
      <protection locked="0"/>
    </xf>
    <xf numFmtId="1" fontId="7" fillId="5" borderId="1" xfId="0" applyNumberFormat="1" applyFont="1" applyFill="1" applyBorder="1" applyProtection="1">
      <protection locked="0"/>
    </xf>
    <xf numFmtId="164" fontId="7" fillId="5" borderId="1" xfId="0" applyNumberFormat="1" applyFont="1" applyFill="1" applyBorder="1" applyProtection="1">
      <protection locked="0"/>
    </xf>
    <xf numFmtId="14" fontId="7" fillId="5" borderId="1" xfId="0" applyNumberFormat="1" applyFont="1" applyFill="1" applyBorder="1" applyAlignment="1">
      <alignment horizontal="left"/>
    </xf>
    <xf numFmtId="1" fontId="7" fillId="5" borderId="1" xfId="0" applyNumberFormat="1" applyFont="1" applyFill="1" applyBorder="1" applyAlignment="1">
      <alignment horizontal="right"/>
    </xf>
    <xf numFmtId="164" fontId="7" fillId="5" borderId="1" xfId="0" applyNumberFormat="1" applyFont="1" applyFill="1" applyBorder="1" applyAlignment="1">
      <alignment horizontal="right"/>
    </xf>
    <xf numFmtId="2" fontId="7" fillId="5" borderId="1" xfId="0" applyNumberFormat="1" applyFont="1" applyFill="1" applyBorder="1" applyAlignment="1">
      <alignment horizontal="right"/>
    </xf>
    <xf numFmtId="0" fontId="7" fillId="0" borderId="2" xfId="0" applyFont="1" applyBorder="1" applyAlignment="1">
      <alignment horizontal="center"/>
    </xf>
    <xf numFmtId="0" fontId="7" fillId="0" borderId="6"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1" fontId="7" fillId="0" borderId="4" xfId="0" applyNumberFormat="1" applyFont="1" applyBorder="1"/>
    <xf numFmtId="1" fontId="7" fillId="5" borderId="0" xfId="0" applyNumberFormat="1" applyFont="1" applyFill="1" applyAlignment="1">
      <alignment horizontal="left"/>
    </xf>
    <xf numFmtId="0" fontId="7" fillId="0" borderId="0" xfId="0" applyFont="1" applyAlignment="1">
      <alignment horizontal="center"/>
    </xf>
    <xf numFmtId="0" fontId="2" fillId="5" borderId="12" xfId="0" applyFont="1" applyFill="1" applyBorder="1"/>
    <xf numFmtId="0" fontId="2" fillId="5" borderId="12" xfId="0" applyFont="1" applyFill="1" applyBorder="1" applyAlignment="1">
      <alignment horizontal="left"/>
    </xf>
    <xf numFmtId="1" fontId="2" fillId="5" borderId="12" xfId="0" applyNumberFormat="1" applyFont="1" applyFill="1" applyBorder="1"/>
    <xf numFmtId="164" fontId="2" fillId="5" borderId="12" xfId="0" applyNumberFormat="1" applyFont="1" applyFill="1" applyBorder="1"/>
    <xf numFmtId="0" fontId="2" fillId="5" borderId="0" xfId="0" applyFont="1" applyFill="1" applyAlignment="1">
      <alignment horizontal="left"/>
    </xf>
    <xf numFmtId="0" fontId="2" fillId="2" borderId="0" xfId="0" applyFont="1" applyFill="1"/>
    <xf numFmtId="1" fontId="7" fillId="0" borderId="3" xfId="0" applyNumberFormat="1" applyFont="1" applyBorder="1" applyAlignment="1">
      <alignment horizontal="right"/>
    </xf>
    <xf numFmtId="14" fontId="2" fillId="0" borderId="10" xfId="0" applyNumberFormat="1" applyFont="1" applyBorder="1"/>
    <xf numFmtId="164" fontId="2" fillId="0" borderId="10" xfId="0" applyNumberFormat="1" applyFont="1" applyBorder="1"/>
    <xf numFmtId="14" fontId="2" fillId="0" borderId="3" xfId="0" applyNumberFormat="1" applyFont="1" applyBorder="1"/>
    <xf numFmtId="14" fontId="2" fillId="0" borderId="4" xfId="0" applyNumberFormat="1" applyFont="1" applyBorder="1"/>
    <xf numFmtId="1" fontId="2" fillId="0" borderId="4" xfId="0" applyNumberFormat="1" applyFont="1" applyBorder="1"/>
    <xf numFmtId="1" fontId="2" fillId="0" borderId="10" xfId="0" applyNumberFormat="1" applyFont="1" applyBorder="1"/>
    <xf numFmtId="0" fontId="1" fillId="8" borderId="0" xfId="0" applyFont="1" applyFill="1"/>
    <xf numFmtId="0" fontId="2" fillId="8" borderId="0" xfId="0" applyFont="1" applyFill="1" applyAlignment="1">
      <alignment horizontal="left"/>
    </xf>
    <xf numFmtId="164" fontId="2" fillId="8" borderId="0" xfId="0" applyNumberFormat="1" applyFont="1" applyFill="1"/>
    <xf numFmtId="1" fontId="2" fillId="8" borderId="0" xfId="0" applyNumberFormat="1" applyFont="1" applyFill="1" applyAlignment="1">
      <alignment horizontal="left" indent="1"/>
    </xf>
    <xf numFmtId="165" fontId="2" fillId="8" borderId="0" xfId="0" applyNumberFormat="1" applyFont="1" applyFill="1"/>
    <xf numFmtId="1" fontId="2" fillId="8" borderId="0" xfId="0" applyNumberFormat="1" applyFont="1" applyFill="1"/>
    <xf numFmtId="164" fontId="7" fillId="8" borderId="0" xfId="0" applyNumberFormat="1" applyFont="1" applyFill="1"/>
    <xf numFmtId="0" fontId="2" fillId="8" borderId="0" xfId="0" applyFont="1" applyFill="1"/>
    <xf numFmtId="2" fontId="2" fillId="8" borderId="0" xfId="0" applyNumberFormat="1" applyFont="1" applyFill="1"/>
    <xf numFmtId="164" fontId="2" fillId="8" borderId="0" xfId="0" applyNumberFormat="1" applyFont="1" applyFill="1" applyAlignment="1">
      <alignment horizontal="left" indent="1"/>
    </xf>
    <xf numFmtId="0" fontId="1" fillId="8" borderId="0" xfId="0" applyFont="1" applyFill="1" applyAlignment="1">
      <alignment horizontal="center"/>
    </xf>
    <xf numFmtId="0" fontId="1" fillId="8" borderId="0" xfId="0" applyFont="1" applyFill="1" applyAlignment="1">
      <alignment horizontal="left"/>
    </xf>
    <xf numFmtId="164" fontId="1" fillId="8" borderId="0" xfId="0" applyNumberFormat="1" applyFont="1" applyFill="1" applyAlignment="1">
      <alignment horizontal="right"/>
    </xf>
    <xf numFmtId="1" fontId="1" fillId="8" borderId="0" xfId="0" applyNumberFormat="1" applyFont="1" applyFill="1" applyAlignment="1">
      <alignment horizontal="right"/>
    </xf>
    <xf numFmtId="165" fontId="1" fillId="8" borderId="0" xfId="0" applyNumberFormat="1" applyFont="1" applyFill="1" applyAlignment="1">
      <alignment horizontal="right"/>
    </xf>
    <xf numFmtId="164" fontId="8" fillId="8" borderId="0" xfId="0" applyNumberFormat="1" applyFont="1" applyFill="1" applyAlignment="1">
      <alignment horizontal="right"/>
    </xf>
    <xf numFmtId="0" fontId="2" fillId="8" borderId="1" xfId="0" applyFont="1" applyFill="1" applyBorder="1"/>
    <xf numFmtId="164" fontId="1" fillId="8" borderId="1" xfId="0" applyNumberFormat="1" applyFont="1" applyFill="1" applyBorder="1" applyAlignment="1">
      <alignment horizontal="left"/>
    </xf>
    <xf numFmtId="164" fontId="1" fillId="8" borderId="1" xfId="0" applyNumberFormat="1" applyFont="1" applyFill="1" applyBorder="1" applyAlignment="1">
      <alignment horizontal="right"/>
    </xf>
    <xf numFmtId="1" fontId="1" fillId="8" borderId="1" xfId="0" applyNumberFormat="1" applyFont="1" applyFill="1" applyBorder="1" applyAlignment="1">
      <alignment horizontal="right"/>
    </xf>
    <xf numFmtId="49" fontId="1" fillId="8" borderId="1" xfId="0" applyNumberFormat="1" applyFont="1" applyFill="1" applyBorder="1" applyAlignment="1">
      <alignment horizontal="right"/>
    </xf>
    <xf numFmtId="165" fontId="1" fillId="8" borderId="1" xfId="0" applyNumberFormat="1" applyFont="1" applyFill="1" applyBorder="1" applyAlignment="1">
      <alignment horizontal="right"/>
    </xf>
    <xf numFmtId="164" fontId="8" fillId="8" borderId="1" xfId="0" applyNumberFormat="1" applyFont="1" applyFill="1" applyBorder="1" applyAlignment="1">
      <alignment horizontal="right"/>
    </xf>
    <xf numFmtId="14" fontId="1" fillId="8" borderId="0" xfId="0" applyNumberFormat="1" applyFont="1" applyFill="1" applyAlignment="1">
      <alignment horizontal="left"/>
    </xf>
    <xf numFmtId="2" fontId="1" fillId="8" borderId="0" xfId="0" applyNumberFormat="1" applyFont="1" applyFill="1" applyAlignment="1">
      <alignment horizontal="left"/>
    </xf>
    <xf numFmtId="14" fontId="2" fillId="8" borderId="0" xfId="0" applyNumberFormat="1" applyFont="1" applyFill="1" applyAlignment="1">
      <alignment horizontal="left"/>
    </xf>
    <xf numFmtId="14" fontId="7" fillId="8" borderId="0" xfId="0" applyNumberFormat="1" applyFont="1" applyFill="1" applyAlignment="1">
      <alignment horizontal="left"/>
    </xf>
    <xf numFmtId="164" fontId="7" fillId="8" borderId="0" xfId="0" applyNumberFormat="1" applyFont="1" applyFill="1" applyAlignment="1">
      <alignment horizontal="right"/>
    </xf>
    <xf numFmtId="1" fontId="7" fillId="8" borderId="0" xfId="0" applyNumberFormat="1" applyFont="1" applyFill="1" applyAlignment="1">
      <alignment horizontal="right"/>
    </xf>
    <xf numFmtId="2" fontId="7" fillId="8" borderId="0" xfId="0" applyNumberFormat="1" applyFont="1" applyFill="1" applyAlignment="1">
      <alignment horizontal="right"/>
    </xf>
    <xf numFmtId="0" fontId="1" fillId="8" borderId="0" xfId="0" applyFont="1" applyFill="1" applyAlignment="1">
      <alignment horizontal="centerContinuous"/>
    </xf>
    <xf numFmtId="0" fontId="7" fillId="8" borderId="1" xfId="0" applyFont="1" applyFill="1" applyBorder="1" applyAlignment="1">
      <alignment horizontal="center"/>
    </xf>
    <xf numFmtId="0" fontId="7" fillId="8" borderId="1" xfId="0" applyFont="1" applyFill="1" applyBorder="1" applyAlignment="1">
      <alignment horizontal="left"/>
    </xf>
    <xf numFmtId="2" fontId="1" fillId="8" borderId="0" xfId="0" applyNumberFormat="1" applyFont="1" applyFill="1" applyAlignment="1">
      <alignment horizontal="right"/>
    </xf>
    <xf numFmtId="2" fontId="8" fillId="8" borderId="1" xfId="0" applyNumberFormat="1" applyFont="1" applyFill="1" applyBorder="1" applyAlignment="1">
      <alignment horizontal="right"/>
    </xf>
    <xf numFmtId="1" fontId="8" fillId="8" borderId="1" xfId="0" applyNumberFormat="1" applyFont="1" applyFill="1" applyBorder="1" applyAlignment="1">
      <alignment horizontal="right"/>
    </xf>
    <xf numFmtId="165" fontId="8" fillId="8" borderId="1" xfId="0" applyNumberFormat="1" applyFont="1" applyFill="1" applyBorder="1" applyAlignment="1">
      <alignment horizontal="right"/>
    </xf>
    <xf numFmtId="14" fontId="2" fillId="8" borderId="0" xfId="0" applyNumberFormat="1" applyFont="1" applyFill="1"/>
    <xf numFmtId="0" fontId="8" fillId="8" borderId="0" xfId="0" applyFont="1" applyFill="1" applyAlignment="1">
      <alignment horizontal="center"/>
    </xf>
    <xf numFmtId="0" fontId="8" fillId="8" borderId="0" xfId="0" applyFont="1" applyFill="1" applyAlignment="1">
      <alignment horizontal="left"/>
    </xf>
    <xf numFmtId="1" fontId="8" fillId="8" borderId="0" xfId="0" applyNumberFormat="1" applyFont="1" applyFill="1" applyAlignment="1">
      <alignment horizontal="right" wrapText="1"/>
    </xf>
    <xf numFmtId="1" fontId="8" fillId="8" borderId="0" xfId="0" applyNumberFormat="1" applyFont="1" applyFill="1" applyAlignment="1">
      <alignment horizontal="right"/>
    </xf>
    <xf numFmtId="0" fontId="8" fillId="8" borderId="1" xfId="0" applyFont="1" applyFill="1" applyBorder="1" applyAlignment="1">
      <alignment horizontal="center"/>
    </xf>
    <xf numFmtId="0" fontId="8" fillId="8" borderId="1" xfId="0" applyFont="1" applyFill="1" applyBorder="1" applyAlignment="1">
      <alignment horizontal="left"/>
    </xf>
    <xf numFmtId="165" fontId="8" fillId="8" borderId="0" xfId="0" applyNumberFormat="1" applyFont="1" applyFill="1" applyAlignment="1">
      <alignment horizontal="right"/>
    </xf>
    <xf numFmtId="2" fontId="7" fillId="0" borderId="3" xfId="0" applyNumberFormat="1" applyFont="1" applyBorder="1" applyAlignment="1">
      <alignment horizontal="right"/>
    </xf>
    <xf numFmtId="1" fontId="7" fillId="0" borderId="10" xfId="0" applyNumberFormat="1" applyFont="1" applyBorder="1"/>
    <xf numFmtId="165" fontId="7" fillId="5" borderId="0" xfId="0" applyNumberFormat="1" applyFont="1" applyFill="1" applyAlignment="1">
      <alignment horizontal="left"/>
    </xf>
    <xf numFmtId="2" fontId="7" fillId="0" borderId="13" xfId="0" applyNumberFormat="1" applyFont="1" applyBorder="1" applyAlignment="1">
      <alignment horizontal="right"/>
    </xf>
    <xf numFmtId="1" fontId="7" fillId="0" borderId="10" xfId="0" applyNumberFormat="1" applyFont="1" applyBorder="1" applyAlignment="1">
      <alignment horizontal="right"/>
    </xf>
    <xf numFmtId="167" fontId="7" fillId="0" borderId="3" xfId="0" applyNumberFormat="1" applyFont="1" applyBorder="1"/>
    <xf numFmtId="2" fontId="7" fillId="0" borderId="10" xfId="0" applyNumberFormat="1" applyFont="1" applyBorder="1" applyAlignment="1">
      <alignment horizontal="right"/>
    </xf>
    <xf numFmtId="165" fontId="2" fillId="5" borderId="12" xfId="0" applyNumberFormat="1" applyFont="1" applyFill="1" applyBorder="1"/>
    <xf numFmtId="1" fontId="10" fillId="0" borderId="10" xfId="0" applyNumberFormat="1" applyFont="1" applyBorder="1" applyAlignment="1">
      <alignment horizontal="right"/>
    </xf>
    <xf numFmtId="167" fontId="2" fillId="0" borderId="10" xfId="0" applyNumberFormat="1" applyFont="1" applyBorder="1"/>
    <xf numFmtId="167" fontId="2" fillId="0" borderId="11" xfId="0" applyNumberFormat="1" applyFont="1" applyBorder="1"/>
    <xf numFmtId="164" fontId="2" fillId="0" borderId="5" xfId="0" applyNumberFormat="1" applyFont="1" applyBorder="1"/>
    <xf numFmtId="167" fontId="2" fillId="0" borderId="3" xfId="0" applyNumberFormat="1" applyFont="1" applyBorder="1"/>
    <xf numFmtId="167" fontId="2" fillId="0" borderId="5" xfId="0" applyNumberFormat="1" applyFont="1" applyBorder="1"/>
    <xf numFmtId="167" fontId="2" fillId="0" borderId="4" xfId="0" applyNumberFormat="1" applyFont="1" applyBorder="1"/>
    <xf numFmtId="167" fontId="2" fillId="0" borderId="8" xfId="0" applyNumberFormat="1" applyFont="1" applyBorder="1"/>
    <xf numFmtId="167" fontId="2" fillId="0" borderId="10" xfId="0" applyNumberFormat="1" applyFont="1" applyBorder="1" applyAlignment="1">
      <alignment horizontal="center"/>
    </xf>
    <xf numFmtId="167" fontId="2" fillId="0" borderId="3" xfId="0" applyNumberFormat="1" applyFont="1" applyBorder="1" applyAlignment="1">
      <alignment horizontal="center"/>
    </xf>
    <xf numFmtId="167" fontId="2" fillId="0" borderId="4" xfId="0" applyNumberFormat="1" applyFont="1" applyBorder="1" applyAlignment="1">
      <alignment horizontal="center"/>
    </xf>
    <xf numFmtId="14" fontId="2" fillId="0" borderId="15" xfId="0" applyNumberFormat="1" applyFont="1" applyBorder="1"/>
    <xf numFmtId="0" fontId="11" fillId="5" borderId="12" xfId="0" applyFont="1" applyFill="1" applyBorder="1"/>
    <xf numFmtId="1" fontId="7" fillId="0" borderId="3" xfId="0" applyNumberFormat="1" applyFont="1" applyBorder="1" applyAlignment="1">
      <alignment horizontal="center"/>
    </xf>
    <xf numFmtId="1" fontId="7" fillId="0" borderId="0" xfId="0" applyNumberFormat="1" applyFont="1" applyAlignment="1">
      <alignment horizontal="center"/>
    </xf>
    <xf numFmtId="0" fontId="2" fillId="0" borderId="20" xfId="0" applyFont="1" applyBorder="1" applyAlignment="1">
      <alignment horizontal="center"/>
    </xf>
    <xf numFmtId="0" fontId="2" fillId="0" borderId="20" xfId="0" applyFont="1" applyBorder="1"/>
    <xf numFmtId="14" fontId="2" fillId="0" borderId="21" xfId="0" applyNumberFormat="1" applyFont="1" applyBorder="1"/>
    <xf numFmtId="0" fontId="2" fillId="0" borderId="21" xfId="0" applyFont="1" applyBorder="1"/>
    <xf numFmtId="164" fontId="2" fillId="0" borderId="21" xfId="0" applyNumberFormat="1" applyFont="1" applyBorder="1"/>
    <xf numFmtId="164" fontId="2" fillId="0" borderId="21" xfId="0" applyNumberFormat="1" applyFont="1" applyBorder="1" applyAlignment="1">
      <alignment horizontal="center"/>
    </xf>
    <xf numFmtId="1" fontId="2" fillId="0" borderId="21" xfId="0" applyNumberFormat="1" applyFont="1" applyBorder="1"/>
    <xf numFmtId="2" fontId="2" fillId="0" borderId="21" xfId="0" applyNumberFormat="1" applyFont="1" applyBorder="1"/>
    <xf numFmtId="164" fontId="2" fillId="0" borderId="22" xfId="0" applyNumberFormat="1" applyFont="1" applyBorder="1"/>
    <xf numFmtId="1" fontId="7" fillId="0" borderId="18" xfId="0" applyNumberFormat="1" applyFont="1" applyBorder="1" applyAlignment="1">
      <alignment horizontal="center"/>
    </xf>
    <xf numFmtId="1" fontId="7" fillId="0" borderId="17" xfId="0" applyNumberFormat="1" applyFont="1" applyBorder="1" applyAlignment="1">
      <alignment horizontal="center"/>
    </xf>
    <xf numFmtId="0" fontId="13" fillId="0" borderId="0" xfId="0" applyFont="1"/>
    <xf numFmtId="0" fontId="14" fillId="0" borderId="0" xfId="0" applyFont="1"/>
    <xf numFmtId="0" fontId="15" fillId="0" borderId="0" xfId="1" applyFont="1" applyAlignment="1" applyProtection="1"/>
    <xf numFmtId="0" fontId="16" fillId="0" borderId="0" xfId="0" applyFont="1"/>
    <xf numFmtId="0" fontId="17" fillId="9" borderId="0" xfId="0" applyFont="1" applyFill="1"/>
    <xf numFmtId="0" fontId="18" fillId="9" borderId="0" xfId="0" applyFont="1" applyFill="1"/>
    <xf numFmtId="0" fontId="14" fillId="9" borderId="0" xfId="0" applyFont="1" applyFill="1"/>
    <xf numFmtId="0" fontId="18" fillId="0" borderId="0" xfId="0" applyFont="1"/>
    <xf numFmtId="0" fontId="19" fillId="9" borderId="12" xfId="0" applyFont="1" applyFill="1" applyBorder="1"/>
    <xf numFmtId="0" fontId="19" fillId="9" borderId="12" xfId="0" applyFont="1" applyFill="1" applyBorder="1" applyAlignment="1">
      <alignment horizontal="left"/>
    </xf>
    <xf numFmtId="0" fontId="19" fillId="9" borderId="0" xfId="0" applyFont="1" applyFill="1"/>
    <xf numFmtId="0" fontId="19" fillId="9" borderId="1" xfId="0" applyFont="1" applyFill="1" applyBorder="1"/>
    <xf numFmtId="0" fontId="15" fillId="9" borderId="1" xfId="1" applyFont="1" applyFill="1" applyBorder="1" applyAlignment="1" applyProtection="1"/>
    <xf numFmtId="1" fontId="7" fillId="0" borderId="23" xfId="0" applyNumberFormat="1" applyFont="1" applyBorder="1"/>
    <xf numFmtId="14" fontId="7" fillId="0" borderId="23" xfId="0" applyNumberFormat="1" applyFont="1" applyBorder="1" applyAlignment="1">
      <alignment horizontal="left"/>
    </xf>
    <xf numFmtId="164" fontId="7" fillId="0" borderId="23" xfId="0" applyNumberFormat="1" applyFont="1" applyBorder="1"/>
    <xf numFmtId="2" fontId="7" fillId="0" borderId="23" xfId="0" applyNumberFormat="1" applyFont="1" applyBorder="1"/>
    <xf numFmtId="1" fontId="7" fillId="0" borderId="19" xfId="0" applyNumberFormat="1" applyFont="1" applyBorder="1" applyAlignment="1">
      <alignment horizontal="center"/>
    </xf>
    <xf numFmtId="165" fontId="7" fillId="8" borderId="0" xfId="0" applyNumberFormat="1" applyFont="1" applyFill="1" applyAlignment="1">
      <alignment horizontal="right"/>
    </xf>
    <xf numFmtId="0" fontId="1" fillId="8" borderId="1" xfId="0" applyFont="1" applyFill="1" applyBorder="1"/>
    <xf numFmtId="164" fontId="1" fillId="8" borderId="1" xfId="0" applyNumberFormat="1" applyFont="1" applyFill="1" applyBorder="1"/>
    <xf numFmtId="1" fontId="2" fillId="8" borderId="1" xfId="0" applyNumberFormat="1" applyFont="1" applyFill="1" applyBorder="1"/>
    <xf numFmtId="164" fontId="2" fillId="8" borderId="1" xfId="0" applyNumberFormat="1" applyFont="1" applyFill="1" applyBorder="1"/>
    <xf numFmtId="2" fontId="2" fillId="8" borderId="1" xfId="0" applyNumberFormat="1" applyFont="1" applyFill="1" applyBorder="1"/>
    <xf numFmtId="164" fontId="7" fillId="8" borderId="1" xfId="0" applyNumberFormat="1" applyFont="1" applyFill="1" applyBorder="1"/>
    <xf numFmtId="0" fontId="20" fillId="0" borderId="0" xfId="0" applyFont="1"/>
    <xf numFmtId="1" fontId="10" fillId="0" borderId="3" xfId="0" applyNumberFormat="1" applyFont="1" applyBorder="1" applyAlignment="1">
      <alignment horizontal="right"/>
    </xf>
    <xf numFmtId="0" fontId="7" fillId="0" borderId="9" xfId="0" applyFont="1" applyBorder="1" applyAlignment="1">
      <alignment horizontal="center"/>
    </xf>
    <xf numFmtId="0" fontId="7" fillId="0" borderId="9" xfId="0" applyFont="1" applyBorder="1"/>
    <xf numFmtId="14" fontId="7" fillId="0" borderId="10" xfId="0" applyNumberFormat="1" applyFont="1" applyBorder="1" applyAlignment="1">
      <alignment horizontal="left"/>
    </xf>
    <xf numFmtId="165" fontId="7" fillId="0" borderId="10" xfId="0" applyNumberFormat="1" applyFont="1" applyBorder="1"/>
    <xf numFmtId="164" fontId="7" fillId="0" borderId="18" xfId="0" applyNumberFormat="1" applyFont="1" applyBorder="1"/>
    <xf numFmtId="1" fontId="7" fillId="0" borderId="18" xfId="0" applyNumberFormat="1" applyFont="1" applyBorder="1"/>
    <xf numFmtId="2" fontId="7" fillId="0" borderId="18" xfId="0" applyNumberFormat="1" applyFont="1" applyBorder="1"/>
    <xf numFmtId="164" fontId="7" fillId="0" borderId="3" xfId="0" applyNumberFormat="1" applyFont="1" applyBorder="1" applyAlignment="1">
      <alignment horizontal="right"/>
    </xf>
    <xf numFmtId="0" fontId="19" fillId="9" borderId="0" xfId="0" applyFont="1" applyFill="1" applyBorder="1"/>
    <xf numFmtId="0" fontId="15" fillId="9" borderId="0" xfId="1" applyFont="1" applyFill="1" applyBorder="1" applyAlignment="1" applyProtection="1"/>
    <xf numFmtId="164" fontId="10" fillId="0" borderId="10" xfId="0" applyNumberFormat="1" applyFont="1" applyBorder="1" applyAlignment="1">
      <alignment horizontal="right"/>
    </xf>
    <xf numFmtId="164" fontId="7" fillId="0" borderId="10" xfId="0" applyNumberFormat="1" applyFont="1" applyBorder="1" applyAlignment="1">
      <alignment horizontal="right"/>
    </xf>
    <xf numFmtId="165" fontId="7" fillId="0" borderId="4" xfId="0" applyNumberFormat="1" applyFont="1" applyBorder="1"/>
    <xf numFmtId="2" fontId="2" fillId="0" borderId="4" xfId="0" applyNumberFormat="1" applyFont="1" applyBorder="1"/>
    <xf numFmtId="1" fontId="7" fillId="0" borderId="4" xfId="0" applyNumberFormat="1" applyFont="1" applyBorder="1" applyAlignment="1">
      <alignment horizontal="right"/>
    </xf>
    <xf numFmtId="1" fontId="7" fillId="0" borderId="18" xfId="0" applyNumberFormat="1" applyFont="1" applyBorder="1" applyAlignment="1">
      <alignment horizontal="left"/>
    </xf>
    <xf numFmtId="0" fontId="1" fillId="8" borderId="19" xfId="0" applyFont="1" applyFill="1" applyBorder="1"/>
    <xf numFmtId="164" fontId="1" fillId="8" borderId="19" xfId="0" applyNumberFormat="1" applyFont="1" applyFill="1" applyBorder="1"/>
    <xf numFmtId="1" fontId="2" fillId="8" borderId="19" xfId="0" applyNumberFormat="1" applyFont="1" applyFill="1" applyBorder="1"/>
    <xf numFmtId="0" fontId="2" fillId="8" borderId="19" xfId="0" applyFont="1" applyFill="1" applyBorder="1"/>
    <xf numFmtId="164" fontId="2" fillId="8" borderId="19" xfId="0" applyNumberFormat="1" applyFont="1" applyFill="1" applyBorder="1"/>
    <xf numFmtId="2" fontId="2" fillId="8" borderId="19" xfId="0" applyNumberFormat="1" applyFont="1" applyFill="1" applyBorder="1"/>
    <xf numFmtId="165" fontId="2" fillId="8" borderId="19" xfId="0" applyNumberFormat="1" applyFont="1" applyFill="1" applyBorder="1"/>
    <xf numFmtId="164" fontId="10" fillId="0" borderId="3" xfId="0" applyNumberFormat="1" applyFont="1" applyBorder="1" applyAlignment="1">
      <alignment horizontal="right"/>
    </xf>
    <xf numFmtId="165" fontId="10" fillId="0" borderId="3" xfId="0" applyNumberFormat="1" applyFont="1" applyBorder="1"/>
    <xf numFmtId="1" fontId="7" fillId="0" borderId="24" xfId="0" applyNumberFormat="1" applyFont="1" applyBorder="1" applyAlignment="1">
      <alignment horizontal="center"/>
    </xf>
    <xf numFmtId="1" fontId="7" fillId="0" borderId="25" xfId="0" applyNumberFormat="1" applyFont="1" applyBorder="1"/>
    <xf numFmtId="14" fontId="7" fillId="0" borderId="25" xfId="0" applyNumberFormat="1" applyFont="1" applyBorder="1" applyAlignment="1">
      <alignment horizontal="left"/>
    </xf>
    <xf numFmtId="164" fontId="7" fillId="0" borderId="25" xfId="0" applyNumberFormat="1" applyFont="1" applyBorder="1"/>
    <xf numFmtId="2" fontId="7" fillId="0" borderId="25" xfId="0" applyNumberFormat="1" applyFont="1" applyBorder="1"/>
    <xf numFmtId="1" fontId="10" fillId="0" borderId="3" xfId="0" applyNumberFormat="1" applyFont="1" applyBorder="1"/>
    <xf numFmtId="164" fontId="7" fillId="0" borderId="3" xfId="0" applyNumberFormat="1" applyFont="1" applyFill="1" applyBorder="1" applyAlignment="1">
      <alignment horizontal="right"/>
    </xf>
    <xf numFmtId="1" fontId="7" fillId="0" borderId="3" xfId="0" applyNumberFormat="1" applyFont="1" applyBorder="1" applyAlignment="1">
      <alignment horizontal="left"/>
    </xf>
    <xf numFmtId="0" fontId="2" fillId="9" borderId="0" xfId="0" applyFont="1" applyFill="1"/>
    <xf numFmtId="0" fontId="7" fillId="9" borderId="12" xfId="0" applyFont="1" applyFill="1" applyBorder="1"/>
    <xf numFmtId="0" fontId="7" fillId="9" borderId="12" xfId="0" applyFont="1" applyFill="1" applyBorder="1" applyAlignment="1">
      <alignment horizontal="left"/>
    </xf>
    <xf numFmtId="0" fontId="7" fillId="9" borderId="0" xfId="0" applyFont="1" applyFill="1"/>
    <xf numFmtId="0" fontId="7" fillId="9" borderId="1" xfId="0" applyFont="1" applyFill="1" applyBorder="1"/>
    <xf numFmtId="0" fontId="5" fillId="9" borderId="1" xfId="1" applyFill="1" applyBorder="1" applyAlignment="1" applyProtection="1"/>
    <xf numFmtId="0" fontId="5" fillId="9" borderId="0" xfId="1" applyFill="1" applyBorder="1" applyAlignment="1" applyProtection="1"/>
    <xf numFmtId="164" fontId="7" fillId="10" borderId="3" xfId="0" applyNumberFormat="1" applyFont="1" applyFill="1" applyBorder="1"/>
    <xf numFmtId="1" fontId="10" fillId="0" borderId="10" xfId="0" applyNumberFormat="1" applyFont="1" applyBorder="1"/>
    <xf numFmtId="0" fontId="2" fillId="0" borderId="10" xfId="0" applyNumberFormat="1" applyFont="1" applyBorder="1" applyAlignment="1">
      <alignment horizontal="center"/>
    </xf>
    <xf numFmtId="0" fontId="2" fillId="0" borderId="3" xfId="0" applyNumberFormat="1" applyFont="1" applyBorder="1" applyAlignment="1">
      <alignment horizontal="center"/>
    </xf>
    <xf numFmtId="1" fontId="2" fillId="0" borderId="11" xfId="0" applyNumberFormat="1" applyFont="1" applyBorder="1"/>
    <xf numFmtId="1" fontId="21" fillId="0" borderId="21" xfId="0" applyNumberFormat="1" applyFont="1" applyBorder="1"/>
    <xf numFmtId="1" fontId="21" fillId="0" borderId="10" xfId="0" applyNumberFormat="1" applyFont="1" applyBorder="1"/>
    <xf numFmtId="165" fontId="21" fillId="0" borderId="10" xfId="0" applyNumberFormat="1" applyFont="1" applyBorder="1"/>
    <xf numFmtId="164" fontId="21" fillId="0" borderId="3" xfId="0" applyNumberFormat="1" applyFont="1" applyBorder="1"/>
    <xf numFmtId="0" fontId="2" fillId="5" borderId="19" xfId="0" applyFont="1" applyFill="1" applyBorder="1"/>
    <xf numFmtId="2" fontId="2" fillId="5" borderId="19" xfId="0" applyNumberFormat="1" applyFont="1" applyFill="1" applyBorder="1"/>
    <xf numFmtId="165" fontId="2" fillId="5" borderId="19" xfId="0" applyNumberFormat="1" applyFont="1" applyFill="1" applyBorder="1"/>
    <xf numFmtId="14" fontId="2" fillId="5" borderId="19" xfId="0" applyNumberFormat="1" applyFont="1" applyFill="1" applyBorder="1"/>
    <xf numFmtId="164" fontId="2" fillId="5" borderId="19" xfId="0" applyNumberFormat="1" applyFont="1" applyFill="1" applyBorder="1"/>
    <xf numFmtId="164" fontId="4" fillId="0" borderId="3" xfId="0" applyNumberFormat="1" applyFont="1" applyBorder="1"/>
    <xf numFmtId="167" fontId="2" fillId="0" borderId="21" xfId="0" applyNumberFormat="1" applyFont="1" applyBorder="1"/>
    <xf numFmtId="167" fontId="2" fillId="0" borderId="21" xfId="0" applyNumberFormat="1" applyFont="1" applyBorder="1" applyAlignment="1">
      <alignment horizontal="center"/>
    </xf>
    <xf numFmtId="165" fontId="21" fillId="0" borderId="21" xfId="0" applyNumberFormat="1" applyFont="1" applyBorder="1"/>
    <xf numFmtId="164" fontId="21" fillId="0" borderId="21" xfId="0" applyNumberFormat="1" applyFont="1" applyBorder="1"/>
    <xf numFmtId="167" fontId="2" fillId="0" borderId="22" xfId="0" applyNumberFormat="1" applyFont="1" applyBorder="1"/>
    <xf numFmtId="164" fontId="2" fillId="0" borderId="16" xfId="0" applyNumberFormat="1" applyFont="1" applyBorder="1"/>
    <xf numFmtId="1" fontId="4" fillId="0" borderId="15" xfId="0" applyNumberFormat="1" applyFont="1" applyBorder="1"/>
    <xf numFmtId="167" fontId="2" fillId="0" borderId="15" xfId="0" applyNumberFormat="1" applyFont="1" applyBorder="1"/>
    <xf numFmtId="1" fontId="21" fillId="0" borderId="3" xfId="0" applyNumberFormat="1" applyFont="1" applyBorder="1"/>
    <xf numFmtId="2" fontId="21" fillId="0" borderId="3" xfId="0" applyNumberFormat="1" applyFont="1" applyBorder="1"/>
    <xf numFmtId="0" fontId="21" fillId="0" borderId="10" xfId="0" applyFont="1" applyBorder="1"/>
    <xf numFmtId="0" fontId="21" fillId="0" borderId="3" xfId="0" applyFont="1" applyBorder="1"/>
    <xf numFmtId="165" fontId="21" fillId="0" borderId="3" xfId="0" applyNumberFormat="1" applyFont="1" applyBorder="1"/>
    <xf numFmtId="1" fontId="21" fillId="0" borderId="4" xfId="0" applyNumberFormat="1" applyFont="1" applyBorder="1"/>
    <xf numFmtId="2" fontId="21" fillId="0" borderId="4" xfId="0" applyNumberFormat="1" applyFont="1" applyBorder="1"/>
    <xf numFmtId="165" fontId="21" fillId="0" borderId="4" xfId="0" applyNumberFormat="1" applyFont="1" applyBorder="1"/>
    <xf numFmtId="2" fontId="7" fillId="0" borderId="5" xfId="0" applyNumberFormat="1" applyFont="1" applyBorder="1"/>
    <xf numFmtId="0" fontId="10" fillId="5" borderId="0" xfId="0" applyFont="1" applyFill="1"/>
    <xf numFmtId="1" fontId="7" fillId="0" borderId="3" xfId="0" applyNumberFormat="1" applyFont="1" applyFill="1" applyBorder="1"/>
    <xf numFmtId="164" fontId="7" fillId="0" borderId="8" xfId="0" applyNumberFormat="1" applyFont="1" applyBorder="1"/>
    <xf numFmtId="0" fontId="7" fillId="5" borderId="12" xfId="0" applyFont="1" applyFill="1" applyBorder="1" applyAlignment="1">
      <alignment horizontal="left"/>
    </xf>
    <xf numFmtId="0" fontId="7" fillId="8" borderId="0" xfId="0" applyFont="1" applyFill="1" applyAlignment="1">
      <alignment horizontal="left"/>
    </xf>
    <xf numFmtId="14" fontId="7" fillId="8" borderId="1" xfId="0" applyNumberFormat="1" applyFont="1" applyFill="1" applyBorder="1" applyAlignment="1">
      <alignment horizontal="left"/>
    </xf>
    <xf numFmtId="14" fontId="7" fillId="0" borderId="0" xfId="0" applyNumberFormat="1" applyFont="1" applyAlignment="1">
      <alignment horizontal="left"/>
    </xf>
    <xf numFmtId="166" fontId="17" fillId="9" borderId="0" xfId="0" applyNumberFormat="1" applyFont="1" applyFill="1" applyAlignment="1">
      <alignment horizontal="left"/>
    </xf>
  </cellXfs>
  <cellStyles count="2">
    <cellStyle name="Hyperlänk" xfId="1" builtinId="8"/>
    <cellStyle name="Normal" xfId="0" builtinId="0"/>
  </cellStyles>
  <dxfs count="18348">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lightGray">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border>
        <left/>
        <right/>
        <top/>
        <bottom/>
      </border>
    </dxf>
    <dxf>
      <font>
        <condense val="0"/>
        <extend val="0"/>
        <color indexed="8"/>
      </font>
      <fill>
        <patternFill patternType="solid">
          <fgColor indexed="13"/>
          <bgColor indexed="13"/>
        </patternFill>
      </fill>
      <border>
        <left/>
        <right/>
        <top/>
        <bottom/>
      </border>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ill>
        <patternFill>
          <bgColor rgb="FFFF6600"/>
        </patternFill>
      </fill>
    </dxf>
    <dxf>
      <fill>
        <patternFill>
          <bgColor rgb="FFFFFF00"/>
        </patternFill>
      </fill>
    </dxf>
    <dxf>
      <fill>
        <patternFill>
          <bgColor rgb="FFFF6600"/>
        </patternFill>
      </fill>
    </dxf>
    <dxf>
      <fill>
        <patternFill>
          <bgColor rgb="FFFFFF00"/>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
      <font>
        <condense val="0"/>
        <extend val="0"/>
        <color indexed="8"/>
      </font>
      <fill>
        <patternFill patternType="solid">
          <fgColor indexed="10"/>
          <bgColor indexed="53"/>
        </patternFill>
      </fill>
    </dxf>
    <dxf>
      <font>
        <condense val="0"/>
        <extend val="0"/>
        <color indexed="8"/>
      </font>
      <fill>
        <patternFill patternType="solid">
          <fgColor indexed="13"/>
          <bgColor indexed="13"/>
        </patternFill>
      </fill>
    </dxf>
    <dxf>
      <font>
        <condense val="0"/>
        <extend val="0"/>
        <color indexed="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1</xdr:row>
      <xdr:rowOff>190500</xdr:rowOff>
    </xdr:from>
    <xdr:to>
      <xdr:col>7</xdr:col>
      <xdr:colOff>333375</xdr:colOff>
      <xdr:row>7</xdr:row>
      <xdr:rowOff>104775</xdr:rowOff>
    </xdr:to>
    <xdr:pic>
      <xdr:nvPicPr>
        <xdr:cNvPr id="16" name="Bildobjekt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9050" y="352425"/>
          <a:ext cx="1019175" cy="1019175"/>
        </a:xfrm>
        <a:prstGeom prst="rect">
          <a:avLst/>
        </a:prstGeom>
      </xdr:spPr>
    </xdr:pic>
    <xdr:clientData/>
  </xdr:twoCellAnchor>
  <xdr:oneCellAnchor>
    <xdr:from>
      <xdr:col>1</xdr:col>
      <xdr:colOff>0</xdr:colOff>
      <xdr:row>585</xdr:row>
      <xdr:rowOff>0</xdr:rowOff>
    </xdr:from>
    <xdr:ext cx="5448300" cy="5956300"/>
    <xdr:sp macro="" textlink="">
      <xdr:nvSpPr>
        <xdr:cNvPr id="18" name="Text Box 70">
          <a:extLst>
            <a:ext uri="{FF2B5EF4-FFF2-40B4-BE49-F238E27FC236}">
              <a16:creationId xmlns:a16="http://schemas.microsoft.com/office/drawing/2014/main" id="{E169D929-114B-8748-8BDC-FE14BFAFBC97}"/>
            </a:ext>
          </a:extLst>
        </xdr:cNvPr>
        <xdr:cNvSpPr txBox="1">
          <a:spLocks noChangeArrowheads="1"/>
        </xdr:cNvSpPr>
      </xdr:nvSpPr>
      <xdr:spPr bwMode="auto">
        <a:xfrm>
          <a:off x="232833" y="88085083"/>
          <a:ext cx="5448300" cy="59563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Januari månads provtagning omfattade allmän fys-kemi</a:t>
          </a:r>
          <a:r>
            <a:rPr lang="sv-SE" sz="1100" b="0" i="0" baseline="0">
              <a:solidFill>
                <a:sysClr val="windowText" lastClr="000000"/>
              </a:solidFill>
              <a:latin typeface="+mn-lt"/>
              <a:ea typeface="+mn-ea"/>
              <a:cs typeface="+mn-cs"/>
            </a:rPr>
            <a:t> vid 10</a:t>
          </a:r>
          <a:r>
            <a:rPr lang="sv-SE" sz="1100" b="0" i="0">
              <a:solidFill>
                <a:sysClr val="windowText" lastClr="000000"/>
              </a:solidFill>
              <a:latin typeface="+mn-lt"/>
              <a:ea typeface="+mn-ea"/>
              <a:cs typeface="+mn-cs"/>
            </a:rPr>
            <a:t> provpunkter i rinnande vatten (L1). </a:t>
          </a:r>
          <a:r>
            <a:rPr lang="sv-SE" sz="1100" b="0" i="0">
              <a:solidFill>
                <a:sysClr val="windowText" lastClr="000000"/>
              </a:solidFill>
              <a:effectLst/>
              <a:latin typeface="+mn-lt"/>
              <a:ea typeface="+mn-ea"/>
              <a:cs typeface="+mn-cs"/>
            </a:rPr>
            <a:t>Vid tre punkter analyserades även metaller och makrokonstituenter i rinnande vatten (L3). </a:t>
          </a:r>
          <a:endParaRPr lang="sv-SE" sz="1100" b="0" i="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Januari var</a:t>
          </a:r>
          <a:r>
            <a:rPr lang="sv-SE" sz="1100" b="0" i="0" baseline="0">
              <a:solidFill>
                <a:sysClr val="windowText" lastClr="000000"/>
              </a:solidFill>
              <a:latin typeface="+mn-lt"/>
              <a:ea typeface="+mn-ea"/>
              <a:cs typeface="+mn-cs"/>
            </a:rPr>
            <a:t> något kallare än normalt med nederbördsmängder strax under det normala. </a:t>
          </a:r>
          <a:r>
            <a:rPr lang="sv-SE" sz="1100" b="0" i="0">
              <a:solidFill>
                <a:sysClr val="windowText" lastClr="000000"/>
              </a:solidFill>
              <a:latin typeface="+mn-lt"/>
              <a:ea typeface="+mn-ea"/>
              <a:cs typeface="+mn-cs"/>
            </a:rPr>
            <a:t>Vid provtagningsdagen</a:t>
          </a:r>
          <a:r>
            <a:rPr lang="sv-SE" sz="1100" b="0" i="0" baseline="0">
              <a:solidFill>
                <a:sysClr val="windowText" lastClr="000000"/>
              </a:solidFill>
              <a:latin typeface="+mn-lt"/>
              <a:ea typeface="+mn-ea"/>
              <a:cs typeface="+mn-cs"/>
            </a:rPr>
            <a:t> 21 januari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9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högre än långtidsmedelvärdet av vattenföringen (MQ).</a:t>
          </a:r>
          <a:endParaRPr lang="sv-SE" sz="110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visade på höga halter av kväve och måttligt höga till höga halter av fosfor. Undantaget var 302-Vänneån där kvävehalten var mycket hög.</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solidFill>
                <a:sysClr val="windowText" lastClr="000000"/>
              </a:solidFill>
              <a:latin typeface="+mn-lt"/>
              <a:ea typeface="+mn-ea"/>
              <a:cs typeface="+mn-cs"/>
            </a:rPr>
            <a:t>Syreförhållandena var tillfredsställande vid samtliga provpunkter. 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eller mycket höga vid</a:t>
          </a:r>
          <a:r>
            <a:rPr lang="sv-SE" sz="1100" b="0" i="0" baseline="0">
              <a:solidFill>
                <a:sysClr val="windowText" lastClr="000000"/>
              </a:solidFill>
              <a:latin typeface="+mn-lt"/>
              <a:ea typeface="+mn-ea"/>
              <a:cs typeface="+mn-cs"/>
            </a:rPr>
            <a:t> samtliga provpunkter.</a:t>
          </a:r>
        </a:p>
        <a:p>
          <a:pPr rtl="0"/>
          <a:endParaRPr lang="sv-SE" sz="1100" b="0" i="0">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a:t>
          </a:r>
          <a:r>
            <a:rPr lang="sv-SE" sz="1100" b="0" i="0">
              <a:solidFill>
                <a:sysClr val="windowText" lastClr="000000"/>
              </a:solidFill>
              <a:latin typeface="+mn-lt"/>
              <a:ea typeface="+mn-ea"/>
              <a:cs typeface="+mn-cs"/>
            </a:rPr>
            <a:t>mycket höga vid samtliga provpunkter. Även</a:t>
          </a:r>
          <a:r>
            <a:rPr lang="sv-SE" sz="1100" b="0" i="0" baseline="0">
              <a:solidFill>
                <a:sysClr val="windowText" lastClr="000000"/>
              </a:solidFill>
              <a:latin typeface="+mn-lt"/>
              <a:ea typeface="+mn-ea"/>
              <a:cs typeface="+mn-cs"/>
            </a:rPr>
            <a:t> g</a:t>
          </a:r>
          <a:r>
            <a:rPr lang="sv-SE" sz="1100" b="0" i="0">
              <a:solidFill>
                <a:sysClr val="windowText" lastClr="000000"/>
              </a:solidFill>
              <a:latin typeface="+mn-lt"/>
              <a:ea typeface="+mn-ea"/>
              <a:cs typeface="+mn-cs"/>
            </a:rPr>
            <a:t>rumligheten var </a:t>
          </a:r>
          <a:r>
            <a:rPr lang="sv-SE" sz="1100" b="0" i="0" baseline="0">
              <a:solidFill>
                <a:sysClr val="windowText" lastClr="000000"/>
              </a:solidFill>
              <a:latin typeface="+mn-lt"/>
              <a:ea typeface="+mn-ea"/>
              <a:cs typeface="+mn-cs"/>
            </a:rPr>
            <a:t>betydlig till stark vid en majoritet av de provtagna stationerna.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 uppmättes i 302-Vänneån</a:t>
          </a:r>
          <a:r>
            <a:rPr lang="sv-SE" sz="1100" b="0" i="0" baseline="0">
              <a:solidFill>
                <a:sysClr val="windowText" lastClr="000000"/>
              </a:solidFill>
              <a:latin typeface="+mn-lt"/>
              <a:ea typeface="+mn-ea"/>
              <a:cs typeface="+mn-cs"/>
            </a:rPr>
            <a:t> (5,8). Utöver detta uppvisade även 202-Krokån och 541-Dravens utlopp ett surt vatten. Alkaliniteten varierade, majoriteten av stationerna hade ett vatten med god till mycket god buffertförmåga. Dock var buffertförmågan svag eller mycket svag vid de tre ovan nämnda stationerna.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a:t>
          </a:r>
          <a:r>
            <a:rPr lang="sv-SE" sz="1100" b="0" i="0" baseline="0">
              <a:solidFill>
                <a:sysClr val="windowText" lastClr="000000"/>
              </a:solidFill>
              <a:latin typeface="+mn-lt"/>
              <a:ea typeface="+mn-ea"/>
              <a:cs typeface="+mn-cs"/>
            </a:rPr>
            <a:t> låga till mycket låga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2021-02-25</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535</xdr:row>
      <xdr:rowOff>0</xdr:rowOff>
    </xdr:from>
    <xdr:ext cx="5448300" cy="6108700"/>
    <xdr:sp macro="" textlink="">
      <xdr:nvSpPr>
        <xdr:cNvPr id="5" name="Text Box 70">
          <a:extLst>
            <a:ext uri="{FF2B5EF4-FFF2-40B4-BE49-F238E27FC236}">
              <a16:creationId xmlns:a16="http://schemas.microsoft.com/office/drawing/2014/main" id="{92D12F6A-1EFD-BA4E-AF0E-B47E2DDD5866}"/>
            </a:ext>
          </a:extLst>
        </xdr:cNvPr>
        <xdr:cNvSpPr txBox="1">
          <a:spLocks noChangeArrowheads="1"/>
        </xdr:cNvSpPr>
      </xdr:nvSpPr>
      <xdr:spPr bwMode="auto">
        <a:xfrm>
          <a:off x="232833" y="80073500"/>
          <a:ext cx="5448300" cy="61087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Februari månads provtagning omfattade allmän fys-kemi</a:t>
          </a:r>
          <a:r>
            <a:rPr lang="sv-SE" sz="1100" b="0" i="0" baseline="0">
              <a:solidFill>
                <a:sysClr val="windowText" lastClr="000000"/>
              </a:solidFill>
              <a:latin typeface="+mn-lt"/>
              <a:ea typeface="+mn-ea"/>
              <a:cs typeface="+mn-cs"/>
            </a:rPr>
            <a:t> vid 49</a:t>
          </a:r>
          <a:r>
            <a:rPr lang="sv-SE" sz="1100" b="0" i="0">
              <a:solidFill>
                <a:sysClr val="windowText" lastClr="000000"/>
              </a:solidFill>
              <a:latin typeface="+mn-lt"/>
              <a:ea typeface="+mn-ea"/>
              <a:cs typeface="+mn-cs"/>
            </a:rPr>
            <a:t> provpunkter i rinnande vatten (L1). </a:t>
          </a:r>
          <a:r>
            <a:rPr lang="sv-SE" sz="1100" b="0" i="0">
              <a:solidFill>
                <a:sysClr val="windowText" lastClr="000000"/>
              </a:solidFill>
              <a:effectLst/>
              <a:latin typeface="+mn-lt"/>
              <a:ea typeface="+mn-ea"/>
              <a:cs typeface="+mn-cs"/>
            </a:rPr>
            <a:t>Vid tolv punkter analyserades även metaller och makrokonstituenter i rinnande vatten (L3). </a:t>
          </a:r>
          <a:endParaRPr lang="sv-SE" sz="1100" b="0" i="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Februari var</a:t>
          </a:r>
          <a:r>
            <a:rPr lang="sv-SE" sz="1100" b="0" i="0" baseline="0">
              <a:solidFill>
                <a:sysClr val="windowText" lastClr="000000"/>
              </a:solidFill>
              <a:latin typeface="+mn-lt"/>
              <a:ea typeface="+mn-ea"/>
              <a:cs typeface="+mn-cs"/>
            </a:rPr>
            <a:t> kallare än normalt med nederbördsmängder kraftigt under det normala. </a:t>
          </a:r>
          <a:r>
            <a:rPr lang="sv-SE" sz="1100" b="0" i="0">
              <a:solidFill>
                <a:sysClr val="windowText" lastClr="000000"/>
              </a:solidFill>
              <a:latin typeface="+mn-lt"/>
              <a:ea typeface="+mn-ea"/>
              <a:cs typeface="+mn-cs"/>
            </a:rPr>
            <a:t>Vid provtagningsdagarna</a:t>
          </a:r>
          <a:r>
            <a:rPr lang="sv-SE" sz="1100" b="0" i="0" baseline="0">
              <a:solidFill>
                <a:sysClr val="windowText" lastClr="000000"/>
              </a:solidFill>
              <a:latin typeface="+mn-lt"/>
              <a:ea typeface="+mn-ea"/>
              <a:cs typeface="+mn-cs"/>
            </a:rPr>
            <a:t> 23-25 februari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6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strax under långtidsmedelvärdet av vattenföringen (MQ).</a:t>
          </a:r>
          <a:endParaRPr lang="sv-SE" sz="110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visade på höga halter av kväve och måttligt höga till höga halter av fosfor</a:t>
          </a:r>
          <a:r>
            <a:rPr lang="sv-SE" sz="1100" b="0" i="0" baseline="0">
              <a:solidFill>
                <a:srgbClr val="FF0000"/>
              </a:solidFill>
              <a:latin typeface="+mn-lt"/>
              <a:ea typeface="+mn-ea"/>
              <a:cs typeface="+mn-cs"/>
            </a:rPr>
            <a:t>. </a:t>
          </a:r>
          <a:r>
            <a:rPr lang="sv-SE" sz="1100" b="0" i="0" baseline="0">
              <a:solidFill>
                <a:sysClr val="windowText" lastClr="000000"/>
              </a:solidFill>
              <a:latin typeface="+mn-lt"/>
              <a:ea typeface="+mn-ea"/>
              <a:cs typeface="+mn-cs"/>
            </a:rPr>
            <a:t>Vid sex provpunkter var kvävehalterna dock mycket höga, och i fyra punkter var fosforhalterna mycket höga..</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solidFill>
                <a:sysClr val="windowText" lastClr="000000"/>
              </a:solidFill>
              <a:latin typeface="+mn-lt"/>
              <a:ea typeface="+mn-ea"/>
              <a:cs typeface="+mn-cs"/>
            </a:rPr>
            <a:t>Syreförhållandena var tillfredsställande vid samtliga provpunkter. 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eller mycket höga vid</a:t>
          </a:r>
          <a:r>
            <a:rPr lang="sv-SE" sz="1100" b="0" i="0" baseline="0">
              <a:solidFill>
                <a:sysClr val="windowText" lastClr="000000"/>
              </a:solidFill>
              <a:latin typeface="+mn-lt"/>
              <a:ea typeface="+mn-ea"/>
              <a:cs typeface="+mn-cs"/>
            </a:rPr>
            <a:t> majoriteten av provpunkterna.</a:t>
          </a:r>
        </a:p>
        <a:p>
          <a:pPr rtl="0"/>
          <a:endParaRPr lang="sv-SE" sz="1100" b="0" i="0">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höga till </a:t>
          </a:r>
          <a:r>
            <a:rPr lang="sv-SE" sz="1100" b="0" i="0">
              <a:solidFill>
                <a:sysClr val="windowText" lastClr="000000"/>
              </a:solidFill>
              <a:latin typeface="+mn-lt"/>
              <a:ea typeface="+mn-ea"/>
              <a:cs typeface="+mn-cs"/>
            </a:rPr>
            <a:t>mycket höga vid samtliga provpunkter utom 654-Hillens</a:t>
          </a:r>
          <a:r>
            <a:rPr lang="sv-SE" sz="1100" b="0" i="0" baseline="0">
              <a:solidFill>
                <a:sysClr val="windowText" lastClr="000000"/>
              </a:solidFill>
              <a:latin typeface="+mn-lt"/>
              <a:ea typeface="+mn-ea"/>
              <a:cs typeface="+mn-cs"/>
            </a:rPr>
            <a:t> utlopp vars vatten var måttligt färgat</a:t>
          </a:r>
          <a:r>
            <a:rPr lang="sv-SE" sz="1100" b="0" i="0">
              <a:solidFill>
                <a:sysClr val="windowText" lastClr="000000"/>
              </a:solidFill>
              <a:latin typeface="+mn-lt"/>
              <a:ea typeface="+mn-ea"/>
              <a:cs typeface="+mn-cs"/>
            </a:rPr>
            <a:t>. Även</a:t>
          </a:r>
          <a:r>
            <a:rPr lang="sv-SE" sz="1100" b="0" i="0" baseline="0">
              <a:solidFill>
                <a:sysClr val="windowText" lastClr="000000"/>
              </a:solidFill>
              <a:latin typeface="+mn-lt"/>
              <a:ea typeface="+mn-ea"/>
              <a:cs typeface="+mn-cs"/>
            </a:rPr>
            <a:t> g</a:t>
          </a:r>
          <a:r>
            <a:rPr lang="sv-SE" sz="1100" b="0" i="0">
              <a:solidFill>
                <a:sysClr val="windowText" lastClr="000000"/>
              </a:solidFill>
              <a:latin typeface="+mn-lt"/>
              <a:ea typeface="+mn-ea"/>
              <a:cs typeface="+mn-cs"/>
            </a:rPr>
            <a:t>rumligheten var </a:t>
          </a:r>
          <a:r>
            <a:rPr lang="sv-SE" sz="1100" b="0" i="0" baseline="0">
              <a:solidFill>
                <a:sysClr val="windowText" lastClr="000000"/>
              </a:solidFill>
              <a:latin typeface="+mn-lt"/>
              <a:ea typeface="+mn-ea"/>
              <a:cs typeface="+mn-cs"/>
            </a:rPr>
            <a:t>betydlig till stark vid strax över hälften av de provtagna stationerna.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 uppmättes i 518-Murån och 541-Dravens</a:t>
          </a:r>
          <a:r>
            <a:rPr lang="sv-SE" sz="1100" b="0" i="0" baseline="0">
              <a:solidFill>
                <a:sysClr val="windowText" lastClr="000000"/>
              </a:solidFill>
              <a:latin typeface="+mn-lt"/>
              <a:ea typeface="+mn-ea"/>
              <a:cs typeface="+mn-cs"/>
            </a:rPr>
            <a:t> utlopp (6,0). Utöver dessa uppvisade ytterliggare fem provpunkter ett surt vatten. Nästan samtliga av stationerna hade ett vatten med god till mycket god buffertförmåga. Dock var buffertförmågan svag vid fyra provtagningspunkter.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a:t>
          </a:r>
          <a:r>
            <a:rPr lang="sv-SE" sz="1100" b="0" i="0" baseline="0">
              <a:solidFill>
                <a:sysClr val="windowText" lastClr="000000"/>
              </a:solidFill>
              <a:latin typeface="+mn-lt"/>
              <a:ea typeface="+mn-ea"/>
              <a:cs typeface="+mn-cs"/>
            </a:rPr>
            <a:t> låga till mycket låga halter registrerades.</a:t>
          </a:r>
        </a:p>
        <a:p>
          <a:pPr rtl="0"/>
          <a:endParaRPr lang="sv-SE" sz="1100" b="0" i="0">
            <a:solidFill>
              <a:srgbClr val="FF0000"/>
            </a:solidFill>
            <a:latin typeface="+mn-lt"/>
            <a:ea typeface="+mn-ea"/>
            <a:cs typeface="+mn-cs"/>
          </a:endParaRPr>
        </a:p>
        <a:p>
          <a:pPr rtl="0"/>
          <a:r>
            <a:rPr lang="sv-SE" sz="1100" b="0" i="0">
              <a:solidFill>
                <a:sysClr val="windowText" lastClr="000000"/>
              </a:solidFill>
              <a:latin typeface="+mn-lt"/>
              <a:ea typeface="+mn-ea"/>
              <a:cs typeface="+mn-cs"/>
            </a:rPr>
            <a:t>2021-03-31</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487</xdr:row>
      <xdr:rowOff>0</xdr:rowOff>
    </xdr:from>
    <xdr:ext cx="5448300" cy="6108700"/>
    <xdr:sp macro="" textlink="">
      <xdr:nvSpPr>
        <xdr:cNvPr id="6" name="Text Box 70">
          <a:extLst>
            <a:ext uri="{FF2B5EF4-FFF2-40B4-BE49-F238E27FC236}">
              <a16:creationId xmlns:a16="http://schemas.microsoft.com/office/drawing/2014/main" id="{74F80A9C-FB6C-124F-96F6-BCB75C03DF18}"/>
            </a:ext>
          </a:extLst>
        </xdr:cNvPr>
        <xdr:cNvSpPr txBox="1">
          <a:spLocks noChangeArrowheads="1"/>
        </xdr:cNvSpPr>
      </xdr:nvSpPr>
      <xdr:spPr bwMode="auto">
        <a:xfrm>
          <a:off x="232833" y="72379417"/>
          <a:ext cx="5448300" cy="61087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Mars månads provtagning omfattade allmän fys-kemi</a:t>
          </a:r>
          <a:r>
            <a:rPr lang="sv-SE" sz="1100" b="0" i="0" baseline="0">
              <a:solidFill>
                <a:sysClr val="windowText" lastClr="000000"/>
              </a:solidFill>
              <a:latin typeface="+mn-lt"/>
              <a:ea typeface="+mn-ea"/>
              <a:cs typeface="+mn-cs"/>
            </a:rPr>
            <a:t> vid tio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tre punkter analyserades även metaller och makrokonstituenter i rinnande vatten (L3). </a:t>
          </a:r>
          <a:endParaRPr lang="sv-SE" sz="1100" b="0" i="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Mars var</a:t>
          </a:r>
          <a:r>
            <a:rPr lang="sv-SE" sz="1100" b="0" i="0" baseline="0">
              <a:solidFill>
                <a:sysClr val="windowText" lastClr="000000"/>
              </a:solidFill>
              <a:latin typeface="+mn-lt"/>
              <a:ea typeface="+mn-ea"/>
              <a:cs typeface="+mn-cs"/>
            </a:rPr>
            <a:t> något varmare än normalt med nederbördsmängder under det normala. </a:t>
          </a:r>
          <a:r>
            <a:rPr lang="sv-SE" sz="1100" b="0" i="0">
              <a:solidFill>
                <a:sysClr val="windowText" lastClr="000000"/>
              </a:solidFill>
              <a:latin typeface="+mn-lt"/>
              <a:ea typeface="+mn-ea"/>
              <a:cs typeface="+mn-cs"/>
            </a:rPr>
            <a:t>Vid provtagningsdagen</a:t>
          </a:r>
          <a:r>
            <a:rPr lang="sv-SE" sz="1100" b="0" i="0" baseline="0">
              <a:solidFill>
                <a:sysClr val="windowText" lastClr="000000"/>
              </a:solidFill>
              <a:latin typeface="+mn-lt"/>
              <a:ea typeface="+mn-ea"/>
              <a:cs typeface="+mn-cs"/>
            </a:rPr>
            <a:t> 22 mars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6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strax under långtidsmedelvärdet av vattenföringen (MQ).</a:t>
          </a:r>
          <a:endParaRPr lang="sv-SE" sz="110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visade på höga halter av kväve och måttligt höga till höga halter av fosfor. Inga förhöjda värden av varken kväve eller fosfor registrerades.</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solidFill>
                <a:sysClr val="windowText" lastClr="000000"/>
              </a:solidFill>
              <a:latin typeface="+mn-lt"/>
              <a:ea typeface="+mn-ea"/>
              <a:cs typeface="+mn-cs"/>
            </a:rPr>
            <a:t>Syreförhållandena var tillfredsställande vid samtliga provpunkter. 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vid</a:t>
          </a:r>
          <a:r>
            <a:rPr lang="sv-SE" sz="1100" b="0" i="0" baseline="0">
              <a:solidFill>
                <a:sysClr val="windowText" lastClr="000000"/>
              </a:solidFill>
              <a:latin typeface="+mn-lt"/>
              <a:ea typeface="+mn-ea"/>
              <a:cs typeface="+mn-cs"/>
            </a:rPr>
            <a:t> majoriteten av provpunkterna.</a:t>
          </a:r>
        </a:p>
        <a:p>
          <a:pPr rtl="0"/>
          <a:endParaRPr lang="sv-SE" sz="1100" b="0" i="0">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a:t>
          </a:r>
          <a:r>
            <a:rPr lang="sv-SE" sz="1100" b="0" i="0">
              <a:solidFill>
                <a:sysClr val="windowText" lastClr="000000"/>
              </a:solidFill>
              <a:latin typeface="+mn-lt"/>
              <a:ea typeface="+mn-ea"/>
              <a:cs typeface="+mn-cs"/>
            </a:rPr>
            <a:t>mycket höga vid samtliga provpunkter indikerande starkt färgat vatten. Grumligheten var </a:t>
          </a:r>
          <a:r>
            <a:rPr lang="sv-SE" sz="1100" b="0" i="0" baseline="0">
              <a:solidFill>
                <a:sysClr val="windowText" lastClr="000000"/>
              </a:solidFill>
              <a:latin typeface="+mn-lt"/>
              <a:ea typeface="+mn-ea"/>
              <a:cs typeface="+mn-cs"/>
            </a:rPr>
            <a:t>dock måttlig vid de fllesta av de provtagna stationerna, utom tre där vattnet var betydligt grumligt.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 uppmättes i 730-Härån </a:t>
          </a:r>
          <a:r>
            <a:rPr lang="sv-SE" sz="1100" b="0" i="0" baseline="0">
              <a:solidFill>
                <a:sysClr val="windowText" lastClr="000000"/>
              </a:solidFill>
              <a:latin typeface="+mn-lt"/>
              <a:ea typeface="+mn-ea"/>
              <a:cs typeface="+mn-cs"/>
            </a:rPr>
            <a:t>(6,5), indikerande ett måttligt surt vatten. Övriga stationer hade vatten som var svagt surt till nära neutralt. Samtliga stationern hade ett vatten med god till mycket god buffertförmåga.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a:t>
          </a:r>
          <a:r>
            <a:rPr lang="sv-SE" sz="1100" b="0" i="0" baseline="0">
              <a:solidFill>
                <a:sysClr val="windowText" lastClr="000000"/>
              </a:solidFill>
              <a:latin typeface="+mn-lt"/>
              <a:ea typeface="+mn-ea"/>
              <a:cs typeface="+mn-cs"/>
            </a:rPr>
            <a:t> låga till mycket låga halter registrerades.</a:t>
          </a: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2021-04-22</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439</xdr:row>
      <xdr:rowOff>0</xdr:rowOff>
    </xdr:from>
    <xdr:ext cx="5448300" cy="6108700"/>
    <xdr:sp macro="" textlink="">
      <xdr:nvSpPr>
        <xdr:cNvPr id="7" name="Text Box 70">
          <a:extLst>
            <a:ext uri="{FF2B5EF4-FFF2-40B4-BE49-F238E27FC236}">
              <a16:creationId xmlns:a16="http://schemas.microsoft.com/office/drawing/2014/main" id="{F532EC4C-F001-C143-9B8C-B59842B7048D}"/>
            </a:ext>
          </a:extLst>
        </xdr:cNvPr>
        <xdr:cNvSpPr txBox="1">
          <a:spLocks noChangeArrowheads="1"/>
        </xdr:cNvSpPr>
      </xdr:nvSpPr>
      <xdr:spPr bwMode="auto">
        <a:xfrm>
          <a:off x="232833" y="64685333"/>
          <a:ext cx="5448300" cy="610870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April månads provtagning omfattade allmän fys-kemi</a:t>
          </a:r>
          <a:r>
            <a:rPr lang="sv-SE" sz="1100" b="0" i="0" baseline="0">
              <a:solidFill>
                <a:sysClr val="windowText" lastClr="000000"/>
              </a:solidFill>
              <a:latin typeface="+mn-lt"/>
              <a:ea typeface="+mn-ea"/>
              <a:cs typeface="+mn-cs"/>
            </a:rPr>
            <a:t> vid 49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12 punkter analyserades även metaller och makrokonstituenter i rinnande vatten (L3). </a:t>
          </a:r>
          <a:endParaRPr lang="sv-SE" sz="1100" b="0" i="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April</a:t>
          </a:r>
          <a:r>
            <a:rPr lang="sv-SE" sz="1100" b="0" i="0">
              <a:solidFill>
                <a:srgbClr val="FF0000"/>
              </a:solidFill>
              <a:latin typeface="+mn-lt"/>
              <a:ea typeface="+mn-ea"/>
              <a:cs typeface="+mn-cs"/>
            </a:rPr>
            <a:t> </a:t>
          </a:r>
          <a:r>
            <a:rPr lang="sv-SE" sz="1100" b="0" i="0">
              <a:solidFill>
                <a:sysClr val="windowText" lastClr="000000"/>
              </a:solidFill>
              <a:latin typeface="+mn-lt"/>
              <a:ea typeface="+mn-ea"/>
              <a:cs typeface="+mn-cs"/>
            </a:rPr>
            <a:t>var</a:t>
          </a:r>
          <a:r>
            <a:rPr lang="sv-SE" sz="1100" b="0" i="0" baseline="0">
              <a:solidFill>
                <a:sysClr val="windowText" lastClr="000000"/>
              </a:solidFill>
              <a:latin typeface="+mn-lt"/>
              <a:ea typeface="+mn-ea"/>
              <a:cs typeface="+mn-cs"/>
            </a:rPr>
            <a:t> kallare än normalt med nederbördsmängder något under det normala. </a:t>
          </a:r>
          <a:r>
            <a:rPr lang="sv-SE" sz="1100" b="0" i="0">
              <a:solidFill>
                <a:sysClr val="windowText" lastClr="000000"/>
              </a:solidFill>
              <a:latin typeface="+mn-lt"/>
              <a:ea typeface="+mn-ea"/>
              <a:cs typeface="+mn-cs"/>
            </a:rPr>
            <a:t>Vid provtagningsdagarna</a:t>
          </a:r>
          <a:r>
            <a:rPr lang="sv-SE" sz="1100" b="0" i="0" baseline="0">
              <a:solidFill>
                <a:sysClr val="windowText" lastClr="000000"/>
              </a:solidFill>
              <a:latin typeface="+mn-lt"/>
              <a:ea typeface="+mn-ea"/>
              <a:cs typeface="+mn-cs"/>
            </a:rPr>
            <a:t> 26 -28 april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4,2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under långtidsmedelvärdet av vattenföringen (MQ).</a:t>
          </a:r>
          <a:endParaRPr lang="sv-SE" sz="1100">
            <a:solidFill>
              <a:sysClr val="windowText" lastClr="000000"/>
            </a:solidFill>
            <a:latin typeface="+mn-lt"/>
            <a:ea typeface="+mn-ea"/>
            <a:cs typeface="+mn-cs"/>
          </a:endParaRPr>
        </a:p>
        <a:p>
          <a:pPr rtl="0"/>
          <a:endParaRPr lang="sv-SE" sz="1100" b="0" i="0">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visade på höga halter av kväve och måttligt höga halter av fosfor. Enbart 674-Hägnaån visade på förhöjda halter av kväve och inga förhöjda haler av fosfor registrerades.</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solidFill>
                <a:sysClr val="windowText" lastClr="000000"/>
              </a:solidFill>
              <a:latin typeface="+mn-lt"/>
              <a:ea typeface="+mn-ea"/>
              <a:cs typeface="+mn-cs"/>
            </a:rPr>
            <a:t>Syreförhållandena var tillfredsställande vid samtliga provpunkter. 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högatill mycket höga vid</a:t>
          </a:r>
          <a:r>
            <a:rPr lang="sv-SE" sz="1100" b="0" i="0" baseline="0">
              <a:solidFill>
                <a:sysClr val="windowText" lastClr="000000"/>
              </a:solidFill>
              <a:latin typeface="+mn-lt"/>
              <a:ea typeface="+mn-ea"/>
              <a:cs typeface="+mn-cs"/>
            </a:rPr>
            <a:t> majoriteten av provpunkterna.</a:t>
          </a:r>
        </a:p>
        <a:p>
          <a:pPr rtl="0"/>
          <a:endParaRPr lang="sv-SE" sz="1100" b="0" i="0">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höga till </a:t>
          </a:r>
          <a:r>
            <a:rPr lang="sv-SE" sz="1100" b="0" i="0">
              <a:solidFill>
                <a:sysClr val="windowText" lastClr="000000"/>
              </a:solidFill>
              <a:latin typeface="+mn-lt"/>
              <a:ea typeface="+mn-ea"/>
              <a:cs typeface="+mn-cs"/>
            </a:rPr>
            <a:t>mycket höga vid nästan samtliga provpunkter, indikerande betydligt till starkt färgat vatten. Grumligheten var </a:t>
          </a:r>
          <a:r>
            <a:rPr lang="sv-SE" sz="1100" b="0" i="0" baseline="0">
              <a:solidFill>
                <a:sysClr val="windowText" lastClr="000000"/>
              </a:solidFill>
              <a:latin typeface="+mn-lt"/>
              <a:ea typeface="+mn-ea"/>
              <a:cs typeface="+mn-cs"/>
            </a:rPr>
            <a:t>dock betydlig till stark vid mindre än hälften av de provtagna stationerna, de flesta stationerna visade på måttligt grumligt vatten. </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 uppmättes i 518-Murån </a:t>
          </a:r>
          <a:r>
            <a:rPr lang="sv-SE" sz="1100" b="0" i="0" baseline="0">
              <a:solidFill>
                <a:sysClr val="windowText" lastClr="000000"/>
              </a:solidFill>
              <a:latin typeface="+mn-lt"/>
              <a:ea typeface="+mn-ea"/>
              <a:cs typeface="+mn-cs"/>
            </a:rPr>
            <a:t>(6,2), indikerande ett surt vatten. Ytterligare två stationer hade ett måttligt surt vatten medan övriga hade vatten som var svagt surt till nära neutralt. Vid fyra stationer var buffertförmågan svag, i övrigt var den god till mycket god.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a:t>
          </a:r>
          <a:r>
            <a:rPr lang="sv-SE" sz="1100" b="0" i="0" baseline="0">
              <a:solidFill>
                <a:sysClr val="windowText" lastClr="000000"/>
              </a:solidFill>
              <a:latin typeface="+mn-lt"/>
              <a:ea typeface="+mn-ea"/>
              <a:cs typeface="+mn-cs"/>
            </a:rPr>
            <a:t> låga till mycket låga halter registrerades.</a:t>
          </a: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2021-05-28</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335</xdr:row>
      <xdr:rowOff>0</xdr:rowOff>
    </xdr:from>
    <xdr:ext cx="5438775" cy="6800850"/>
    <xdr:sp macro="" textlink="">
      <xdr:nvSpPr>
        <xdr:cNvPr id="8" name="Text Box 70">
          <a:extLst>
            <a:ext uri="{FF2B5EF4-FFF2-40B4-BE49-F238E27FC236}">
              <a16:creationId xmlns:a16="http://schemas.microsoft.com/office/drawing/2014/main" id="{C7B44B3B-810C-424A-8AA8-5E1B196CA1E0}"/>
            </a:ext>
          </a:extLst>
        </xdr:cNvPr>
        <xdr:cNvSpPr txBox="1">
          <a:spLocks noChangeArrowheads="1"/>
        </xdr:cNvSpPr>
      </xdr:nvSpPr>
      <xdr:spPr bwMode="auto">
        <a:xfrm>
          <a:off x="232833" y="48027167"/>
          <a:ext cx="5438775" cy="680085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Juni månads provtagning omfattade allmän fys-kemi</a:t>
          </a:r>
          <a:r>
            <a:rPr lang="sv-SE" sz="1100" b="0" i="0" baseline="0">
              <a:solidFill>
                <a:sysClr val="windowText" lastClr="000000"/>
              </a:solidFill>
              <a:latin typeface="+mn-lt"/>
              <a:ea typeface="+mn-ea"/>
              <a:cs typeface="+mn-cs"/>
            </a:rPr>
            <a:t> vid 49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12 punkter analyserades även metaller och makrokonstituenter i rinnande vatten (L3). </a:t>
          </a:r>
        </a:p>
        <a:p>
          <a:pPr rtl="0"/>
          <a:endParaRPr lang="sv-SE" sz="1100" b="0" i="0">
            <a:solidFill>
              <a:srgbClr val="FF0000"/>
            </a:solidFill>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Juni var</a:t>
          </a:r>
          <a:r>
            <a:rPr lang="sv-SE" sz="1100" b="0" i="0" baseline="0">
              <a:solidFill>
                <a:sysClr val="windowText" lastClr="000000"/>
              </a:solidFill>
              <a:latin typeface="+mn-lt"/>
              <a:ea typeface="+mn-ea"/>
              <a:cs typeface="+mn-cs"/>
            </a:rPr>
            <a:t> varmare än normalt med nederbördsmängder kraftigt understigande det normala. </a:t>
          </a:r>
          <a:r>
            <a:rPr lang="sv-SE" sz="1100" b="0" i="0">
              <a:solidFill>
                <a:sysClr val="windowText" lastClr="000000"/>
              </a:solidFill>
              <a:latin typeface="+mn-lt"/>
              <a:ea typeface="+mn-ea"/>
              <a:cs typeface="+mn-cs"/>
            </a:rPr>
            <a:t>Vid provtagningsdagarna</a:t>
          </a:r>
          <a:r>
            <a:rPr lang="sv-SE" sz="1100" b="0" i="0" baseline="0">
              <a:solidFill>
                <a:sysClr val="windowText" lastClr="000000"/>
              </a:solidFill>
              <a:latin typeface="+mn-lt"/>
              <a:ea typeface="+mn-ea"/>
              <a:cs typeface="+mn-cs"/>
            </a:rPr>
            <a:t> 21-23 juni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0,9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långt under långtidsmedelvärdet av vattenföringen (MQ).</a:t>
          </a:r>
          <a:endParaRPr lang="sv-SE" sz="110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visade på måttligt höga till höga halter av både kväve och fosfor. Nio provpunkter visade på förhöjda halter av kväve och nio provpunkter visade på förhöjda haler av fosfor, av dessa visade två (542-Ölmestadsån och 584-Helvetesbäcken) på extremt höga fosforhalter.</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Syreförhållandena var tillfredsställande vid samtliga provpunkter. 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till mycket höga vid</a:t>
          </a:r>
          <a:r>
            <a:rPr lang="sv-SE" sz="1100" b="0" i="0" baseline="0">
              <a:solidFill>
                <a:sysClr val="windowText" lastClr="000000"/>
              </a:solidFill>
              <a:latin typeface="+mn-lt"/>
              <a:ea typeface="+mn-ea"/>
              <a:cs typeface="+mn-cs"/>
            </a:rPr>
            <a:t> ungefär hälften av alla provpunkter.</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höga till </a:t>
          </a:r>
          <a:r>
            <a:rPr lang="sv-SE" sz="1100" b="0" i="0">
              <a:solidFill>
                <a:sysClr val="windowText" lastClr="000000"/>
              </a:solidFill>
              <a:latin typeface="+mn-lt"/>
              <a:ea typeface="+mn-ea"/>
              <a:cs typeface="+mn-cs"/>
            </a:rPr>
            <a:t>mycket höga vid nästan samtliga provpunkter, indikerande betydligt till starkt färgat vatten. Även grumligheten var</a:t>
          </a:r>
          <a:r>
            <a:rPr lang="sv-SE" sz="1100" b="0" i="0" baseline="0">
              <a:solidFill>
                <a:sysClr val="windowText" lastClr="000000"/>
              </a:solidFill>
              <a:latin typeface="+mn-lt"/>
              <a:ea typeface="+mn-ea"/>
              <a:cs typeface="+mn-cs"/>
            </a:rPr>
            <a:t> betydlig till stark vid majoriteten av de provtagna stationerna.</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Surhetstillstånd</a:t>
          </a:r>
          <a:endParaRPr lang="sv-SE" sz="1100" b="0" i="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 uppmättes i 518-Murån </a:t>
          </a:r>
          <a:r>
            <a:rPr lang="sv-SE" sz="1100" b="0" i="0" baseline="0">
              <a:solidFill>
                <a:sysClr val="windowText" lastClr="000000"/>
              </a:solidFill>
              <a:latin typeface="+mn-lt"/>
              <a:ea typeface="+mn-ea"/>
              <a:cs typeface="+mn-cs"/>
            </a:rPr>
            <a:t>(6,3), indikerande ett måttligt surt vatten. Alla övriga stationer uppvisade vatten som var svagt surt till nära neutralt. Vid en station (42-Lagan) var buffertkapaciteten ingen eller obetydlig, och i 520-Unnens utlopp var den svag. Vid övriga provtagningspunkter var buffertkapaciteten god till mycket god.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a:t>
          </a:r>
          <a:r>
            <a:rPr lang="sv-SE" sz="1100" b="0" i="0" baseline="0">
              <a:solidFill>
                <a:sysClr val="windowText" lastClr="000000"/>
              </a:solidFill>
              <a:latin typeface="+mn-lt"/>
              <a:ea typeface="+mn-ea"/>
              <a:cs typeface="+mn-cs"/>
            </a:rPr>
            <a:t> låga till mycket låga halter registrerades.</a:t>
          </a: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2021-07-20</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385</xdr:row>
      <xdr:rowOff>0</xdr:rowOff>
    </xdr:from>
    <xdr:ext cx="5438775" cy="6800850"/>
    <xdr:sp macro="" textlink="">
      <xdr:nvSpPr>
        <xdr:cNvPr id="9" name="Text Box 70">
          <a:extLst>
            <a:ext uri="{FF2B5EF4-FFF2-40B4-BE49-F238E27FC236}">
              <a16:creationId xmlns:a16="http://schemas.microsoft.com/office/drawing/2014/main" id="{809E3D5B-87F5-47DD-9F25-6A561E83963A}"/>
            </a:ext>
          </a:extLst>
        </xdr:cNvPr>
        <xdr:cNvSpPr txBox="1">
          <a:spLocks noChangeArrowheads="1"/>
        </xdr:cNvSpPr>
      </xdr:nvSpPr>
      <xdr:spPr bwMode="auto">
        <a:xfrm>
          <a:off x="232833" y="56038750"/>
          <a:ext cx="5438775" cy="680085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Maj månads provtagning omfattade allmän fys-kemi</a:t>
          </a:r>
          <a:r>
            <a:rPr lang="sv-SE" sz="1100" b="0" i="0" baseline="0">
              <a:solidFill>
                <a:sysClr val="windowText" lastClr="000000"/>
              </a:solidFill>
              <a:latin typeface="+mn-lt"/>
              <a:ea typeface="+mn-ea"/>
              <a:cs typeface="+mn-cs"/>
            </a:rPr>
            <a:t> vid 13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tre punkter analyserades även metaller och makrokonstituenter i rinnande vatten (L3). </a:t>
          </a:r>
        </a:p>
        <a:p>
          <a:pPr rtl="0"/>
          <a:endParaRPr lang="sv-SE" sz="1100" b="0" i="0">
            <a:solidFill>
              <a:sysClr val="windowText" lastClr="000000"/>
            </a:solidFill>
            <a:effectLst/>
            <a:latin typeface="+mn-lt"/>
            <a:ea typeface="+mn-ea"/>
            <a:cs typeface="+mn-cs"/>
          </a:endParaRPr>
        </a:p>
        <a:p>
          <a:pPr rtl="0"/>
          <a:r>
            <a:rPr lang="sv-SE" sz="1100" b="0" i="0">
              <a:solidFill>
                <a:sysClr val="windowText" lastClr="000000"/>
              </a:solidFill>
              <a:effectLst/>
              <a:latin typeface="+mn-lt"/>
              <a:ea typeface="+mn-ea"/>
              <a:cs typeface="+mn-cs"/>
            </a:rPr>
            <a:t>Det har tillkommit tre stationer till allmän fys-kemi i rinnande</a:t>
          </a:r>
          <a:r>
            <a:rPr lang="sv-SE" sz="1100" b="0" i="0" baseline="0">
              <a:solidFill>
                <a:sysClr val="windowText" lastClr="000000"/>
              </a:solidFill>
              <a:effectLst/>
              <a:latin typeface="+mn-lt"/>
              <a:ea typeface="+mn-ea"/>
              <a:cs typeface="+mn-cs"/>
            </a:rPr>
            <a:t> vatten (L1)</a:t>
          </a:r>
          <a:r>
            <a:rPr lang="sv-SE" sz="1100" b="0" i="0">
              <a:solidFill>
                <a:sysClr val="windowText" lastClr="000000"/>
              </a:solidFill>
              <a:effectLst/>
              <a:latin typeface="+mn-lt"/>
              <a:ea typeface="+mn-ea"/>
              <a:cs typeface="+mn-cs"/>
            </a:rPr>
            <a:t> jämfört med tidigare</a:t>
          </a:r>
          <a:r>
            <a:rPr lang="sv-SE" sz="1100" b="0" i="0" baseline="0">
              <a:solidFill>
                <a:sysClr val="windowText" lastClr="000000"/>
              </a:solidFill>
              <a:effectLst/>
              <a:latin typeface="+mn-lt"/>
              <a:ea typeface="+mn-ea"/>
              <a:cs typeface="+mn-cs"/>
            </a:rPr>
            <a:t> udda månader. Detta då stationerna 540-Lillån, 542-Ölmestadsån och 543-Viskeån från och med denna månad övergår från att provtas varannan månad till att provtas varje.</a:t>
          </a:r>
          <a:endParaRPr lang="sv-SE" sz="1100" b="0" i="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Maj var</a:t>
          </a:r>
          <a:r>
            <a:rPr lang="sv-SE" sz="1100" b="0" i="0" baseline="0">
              <a:solidFill>
                <a:sysClr val="windowText" lastClr="000000"/>
              </a:solidFill>
              <a:latin typeface="+mn-lt"/>
              <a:ea typeface="+mn-ea"/>
              <a:cs typeface="+mn-cs"/>
            </a:rPr>
            <a:t> något kallare än normalt med nederbördsmängder kraftigt över det normala. </a:t>
          </a:r>
          <a:r>
            <a:rPr lang="sv-SE" sz="1100" b="0" i="0">
              <a:solidFill>
                <a:sysClr val="windowText" lastClr="000000"/>
              </a:solidFill>
              <a:latin typeface="+mn-lt"/>
              <a:ea typeface="+mn-ea"/>
              <a:cs typeface="+mn-cs"/>
            </a:rPr>
            <a:t>Vid provtagningsdagen</a:t>
          </a:r>
          <a:r>
            <a:rPr lang="sv-SE" sz="1100" b="0" i="0" baseline="0">
              <a:solidFill>
                <a:sysClr val="windowText" lastClr="000000"/>
              </a:solidFill>
              <a:latin typeface="+mn-lt"/>
              <a:ea typeface="+mn-ea"/>
              <a:cs typeface="+mn-cs"/>
            </a:rPr>
            <a:t> 26 maj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4,7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under långtidsmedelvärdet av vattenföringen (MQ).</a:t>
          </a:r>
          <a:endParaRPr lang="sv-SE" sz="110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visade på höga halter av kväve och måttligt höga till höga halter av fosfor. Tre provpunkter (302-Vänneån, 540 Lillån och 542-Ölmestadsån) visade på förhöjda halter av kväve och tre provpunkter (302-Vänneån, 542-Ölmestadsån och 543-Viskeån) visade på förhöjda haler av fosfor.</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latin typeface="+mn-lt"/>
            <a:ea typeface="+mn-ea"/>
            <a:cs typeface="+mn-cs"/>
          </a:endParaRPr>
        </a:p>
        <a:p>
          <a:pPr rtl="0"/>
          <a:r>
            <a:rPr lang="sv-SE" sz="1100" b="0" i="0">
              <a:solidFill>
                <a:sysClr val="windowText" lastClr="000000"/>
              </a:solidFill>
              <a:latin typeface="+mn-lt"/>
              <a:ea typeface="+mn-ea"/>
              <a:cs typeface="+mn-cs"/>
            </a:rPr>
            <a:t>Syreförhållandena var tillfredsställande vid samtliga provpunkter. 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till mycket höga vid</a:t>
          </a:r>
          <a:r>
            <a:rPr lang="sv-SE" sz="1100" b="0" i="0" baseline="0">
              <a:solidFill>
                <a:sysClr val="windowText" lastClr="000000"/>
              </a:solidFill>
              <a:latin typeface="+mn-lt"/>
              <a:ea typeface="+mn-ea"/>
              <a:cs typeface="+mn-cs"/>
            </a:rPr>
            <a:t> alla provpunkter utom en (930-Stödstorpsån).</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a:t>
          </a:r>
          <a:r>
            <a:rPr lang="sv-SE" sz="1100" b="0" i="0">
              <a:solidFill>
                <a:sysClr val="windowText" lastClr="000000"/>
              </a:solidFill>
              <a:latin typeface="+mn-lt"/>
              <a:ea typeface="+mn-ea"/>
              <a:cs typeface="+mn-cs"/>
            </a:rPr>
            <a:t>mycket höga vid samtliga provpunkter, indikerande starkt färgat vatten. Grumligheten var</a:t>
          </a:r>
          <a:r>
            <a:rPr lang="sv-SE" sz="1100" b="0" i="0" baseline="0">
              <a:solidFill>
                <a:sysClr val="windowText" lastClr="000000"/>
              </a:solidFill>
              <a:latin typeface="+mn-lt"/>
              <a:ea typeface="+mn-ea"/>
              <a:cs typeface="+mn-cs"/>
            </a:rPr>
            <a:t> betydlig till stark vid samtliga provtagna stationer utom två (40-Lagan och 730-Härån). De höga värdena på färgtal och grumlighet är troligen ett resultat av månadens stora nederbördsmängder.</a:t>
          </a:r>
        </a:p>
        <a:p>
          <a:pPr rtl="0"/>
          <a:endParaRPr lang="sv-SE" sz="1100" b="0" i="0">
            <a:latin typeface="+mn-lt"/>
            <a:ea typeface="+mn-ea"/>
            <a:cs typeface="+mn-cs"/>
          </a:endParaRPr>
        </a:p>
        <a:p>
          <a:pPr rtl="0"/>
          <a:r>
            <a:rPr lang="sv-SE" sz="1100" b="1" i="0">
              <a:latin typeface="+mn-lt"/>
              <a:ea typeface="+mn-ea"/>
              <a:cs typeface="+mn-cs"/>
            </a:rPr>
            <a:t>Surhetstillstånd</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 uppmättes i 543-Viskeån </a:t>
          </a:r>
          <a:r>
            <a:rPr lang="sv-SE" sz="1100" b="0" i="0" baseline="0">
              <a:solidFill>
                <a:sysClr val="windowText" lastClr="000000"/>
              </a:solidFill>
              <a:latin typeface="+mn-lt"/>
              <a:ea typeface="+mn-ea"/>
              <a:cs typeface="+mn-cs"/>
            </a:rPr>
            <a:t>(6,0), indikerande ett surt vatten. Ytterligare fem stationer hade ett måttligt surt vatten medan övriga hade vatten som var svagt surt till nära neutralt. Vid tre stationer var buffertförmågan svag, i övrigt var den god till mycket god.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a:t>
          </a:r>
          <a:r>
            <a:rPr lang="sv-SE" sz="1100" b="0" i="0" baseline="0">
              <a:solidFill>
                <a:sysClr val="windowText" lastClr="000000"/>
              </a:solidFill>
              <a:latin typeface="+mn-lt"/>
              <a:ea typeface="+mn-ea"/>
              <a:cs typeface="+mn-cs"/>
            </a:rPr>
            <a:t> låga till mycket låga halter registrerades.</a:t>
          </a: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2021-06-18</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286</xdr:row>
      <xdr:rowOff>0</xdr:rowOff>
    </xdr:from>
    <xdr:ext cx="5438775" cy="6800850"/>
    <xdr:sp macro="" textlink="">
      <xdr:nvSpPr>
        <xdr:cNvPr id="10" name="Text Box 70">
          <a:extLst>
            <a:ext uri="{FF2B5EF4-FFF2-40B4-BE49-F238E27FC236}">
              <a16:creationId xmlns:a16="http://schemas.microsoft.com/office/drawing/2014/main" id="{E7123E31-4DC6-0445-9802-343A30D3149C}"/>
            </a:ext>
          </a:extLst>
        </xdr:cNvPr>
        <xdr:cNvSpPr txBox="1">
          <a:spLocks noChangeArrowheads="1"/>
        </xdr:cNvSpPr>
      </xdr:nvSpPr>
      <xdr:spPr bwMode="auto">
        <a:xfrm>
          <a:off x="232833" y="40174333"/>
          <a:ext cx="5438775" cy="680085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Juli månads provtagning omfattade allmän fys-kemi</a:t>
          </a:r>
          <a:r>
            <a:rPr lang="sv-SE" sz="1100" b="0" i="0" baseline="0">
              <a:solidFill>
                <a:sysClr val="windowText" lastClr="000000"/>
              </a:solidFill>
              <a:latin typeface="+mn-lt"/>
              <a:ea typeface="+mn-ea"/>
              <a:cs typeface="+mn-cs"/>
            </a:rPr>
            <a:t> vid 13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tre punkter analyserades även metaller och makrokonstituenter i rinnande vatten (L3). </a:t>
          </a:r>
        </a:p>
        <a:p>
          <a:pPr rtl="0"/>
          <a:endParaRPr lang="sv-SE" sz="1100" b="0" i="0">
            <a:solidFill>
              <a:srgbClr val="FF0000"/>
            </a:solidFill>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Juli var</a:t>
          </a:r>
          <a:r>
            <a:rPr lang="sv-SE" sz="1100" b="0" i="0" baseline="0">
              <a:solidFill>
                <a:sysClr val="windowText" lastClr="000000"/>
              </a:solidFill>
              <a:latin typeface="+mn-lt"/>
              <a:ea typeface="+mn-ea"/>
              <a:cs typeface="+mn-cs"/>
            </a:rPr>
            <a:t> varmare än normalt med nederbördsmängder över det normala. </a:t>
          </a:r>
          <a:r>
            <a:rPr lang="sv-SE" sz="1100" b="0" i="0">
              <a:solidFill>
                <a:sysClr val="windowText" lastClr="000000"/>
              </a:solidFill>
              <a:latin typeface="+mn-lt"/>
              <a:ea typeface="+mn-ea"/>
              <a:cs typeface="+mn-cs"/>
            </a:rPr>
            <a:t>Vid provtagningsdagarna</a:t>
          </a:r>
          <a:r>
            <a:rPr lang="sv-SE" sz="1100" b="0" i="0" baseline="0">
              <a:solidFill>
                <a:sysClr val="windowText" lastClr="000000"/>
              </a:solidFill>
              <a:latin typeface="+mn-lt"/>
              <a:ea typeface="+mn-ea"/>
              <a:cs typeface="+mn-cs"/>
            </a:rPr>
            <a:t> 13-14 juli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0,7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långt under långtidsmedelvärdet av vattenföringen (MQ).</a:t>
          </a:r>
          <a:endParaRPr lang="sv-SE" sz="110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visade på måttligt höga till höga halter av både kväve och fosfor. En provpunkt (540-Lillån) visade på en förhöjd halt av kväve och fyra provpunkter visade på förhöjda haler av fosfor, av dessa visade 542-Ölmestadsån på extremt höga fosforhalter.</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Syreförhållandena var</a:t>
          </a:r>
          <a:r>
            <a:rPr lang="sv-SE" sz="1100" b="0" i="0" baseline="0">
              <a:solidFill>
                <a:sysClr val="windowText" lastClr="000000"/>
              </a:solidFill>
              <a:latin typeface="+mn-lt"/>
              <a:ea typeface="+mn-ea"/>
              <a:cs typeface="+mn-cs"/>
            </a:rPr>
            <a:t> syrefattiga vid 540-Lillån och svaga </a:t>
          </a:r>
          <a:r>
            <a:rPr lang="sv-SE" sz="1100" b="0" i="0">
              <a:solidFill>
                <a:sysClr val="windowText" lastClr="000000"/>
              </a:solidFill>
              <a:latin typeface="+mn-lt"/>
              <a:ea typeface="+mn-ea"/>
              <a:cs typeface="+mn-cs"/>
            </a:rPr>
            <a:t>vid ytterliggare två provpunkter (542-Ölmestadsån och 543-Viskeån). Resterande provpunkter visade på tillfredställande syreförhållanden. 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höga till mycket höga vid</a:t>
          </a:r>
          <a:r>
            <a:rPr lang="sv-SE" sz="1100" b="0" i="0" baseline="0">
              <a:solidFill>
                <a:sysClr val="windowText" lastClr="000000"/>
              </a:solidFill>
              <a:latin typeface="+mn-lt"/>
              <a:ea typeface="+mn-ea"/>
              <a:cs typeface="+mn-cs"/>
            </a:rPr>
            <a:t> alla utom två provpunkter.</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höga till </a:t>
          </a:r>
          <a:r>
            <a:rPr lang="sv-SE" sz="1100" b="0" i="0">
              <a:solidFill>
                <a:sysClr val="windowText" lastClr="000000"/>
              </a:solidFill>
              <a:latin typeface="+mn-lt"/>
              <a:ea typeface="+mn-ea"/>
              <a:cs typeface="+mn-cs"/>
            </a:rPr>
            <a:t>mycket höga vid nästan samtliga provpunkter, indikerande betydligt till starkt färgat vatten. Även grumligheten var</a:t>
          </a:r>
          <a:r>
            <a:rPr lang="sv-SE" sz="1100" b="0" i="0" baseline="0">
              <a:solidFill>
                <a:sysClr val="windowText" lastClr="000000"/>
              </a:solidFill>
              <a:latin typeface="+mn-lt"/>
              <a:ea typeface="+mn-ea"/>
              <a:cs typeface="+mn-cs"/>
            </a:rPr>
            <a:t> betydlig till stark vid alla utom tre av de provtagna stationerna.</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Surhetstillstånd</a:t>
          </a:r>
          <a:endParaRPr lang="sv-SE" sz="1100" b="0" i="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 uppmättes på tre platser, 540-</a:t>
          </a:r>
          <a:r>
            <a:rPr lang="sv-SE" sz="1100" b="0" i="0" baseline="0">
              <a:solidFill>
                <a:sysClr val="windowText" lastClr="000000"/>
              </a:solidFill>
              <a:latin typeface="+mn-lt"/>
              <a:ea typeface="+mn-ea"/>
              <a:cs typeface="+mn-cs"/>
            </a:rPr>
            <a:t>L</a:t>
          </a:r>
          <a:r>
            <a:rPr lang="sv-SE" sz="1100" b="0" i="0">
              <a:solidFill>
                <a:sysClr val="windowText" lastClr="000000"/>
              </a:solidFill>
              <a:latin typeface="+mn-lt"/>
              <a:ea typeface="+mn-ea"/>
              <a:cs typeface="+mn-cs"/>
            </a:rPr>
            <a:t>illån, 541-Dravens</a:t>
          </a:r>
          <a:r>
            <a:rPr lang="sv-SE" sz="1100" b="0" i="0" baseline="0">
              <a:solidFill>
                <a:sysClr val="windowText" lastClr="000000"/>
              </a:solidFill>
              <a:latin typeface="+mn-lt"/>
              <a:ea typeface="+mn-ea"/>
              <a:cs typeface="+mn-cs"/>
            </a:rPr>
            <a:t> utlopp och 550-Storåns inlopp (6,7), indikerande ett svagt surt vatten. Samtliga stationer uppvisade vatten som var svagt surt till nära neutralt. Buffertkapaciteten var god till mycket god vid samtliga provpunkter.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a:t>
          </a:r>
          <a:r>
            <a:rPr lang="sv-SE" sz="1100" b="0" i="0" baseline="0">
              <a:solidFill>
                <a:sysClr val="windowText" lastClr="000000"/>
              </a:solidFill>
              <a:latin typeface="+mn-lt"/>
              <a:ea typeface="+mn-ea"/>
              <a:cs typeface="+mn-cs"/>
            </a:rPr>
            <a:t> låga till mycket låga halter registrerades.</a:t>
          </a: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2021-09-15</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1</xdr:colOff>
      <xdr:row>220</xdr:row>
      <xdr:rowOff>1057</xdr:rowOff>
    </xdr:from>
    <xdr:ext cx="5376332" cy="8607779"/>
    <xdr:sp macro="" textlink="">
      <xdr:nvSpPr>
        <xdr:cNvPr id="11" name="Text Box 70">
          <a:extLst>
            <a:ext uri="{FF2B5EF4-FFF2-40B4-BE49-F238E27FC236}">
              <a16:creationId xmlns:a16="http://schemas.microsoft.com/office/drawing/2014/main" id="{575BA5AB-404D-D843-B869-C8A37F5CBD8B}"/>
            </a:ext>
          </a:extLst>
        </xdr:cNvPr>
        <xdr:cNvSpPr txBox="1">
          <a:spLocks noChangeArrowheads="1"/>
        </xdr:cNvSpPr>
      </xdr:nvSpPr>
      <xdr:spPr bwMode="auto">
        <a:xfrm>
          <a:off x="232834" y="29623807"/>
          <a:ext cx="5376332" cy="8607779"/>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Augusti månads provtagning omfattade allmän fys-kemi</a:t>
          </a:r>
          <a:r>
            <a:rPr lang="sv-SE" sz="1100" b="0" i="0" baseline="0">
              <a:solidFill>
                <a:sysClr val="windowText" lastClr="000000"/>
              </a:solidFill>
              <a:latin typeface="+mn-lt"/>
              <a:ea typeface="+mn-ea"/>
              <a:cs typeface="+mn-cs"/>
            </a:rPr>
            <a:t> vid 49 </a:t>
          </a:r>
          <a:r>
            <a:rPr lang="sv-SE" sz="1100" b="0" i="0">
              <a:solidFill>
                <a:sysClr val="windowText" lastClr="000000"/>
              </a:solidFill>
              <a:latin typeface="+mn-lt"/>
              <a:ea typeface="+mn-ea"/>
              <a:cs typeface="+mn-cs"/>
            </a:rPr>
            <a:t>provpunkter i rinnande vatten (L1) och tolv</a:t>
          </a:r>
          <a:r>
            <a:rPr lang="sv-SE" sz="1100" b="0" i="0" baseline="0">
              <a:solidFill>
                <a:sysClr val="windowText" lastClr="000000"/>
              </a:solidFill>
              <a:latin typeface="+mn-lt"/>
              <a:ea typeface="+mn-ea"/>
              <a:cs typeface="+mn-cs"/>
            </a:rPr>
            <a:t> provpunkter i sjöar (L2)</a:t>
          </a:r>
          <a:r>
            <a:rPr lang="sv-SE" sz="1100" b="0" i="0">
              <a:solidFill>
                <a:sysClr val="windowText" lastClr="000000"/>
              </a:solidFill>
              <a:latin typeface="+mn-lt"/>
              <a:ea typeface="+mn-ea"/>
              <a:cs typeface="+mn-cs"/>
            </a:rPr>
            <a:t>. </a:t>
          </a:r>
          <a:r>
            <a:rPr lang="sv-SE" sz="1100" b="0" i="0">
              <a:solidFill>
                <a:sysClr val="windowText" lastClr="000000"/>
              </a:solidFill>
              <a:effectLst/>
              <a:latin typeface="+mn-lt"/>
              <a:ea typeface="+mn-ea"/>
              <a:cs typeface="+mn-cs"/>
            </a:rPr>
            <a:t>Vid tolv punkter analyserades även metaller och makrokonstituenter i rinnande vatten (L3). </a:t>
          </a:r>
        </a:p>
        <a:p>
          <a:pPr rtl="0"/>
          <a:endParaRPr lang="sv-SE" sz="1100" b="0" i="0">
            <a:solidFill>
              <a:srgbClr val="FF0000"/>
            </a:solidFill>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Augusti var</a:t>
          </a:r>
          <a:r>
            <a:rPr lang="sv-SE" sz="1100" b="0" i="0" baseline="0">
              <a:solidFill>
                <a:sysClr val="windowText" lastClr="000000"/>
              </a:solidFill>
              <a:latin typeface="+mn-lt"/>
              <a:ea typeface="+mn-ea"/>
              <a:cs typeface="+mn-cs"/>
            </a:rPr>
            <a:t> kallare än normalt med nederbördsmängder över det normala. </a:t>
          </a:r>
          <a:r>
            <a:rPr lang="sv-SE" sz="1100" b="0" i="0">
              <a:solidFill>
                <a:sysClr val="windowText" lastClr="000000"/>
              </a:solidFill>
              <a:latin typeface="+mn-lt"/>
              <a:ea typeface="+mn-ea"/>
              <a:cs typeface="+mn-cs"/>
            </a:rPr>
            <a:t>Vid provtagningsdagarna</a:t>
          </a:r>
          <a:r>
            <a:rPr lang="sv-SE" sz="1100" b="0" i="0" baseline="0">
              <a:solidFill>
                <a:sysClr val="windowText" lastClr="000000"/>
              </a:solidFill>
              <a:latin typeface="+mn-lt"/>
              <a:ea typeface="+mn-ea"/>
              <a:cs typeface="+mn-cs"/>
            </a:rPr>
            <a:t> i vattendrag 16-18 augusti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1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under långtidsmedelvärdet av vattenföringen (MQ).</a:t>
          </a:r>
          <a:endParaRPr lang="sv-SE" sz="110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i vattendrag visade på måttligt höga till höga halter av både kväve och fosfor. Vid tio provpunkter var halterna kväve dock mycket höga, och vid sex provpunkter var fosforhalterna mycket höga. Vid 542-Ölmestadsån och 570-Lillån var fosforhalterna extremt höga vid provtagningstillfället. I sjöarnas ytvatten var kvävehalterna måttligt höga och fosforhalterna låga till måttligt höga. Inga förhöjda klorofyllhalter uppmättes.</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Syreförhållandena var</a:t>
          </a:r>
          <a:r>
            <a:rPr lang="sv-SE" sz="1100" b="0" i="0" baseline="0">
              <a:solidFill>
                <a:sysClr val="windowText" lastClr="000000"/>
              </a:solidFill>
              <a:latin typeface="+mn-lt"/>
              <a:ea typeface="+mn-ea"/>
              <a:cs typeface="+mn-cs"/>
            </a:rPr>
            <a:t> tillfredställande vid samtliga provpunkter i rinnande vatten och </a:t>
          </a:r>
          <a:r>
            <a:rPr lang="sv-SE" sz="1100" b="0" i="0">
              <a:solidFill>
                <a:sysClr val="windowText" lastClr="000000"/>
              </a:solidFill>
              <a:latin typeface="+mn-lt"/>
              <a:ea typeface="+mn-ea"/>
              <a:cs typeface="+mn-cs"/>
            </a:rPr>
            <a:t>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höga till mycket höga vid</a:t>
          </a:r>
          <a:r>
            <a:rPr lang="sv-SE" sz="1100" b="0" i="0" baseline="0">
              <a:solidFill>
                <a:sysClr val="windowText" lastClr="000000"/>
              </a:solidFill>
              <a:latin typeface="+mn-lt"/>
              <a:ea typeface="+mn-ea"/>
              <a:cs typeface="+mn-cs"/>
            </a:rPr>
            <a:t> ungefär hälften av provpunkterna. I fyra sjöar var bottenvattnet syrefritt eller nästan syrefritt vid provtagningen. Ytterliggare tre sjöars bottenvatten visade på ett svagt syretillstånd medan resterande hade måttligt syrerikt till syrerikt bottenvatten. I 658-Algunnen var vattnet syrefattigt mellan 9 och 12 meter, vid termoklinen, men bottenvattnet uppvisade måttligt syrerikt vatten.</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höga till </a:t>
          </a:r>
          <a:r>
            <a:rPr lang="sv-SE" sz="1100" b="0" i="0">
              <a:solidFill>
                <a:sysClr val="windowText" lastClr="000000"/>
              </a:solidFill>
              <a:latin typeface="+mn-lt"/>
              <a:ea typeface="+mn-ea"/>
              <a:cs typeface="+mn-cs"/>
            </a:rPr>
            <a:t>mycket höga vid nästan samtliga provpunkter i vattendrag, indikerande betydligt till starkt färgat vatten. Grumligheten var</a:t>
          </a:r>
          <a:r>
            <a:rPr lang="sv-SE" sz="1100" b="0" i="0" baseline="0">
              <a:solidFill>
                <a:sysClr val="windowText" lastClr="000000"/>
              </a:solidFill>
              <a:latin typeface="+mn-lt"/>
              <a:ea typeface="+mn-ea"/>
              <a:cs typeface="+mn-cs"/>
            </a:rPr>
            <a:t> betydlig vid de flesta provpunkter i vattendrag och stark vid flera. 570-Lillån uppvisade en mycket stark grumlighet vid provtagningstillfället. I sjöarna var grumlighet och färgtal generellt lägre, men hälften av sjöarna hade ändå betydligt till starkt grumligt ytvatten och strax under hälften betydligt till starkt färgat ytvatten. </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Surhetstillstånd</a:t>
          </a:r>
          <a:endParaRPr lang="sv-SE" sz="1100" b="0" i="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uppmätta pH-värden i vattendrag uppgick</a:t>
          </a:r>
          <a:r>
            <a:rPr lang="sv-SE" sz="1100" b="0" i="0" baseline="0">
              <a:solidFill>
                <a:sysClr val="windowText" lastClr="000000"/>
              </a:solidFill>
              <a:latin typeface="+mn-lt"/>
              <a:ea typeface="+mn-ea"/>
              <a:cs typeface="+mn-cs"/>
            </a:rPr>
            <a:t> till 5,7 (518-Murån), 5,8 (543-Viskeån) och 6,1 (512-Kåtån), indikerande surt vatten. På ytterliggare en station var vattnet måttligt surt, i övriga provunkter i vattendrag var vattnet svagt surt till nära neutralt.  Buffertkapaciteten i vattendrag var mycket svag vid en provpunkt (518-Murån) och svag vid yttreliggare tre. Övriga provpunkter i vattendrag visade på god till mycket god buffertkapacitet. I sjöarna var bottenvattnet i 522-Unnen norra surt, och ytvattnet i samma sjö uppvisade en svag buffertkapacitet. I övrigt var sjöarnas vatten svag surt till nära neutralt med god till mycket god buffertkapacitet, med undantag av bottenvattnet i två sjöar (510-Bolmen södra och 658-Algunnen) där vattnet var måttligt surt.</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Höga halter av kadmium uppmättes</a:t>
          </a:r>
          <a:r>
            <a:rPr lang="sv-SE" sz="1100" b="0" i="0" baseline="0">
              <a:solidFill>
                <a:sysClr val="windowText" lastClr="000000"/>
              </a:solidFill>
              <a:latin typeface="+mn-lt"/>
              <a:ea typeface="+mn-ea"/>
              <a:cs typeface="+mn-cs"/>
            </a:rPr>
            <a:t> på fyra stationer (24-Lagan, 32-Lagan, 202-Krokån och 512-Kåtån). I 202-Krokån var även blyhalterna höga. </a:t>
          </a: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2021-09-17</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1</xdr:colOff>
      <xdr:row>168</xdr:row>
      <xdr:rowOff>1057</xdr:rowOff>
    </xdr:from>
    <xdr:ext cx="5376332" cy="8607779"/>
    <xdr:sp macro="" textlink="">
      <xdr:nvSpPr>
        <xdr:cNvPr id="12" name="Text Box 70">
          <a:extLst>
            <a:ext uri="{FF2B5EF4-FFF2-40B4-BE49-F238E27FC236}">
              <a16:creationId xmlns:a16="http://schemas.microsoft.com/office/drawing/2014/main" id="{37753EE2-44DD-4182-95F0-01AA2615C219}"/>
            </a:ext>
          </a:extLst>
        </xdr:cNvPr>
        <xdr:cNvSpPr txBox="1">
          <a:spLocks noChangeArrowheads="1"/>
        </xdr:cNvSpPr>
      </xdr:nvSpPr>
      <xdr:spPr bwMode="auto">
        <a:xfrm>
          <a:off x="232834" y="21294724"/>
          <a:ext cx="5376332" cy="8607779"/>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September månads provtagning omfattade allmän fys-kemi</a:t>
          </a:r>
          <a:r>
            <a:rPr lang="sv-SE" sz="1100" b="0" i="0" baseline="0">
              <a:solidFill>
                <a:sysClr val="windowText" lastClr="000000"/>
              </a:solidFill>
              <a:latin typeface="+mn-lt"/>
              <a:ea typeface="+mn-ea"/>
              <a:cs typeface="+mn-cs"/>
            </a:rPr>
            <a:t> vid 13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tre punkter analyserades även metaller och makrokonstituenter i rinnande vatten (L3). </a:t>
          </a:r>
        </a:p>
        <a:p>
          <a:pPr rtl="0"/>
          <a:endParaRPr lang="sv-SE" sz="1100" b="0" i="0">
            <a:solidFill>
              <a:srgbClr val="FF0000"/>
            </a:solidFill>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September var</a:t>
          </a:r>
          <a:r>
            <a:rPr lang="sv-SE" sz="1100" b="0" i="0" baseline="0">
              <a:solidFill>
                <a:sysClr val="windowText" lastClr="000000"/>
              </a:solidFill>
              <a:latin typeface="+mn-lt"/>
              <a:ea typeface="+mn-ea"/>
              <a:cs typeface="+mn-cs"/>
            </a:rPr>
            <a:t> något varmare än normalt med nederbördsmängder över det normala. </a:t>
          </a:r>
          <a:r>
            <a:rPr lang="sv-SE" sz="1100" b="0" i="0">
              <a:solidFill>
                <a:sysClr val="windowText" lastClr="000000"/>
              </a:solidFill>
              <a:latin typeface="+mn-lt"/>
              <a:ea typeface="+mn-ea"/>
              <a:cs typeface="+mn-cs"/>
            </a:rPr>
            <a:t>Vid provtagningsdagen</a:t>
          </a:r>
          <a:r>
            <a:rPr lang="sv-SE" sz="1100" b="0" i="0" baseline="0">
              <a:solidFill>
                <a:sysClr val="windowText" lastClr="000000"/>
              </a:solidFill>
              <a:latin typeface="+mn-lt"/>
              <a:ea typeface="+mn-ea"/>
              <a:cs typeface="+mn-cs"/>
            </a:rPr>
            <a:t> 9 september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1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under långtidsmedelvärdet av vattenföringen (MQ).</a:t>
          </a:r>
          <a:endParaRPr lang="sv-SE" sz="110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i vattendrag visade på måttligt höga till höga halter av både kväve och fosfor. Vid två av provpunkterna (40-Lagan och 540-Lillån) var halterna kväve dock mycket höga, och vid fyra provpunkter (540-Lillån, 541-Dravens utlopp, 542-Ölmestadsån och 543-Viskeån) var fosforhalterna mycket höga.</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Syreförhållandena var</a:t>
          </a:r>
          <a:r>
            <a:rPr lang="sv-SE" sz="1100" b="0" i="0" baseline="0">
              <a:solidFill>
                <a:sysClr val="windowText" lastClr="000000"/>
              </a:solidFill>
              <a:latin typeface="+mn-lt"/>
              <a:ea typeface="+mn-ea"/>
              <a:cs typeface="+mn-cs"/>
            </a:rPr>
            <a:t> tillfredställande vid samtliga provpunkter i rinnande vatten. </a:t>
          </a:r>
          <a:r>
            <a:rPr lang="sv-SE" sz="1100" b="0" i="0">
              <a:solidFill>
                <a:sysClr val="windowText" lastClr="000000"/>
              </a:solidFill>
              <a:latin typeface="+mn-lt"/>
              <a:ea typeface="+mn-ea"/>
              <a:cs typeface="+mn-cs"/>
            </a:rPr>
            <a:t>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till mycket höga i</a:t>
          </a:r>
          <a:r>
            <a:rPr lang="sv-SE" sz="1100" b="0" i="0" baseline="0">
              <a:solidFill>
                <a:sysClr val="windowText" lastClr="000000"/>
              </a:solidFill>
              <a:latin typeface="+mn-lt"/>
              <a:ea typeface="+mn-ea"/>
              <a:cs typeface="+mn-cs"/>
            </a:rPr>
            <a:t> alla provtagna vattendrag utom tre. </a:t>
          </a:r>
        </a:p>
        <a:p>
          <a:pPr rtl="0"/>
          <a:endParaRPr lang="sv-SE" sz="1100" b="0" i="0">
            <a:solidFill>
              <a:sysClr val="windowText" lastClr="000000"/>
            </a:solidFill>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höga till </a:t>
          </a:r>
          <a:r>
            <a:rPr lang="sv-SE" sz="1100" b="0" i="0">
              <a:solidFill>
                <a:sysClr val="windowText" lastClr="000000"/>
              </a:solidFill>
              <a:latin typeface="+mn-lt"/>
              <a:ea typeface="+mn-ea"/>
              <a:cs typeface="+mn-cs"/>
            </a:rPr>
            <a:t>mycket höga vid samtliga provpunkter utom</a:t>
          </a:r>
          <a:r>
            <a:rPr lang="sv-SE" sz="1100" b="0" i="0" baseline="0">
              <a:solidFill>
                <a:sysClr val="windowText" lastClr="000000"/>
              </a:solidFill>
              <a:latin typeface="+mn-lt"/>
              <a:ea typeface="+mn-ea"/>
              <a:cs typeface="+mn-cs"/>
            </a:rPr>
            <a:t> en</a:t>
          </a:r>
          <a:r>
            <a:rPr lang="sv-SE" sz="1100" b="0" i="0">
              <a:solidFill>
                <a:sysClr val="windowText" lastClr="000000"/>
              </a:solidFill>
              <a:latin typeface="+mn-lt"/>
              <a:ea typeface="+mn-ea"/>
              <a:cs typeface="+mn-cs"/>
            </a:rPr>
            <a:t>, indikerande betydligt till starkt färgat vatten. Den enda provpunkten vars vatten var måttligt färgat var 930-Stödstorpsån. Grumligheten var</a:t>
          </a:r>
          <a:r>
            <a:rPr lang="sv-SE" sz="1100" b="0" i="0" baseline="0">
              <a:solidFill>
                <a:sysClr val="windowText" lastClr="000000"/>
              </a:solidFill>
              <a:latin typeface="+mn-lt"/>
              <a:ea typeface="+mn-ea"/>
              <a:cs typeface="+mn-cs"/>
            </a:rPr>
            <a:t> betydlig vid ungefär hälften av provpunkterna och stark vid en, 543-Viskeån.</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Surhetstillstånd</a:t>
          </a:r>
          <a:endParaRPr lang="sv-SE" sz="1100" b="0" i="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uppmätta pH-värde</a:t>
          </a:r>
          <a:r>
            <a:rPr lang="sv-SE" sz="1100" b="0" i="0" baseline="0">
              <a:solidFill>
                <a:sysClr val="windowText" lastClr="000000"/>
              </a:solidFill>
              <a:latin typeface="+mn-lt"/>
              <a:ea typeface="+mn-ea"/>
              <a:cs typeface="+mn-cs"/>
            </a:rPr>
            <a:t> uppmättes denna månad på två platser (542-Ölmestadsån och 550-Storåns inlopp i Bolmen) och </a:t>
          </a:r>
          <a:r>
            <a:rPr lang="sv-SE" sz="1100" b="0" i="0">
              <a:solidFill>
                <a:sysClr val="windowText" lastClr="000000"/>
              </a:solidFill>
              <a:latin typeface="+mn-lt"/>
              <a:ea typeface="+mn-ea"/>
              <a:cs typeface="+mn-cs"/>
            </a:rPr>
            <a:t>uppgick</a:t>
          </a:r>
          <a:r>
            <a:rPr lang="sv-SE" sz="1100" b="0" i="0" baseline="0">
              <a:solidFill>
                <a:sysClr val="windowText" lastClr="000000"/>
              </a:solidFill>
              <a:latin typeface="+mn-lt"/>
              <a:ea typeface="+mn-ea"/>
              <a:cs typeface="+mn-cs"/>
            </a:rPr>
            <a:t> till 6,7 indikerande ett svagt surt vatten. Samtliga stationer uppvisade svagt surt till nära neutralt vatten. Buffertkapaciteten var mycket god vid samtliga provpunkter.</a:t>
          </a:r>
          <a:endParaRPr lang="sv-SE" sz="1100" b="0" i="0" baseline="0">
            <a:solidFill>
              <a:srgbClr val="FF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Endast låga till mycket låga halter registrerades.</a:t>
          </a:r>
          <a:endParaRPr lang="sv-SE" sz="1100" b="0" i="0" baseline="0">
            <a:solidFill>
              <a:sysClr val="windowText" lastClr="000000"/>
            </a:solidFill>
            <a:latin typeface="+mn-lt"/>
            <a:ea typeface="+mn-ea"/>
            <a:cs typeface="+mn-cs"/>
          </a:endParaRP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2021-10-29</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114</xdr:row>
      <xdr:rowOff>0</xdr:rowOff>
    </xdr:from>
    <xdr:ext cx="5376332" cy="8607779"/>
    <xdr:sp macro="" textlink="">
      <xdr:nvSpPr>
        <xdr:cNvPr id="13" name="Text Box 70">
          <a:extLst>
            <a:ext uri="{FF2B5EF4-FFF2-40B4-BE49-F238E27FC236}">
              <a16:creationId xmlns:a16="http://schemas.microsoft.com/office/drawing/2014/main" id="{E37EB22C-DC46-3641-B9F6-3DFBA937D5E5}"/>
            </a:ext>
          </a:extLst>
        </xdr:cNvPr>
        <xdr:cNvSpPr txBox="1">
          <a:spLocks noChangeArrowheads="1"/>
        </xdr:cNvSpPr>
      </xdr:nvSpPr>
      <xdr:spPr bwMode="auto">
        <a:xfrm>
          <a:off x="232833" y="12647083"/>
          <a:ext cx="5376332" cy="8607779"/>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Oktober månads provtagning omfattade allmän fys-kemi</a:t>
          </a:r>
          <a:r>
            <a:rPr lang="sv-SE" sz="1100" b="0" i="0" baseline="0">
              <a:solidFill>
                <a:sysClr val="windowText" lastClr="000000"/>
              </a:solidFill>
              <a:latin typeface="+mn-lt"/>
              <a:ea typeface="+mn-ea"/>
              <a:cs typeface="+mn-cs"/>
            </a:rPr>
            <a:t> vid 49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12 punkter analyserades även metaller och makrokonstituenter i rinnande vatten (L3). </a:t>
          </a:r>
        </a:p>
        <a:p>
          <a:pPr rtl="0"/>
          <a:endParaRPr lang="sv-SE" sz="1100" b="0" i="0">
            <a:solidFill>
              <a:srgbClr val="FF0000"/>
            </a:solidFill>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Oktober var</a:t>
          </a:r>
          <a:r>
            <a:rPr lang="sv-SE" sz="1100" b="0" i="0" baseline="0">
              <a:solidFill>
                <a:sysClr val="windowText" lastClr="000000"/>
              </a:solidFill>
              <a:latin typeface="+mn-lt"/>
              <a:ea typeface="+mn-ea"/>
              <a:cs typeface="+mn-cs"/>
            </a:rPr>
            <a:t> varmare än normalt med nederbördsmängder över det normala. </a:t>
          </a:r>
          <a:r>
            <a:rPr lang="sv-SE" sz="1100" b="0" i="0">
              <a:solidFill>
                <a:sysClr val="windowText" lastClr="000000"/>
              </a:solidFill>
              <a:latin typeface="+mn-lt"/>
              <a:ea typeface="+mn-ea"/>
              <a:cs typeface="+mn-cs"/>
            </a:rPr>
            <a:t>Vid provtagningsdagarna</a:t>
          </a:r>
          <a:r>
            <a:rPr lang="sv-SE" sz="1100" b="0" i="0" baseline="0">
              <a:solidFill>
                <a:sysClr val="windowText" lastClr="000000"/>
              </a:solidFill>
              <a:latin typeface="+mn-lt"/>
              <a:ea typeface="+mn-ea"/>
              <a:cs typeface="+mn-cs"/>
            </a:rPr>
            <a:t> 18-20 oktober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3,5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under långtidsmedelvärdet av vattenföringen (MQ).</a:t>
          </a:r>
          <a:endParaRPr lang="sv-SE" sz="110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i vattendrag visade på måttligt höga till höga halter av både kväve och fosfor. Vid tre av provpunkterna (512-Kåtån, 570-Lillån och 674-Hägnaån) var halterna kväve dock mycket höga. Inga förhöjda halter av fosfor uppmättes.</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Syreförhållandena var</a:t>
          </a:r>
          <a:r>
            <a:rPr lang="sv-SE" sz="1100" b="0" i="0" baseline="0">
              <a:solidFill>
                <a:sysClr val="windowText" lastClr="000000"/>
              </a:solidFill>
              <a:latin typeface="+mn-lt"/>
              <a:ea typeface="+mn-ea"/>
              <a:cs typeface="+mn-cs"/>
            </a:rPr>
            <a:t> tillfredställande vid samtliga provpunkter i rinnande vatten. </a:t>
          </a:r>
          <a:r>
            <a:rPr lang="sv-SE" sz="1100" b="0" i="0">
              <a:solidFill>
                <a:sysClr val="windowText" lastClr="000000"/>
              </a:solidFill>
              <a:latin typeface="+mn-lt"/>
              <a:ea typeface="+mn-ea"/>
              <a:cs typeface="+mn-cs"/>
            </a:rPr>
            <a:t>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till mycket höga i majoriteten av </a:t>
          </a:r>
          <a:r>
            <a:rPr lang="sv-SE" sz="1100" b="0" i="0" baseline="0">
              <a:solidFill>
                <a:sysClr val="windowText" lastClr="000000"/>
              </a:solidFill>
              <a:latin typeface="+mn-lt"/>
              <a:ea typeface="+mn-ea"/>
              <a:cs typeface="+mn-cs"/>
            </a:rPr>
            <a:t> alla provtagna vattendrag. </a:t>
          </a:r>
        </a:p>
        <a:p>
          <a:pPr rtl="0"/>
          <a:endParaRPr lang="sv-SE" sz="1100" b="0" i="0">
            <a:solidFill>
              <a:sysClr val="windowText" lastClr="000000"/>
            </a:solidFill>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höga till </a:t>
          </a:r>
          <a:r>
            <a:rPr lang="sv-SE" sz="1100" b="0" i="0">
              <a:solidFill>
                <a:sysClr val="windowText" lastClr="000000"/>
              </a:solidFill>
              <a:latin typeface="+mn-lt"/>
              <a:ea typeface="+mn-ea"/>
              <a:cs typeface="+mn-cs"/>
            </a:rPr>
            <a:t>mycket höga vid majoriteten</a:t>
          </a:r>
          <a:r>
            <a:rPr lang="sv-SE" sz="1100" b="0" i="0" baseline="0">
              <a:solidFill>
                <a:sysClr val="windowText" lastClr="000000"/>
              </a:solidFill>
              <a:latin typeface="+mn-lt"/>
              <a:ea typeface="+mn-ea"/>
              <a:cs typeface="+mn-cs"/>
            </a:rPr>
            <a:t> av</a:t>
          </a:r>
          <a:r>
            <a:rPr lang="sv-SE" sz="1100" b="0" i="0">
              <a:solidFill>
                <a:sysClr val="windowText" lastClr="000000"/>
              </a:solidFill>
              <a:latin typeface="+mn-lt"/>
              <a:ea typeface="+mn-ea"/>
              <a:cs typeface="+mn-cs"/>
            </a:rPr>
            <a:t> provpunkterna, indikerande betydligt till starkt färgat vatten. Grumligheten var</a:t>
          </a:r>
          <a:r>
            <a:rPr lang="sv-SE" sz="1100" b="0" i="0" baseline="0">
              <a:solidFill>
                <a:sysClr val="windowText" lastClr="000000"/>
              </a:solidFill>
              <a:latin typeface="+mn-lt"/>
              <a:ea typeface="+mn-ea"/>
              <a:cs typeface="+mn-cs"/>
            </a:rPr>
            <a:t> betydlig vid över hälften av provpunkterna och stark vid en, 512-Kåtån.</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Surhetstillstånd</a:t>
          </a:r>
          <a:endParaRPr lang="sv-SE" sz="1100" b="0" i="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a:t>
          </a:r>
          <a:r>
            <a:rPr lang="sv-SE" sz="1100" b="0" i="0" baseline="0">
              <a:solidFill>
                <a:sysClr val="windowText" lastClr="000000"/>
              </a:solidFill>
              <a:latin typeface="+mn-lt"/>
              <a:ea typeface="+mn-ea"/>
              <a:cs typeface="+mn-cs"/>
            </a:rPr>
            <a:t> uppmättes denna månad i 518-Murån och uppgick till 5,5 indikerande ett mycket surt vatten. Utöver detta uppvisade även 512-Kåtån och 543-Viskeån ett surt vatten. Buffertkapaciteten var ingen eller obetydlig i 518-Murån och svag vid ytterligare tre provpunkter, i övrigt var den god till mycket god.</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rtl="0"/>
          <a:r>
            <a:rPr lang="sv-SE" sz="1100" b="0" i="0">
              <a:solidFill>
                <a:sysClr val="windowText" lastClr="000000"/>
              </a:solidFill>
              <a:latin typeface="+mn-lt"/>
              <a:ea typeface="+mn-ea"/>
              <a:cs typeface="+mn-cs"/>
            </a:rPr>
            <a:t>Höga halter av kadmium uppmättes denna</a:t>
          </a:r>
          <a:r>
            <a:rPr lang="sv-SE" sz="1100" b="0" i="0" baseline="0">
              <a:solidFill>
                <a:sysClr val="windowText" lastClr="000000"/>
              </a:solidFill>
              <a:latin typeface="+mn-lt"/>
              <a:ea typeface="+mn-ea"/>
              <a:cs typeface="+mn-cs"/>
            </a:rPr>
            <a:t> månad</a:t>
          </a:r>
          <a:r>
            <a:rPr lang="sv-SE" sz="1100" b="0" i="0">
              <a:solidFill>
                <a:sysClr val="windowText" lastClr="000000"/>
              </a:solidFill>
              <a:latin typeface="+mn-lt"/>
              <a:ea typeface="+mn-ea"/>
              <a:cs typeface="+mn-cs"/>
            </a:rPr>
            <a:t> på alla provtagna stationer utom de två (12-Lagan och 24-Lagan) längst ner i systemet. I 550-Storåns</a:t>
          </a:r>
          <a:r>
            <a:rPr lang="sv-SE" sz="1100" b="0" i="0" baseline="0">
              <a:solidFill>
                <a:sysClr val="windowText" lastClr="000000"/>
              </a:solidFill>
              <a:latin typeface="+mn-lt"/>
              <a:ea typeface="+mn-ea"/>
              <a:cs typeface="+mn-cs"/>
            </a:rPr>
            <a:t> inlopp i Bolmen var kadmiumhalterna mycket höga. Denna provtagningsstation uppvisade även höga blyhalter. I övrigt var halterna generellt mycket låga till låga, utom för bly där halterna var låga till måttligt höga.</a:t>
          </a:r>
          <a:endParaRPr lang="sv-SE" sz="1100" b="0" i="0">
            <a:solidFill>
              <a:sysClr val="windowText" lastClr="000000"/>
            </a:solidFill>
            <a:latin typeface="+mn-lt"/>
            <a:ea typeface="+mn-ea"/>
            <a:cs typeface="+mn-cs"/>
          </a:endParaRP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2021-12-02</a:t>
          </a:r>
        </a:p>
        <a:p>
          <a:pPr rtl="0"/>
          <a:r>
            <a:rPr lang="sv-SE" sz="1100" b="0" i="0">
              <a:solidFill>
                <a:sysClr val="windowText" lastClr="000000"/>
              </a:solidFill>
              <a:latin typeface="+mn-lt"/>
              <a:ea typeface="+mn-ea"/>
              <a:cs typeface="+mn-cs"/>
            </a:rPr>
            <a:t>Johanna Lindberg</a:t>
          </a:r>
        </a:p>
      </xdr:txBody>
    </xdr:sp>
    <xdr:clientData/>
  </xdr:oneCellAnchor>
  <xdr:oneCellAnchor>
    <xdr:from>
      <xdr:col>1</xdr:col>
      <xdr:colOff>0</xdr:colOff>
      <xdr:row>61</xdr:row>
      <xdr:rowOff>0</xdr:rowOff>
    </xdr:from>
    <xdr:ext cx="5376332" cy="8607779"/>
    <xdr:sp macro="" textlink="">
      <xdr:nvSpPr>
        <xdr:cNvPr id="14" name="Text Box 70">
          <a:extLst>
            <a:ext uri="{FF2B5EF4-FFF2-40B4-BE49-F238E27FC236}">
              <a16:creationId xmlns:a16="http://schemas.microsoft.com/office/drawing/2014/main" id="{42D0EE41-2E18-4A1D-A883-67E2C706A037}"/>
            </a:ext>
          </a:extLst>
        </xdr:cNvPr>
        <xdr:cNvSpPr txBox="1">
          <a:spLocks noChangeArrowheads="1"/>
        </xdr:cNvSpPr>
      </xdr:nvSpPr>
      <xdr:spPr bwMode="auto">
        <a:xfrm>
          <a:off x="232833" y="2550583"/>
          <a:ext cx="5376332" cy="8607779"/>
        </a:xfrm>
        <a:prstGeom prst="rect">
          <a:avLst/>
        </a:prstGeom>
        <a:noFill/>
        <a:ln w="9525">
          <a:noFill/>
          <a:miter lim="800000"/>
          <a:headEnd/>
          <a:tailEnd/>
        </a:ln>
      </xdr:spPr>
      <xdr:txBody>
        <a:bodyPr vertOverflow="clip" wrap="square" lIns="36576" tIns="27432" rIns="0" bIns="0" anchor="t" upright="1"/>
        <a:lstStyle/>
        <a:p>
          <a:pPr rtl="0"/>
          <a:r>
            <a:rPr lang="sv-SE" sz="1100" b="1" i="0">
              <a:effectLst/>
              <a:latin typeface="+mn-lt"/>
              <a:ea typeface="+mn-ea"/>
              <a:cs typeface="+mn-cs"/>
            </a:rPr>
            <a:t>Allmänt</a:t>
          </a:r>
          <a:endParaRPr lang="sv-SE">
            <a:effectLst/>
          </a:endParaRPr>
        </a:p>
        <a:p>
          <a:pPr rtl="0"/>
          <a:r>
            <a:rPr lang="sv-SE" sz="1100" b="0" i="0">
              <a:effectLst/>
              <a:latin typeface="+mn-lt"/>
              <a:ea typeface="+mn-ea"/>
              <a:cs typeface="+mn-cs"/>
            </a:rPr>
            <a:t>November månads provtagning omfattade allmän fys-kemi</a:t>
          </a:r>
          <a:r>
            <a:rPr lang="sv-SE" sz="1100" b="0" i="0" baseline="0">
              <a:effectLst/>
              <a:latin typeface="+mn-lt"/>
              <a:ea typeface="+mn-ea"/>
              <a:cs typeface="+mn-cs"/>
            </a:rPr>
            <a:t> vid 13 </a:t>
          </a:r>
          <a:r>
            <a:rPr lang="sv-SE" sz="1100" b="0" i="0">
              <a:effectLst/>
              <a:latin typeface="+mn-lt"/>
              <a:ea typeface="+mn-ea"/>
              <a:cs typeface="+mn-cs"/>
            </a:rPr>
            <a:t>provpunkter i rinnande vatten (L1). Vid tre punkter analyserades även metaller och makrokonstituenter i rinnande vatten (L3). </a:t>
          </a:r>
        </a:p>
        <a:p>
          <a:pPr rtl="0"/>
          <a:endParaRPr lang="sv-SE">
            <a:effectLst/>
          </a:endParaRPr>
        </a:p>
        <a:p>
          <a:pPr rtl="0"/>
          <a:r>
            <a:rPr lang="sv-SE" sz="1100" b="1" i="0">
              <a:effectLst/>
              <a:latin typeface="+mn-lt"/>
              <a:ea typeface="+mn-ea"/>
              <a:cs typeface="+mn-cs"/>
            </a:rPr>
            <a:t>Väder</a:t>
          </a:r>
          <a:r>
            <a:rPr lang="sv-SE" sz="1100" b="1" i="0" baseline="0">
              <a:effectLst/>
              <a:latin typeface="+mn-lt"/>
              <a:ea typeface="+mn-ea"/>
              <a:cs typeface="+mn-cs"/>
            </a:rPr>
            <a:t> och vattenföring</a:t>
          </a:r>
          <a:endParaRPr lang="sv-SE">
            <a:effectLst/>
          </a:endParaRPr>
        </a:p>
        <a:p>
          <a:pPr rtl="0"/>
          <a:r>
            <a:rPr lang="sv-SE" sz="1100" b="0" i="0">
              <a:effectLst/>
              <a:latin typeface="+mn-lt"/>
              <a:ea typeface="+mn-ea"/>
              <a:cs typeface="+mn-cs"/>
            </a:rPr>
            <a:t>November var</a:t>
          </a:r>
          <a:r>
            <a:rPr lang="sv-SE" sz="1100" b="0" i="0" baseline="0">
              <a:effectLst/>
              <a:latin typeface="+mn-lt"/>
              <a:ea typeface="+mn-ea"/>
              <a:cs typeface="+mn-cs"/>
            </a:rPr>
            <a:t> något varmare än normalt med nederbördsmängder strax under det normala. </a:t>
          </a:r>
          <a:r>
            <a:rPr lang="sv-SE" sz="1100" b="0" i="0">
              <a:effectLst/>
              <a:latin typeface="+mn-lt"/>
              <a:ea typeface="+mn-ea"/>
              <a:cs typeface="+mn-cs"/>
            </a:rPr>
            <a:t>Vid provtagningsdagen</a:t>
          </a:r>
          <a:r>
            <a:rPr lang="sv-SE" sz="1100" b="0" i="0" baseline="0">
              <a:effectLst/>
              <a:latin typeface="+mn-lt"/>
              <a:ea typeface="+mn-ea"/>
              <a:cs typeface="+mn-cs"/>
            </a:rPr>
            <a:t> 15 november </a:t>
          </a:r>
          <a:r>
            <a:rPr lang="sv-SE" sz="1100" b="0" i="0">
              <a:effectLst/>
              <a:latin typeface="+mn-lt"/>
              <a:ea typeface="+mn-ea"/>
              <a:cs typeface="+mn-cs"/>
            </a:rPr>
            <a:t>var vattenföringen </a:t>
          </a:r>
          <a:r>
            <a:rPr lang="sv-SE" sz="1100" b="0" i="0" baseline="0">
              <a:effectLst/>
              <a:latin typeface="+mn-lt"/>
              <a:ea typeface="+mn-ea"/>
              <a:cs typeface="+mn-cs"/>
            </a:rPr>
            <a:t>vid </a:t>
          </a:r>
          <a:r>
            <a:rPr lang="sv-SE" sz="1100" b="0" i="0">
              <a:effectLst/>
              <a:latin typeface="+mn-lt"/>
              <a:ea typeface="+mn-ea"/>
              <a:cs typeface="+mn-cs"/>
            </a:rPr>
            <a:t>pegelstationen i Härån vid</a:t>
          </a:r>
          <a:r>
            <a:rPr lang="sv-SE" sz="1100" b="0" i="0" baseline="0">
              <a:effectLst/>
              <a:latin typeface="+mn-lt"/>
              <a:ea typeface="+mn-ea"/>
              <a:cs typeface="+mn-cs"/>
            </a:rPr>
            <a:t> Fryele ungefär 10 m</a:t>
          </a:r>
          <a:r>
            <a:rPr lang="sv-SE" sz="1100" b="0" i="0" baseline="30000">
              <a:effectLst/>
              <a:latin typeface="+mn-lt"/>
              <a:ea typeface="+mn-ea"/>
              <a:cs typeface="+mn-cs"/>
            </a:rPr>
            <a:t>3</a:t>
          </a:r>
          <a:r>
            <a:rPr lang="sv-SE" sz="1100" b="0" i="0" baseline="0">
              <a:effectLst/>
              <a:latin typeface="+mn-lt"/>
              <a:ea typeface="+mn-ea"/>
              <a:cs typeface="+mn-cs"/>
            </a:rPr>
            <a:t>/s, vilket överstiger långtidsmedelvärdet av vattenföringen (MQ).</a:t>
          </a:r>
        </a:p>
        <a:p>
          <a:pPr rtl="0"/>
          <a:endParaRPr lang="sv-SE">
            <a:effectLst/>
          </a:endParaRPr>
        </a:p>
        <a:p>
          <a:pPr rtl="0"/>
          <a:r>
            <a:rPr lang="sv-SE" sz="1100" b="1" i="0">
              <a:effectLst/>
              <a:latin typeface="+mn-lt"/>
              <a:ea typeface="+mn-ea"/>
              <a:cs typeface="+mn-cs"/>
            </a:rPr>
            <a:t>Näringstillstånd/eutrofiering</a:t>
          </a:r>
          <a:endParaRPr lang="sv-SE">
            <a:effectLst/>
          </a:endParaRPr>
        </a:p>
        <a:p>
          <a:pPr rtl="0"/>
          <a:r>
            <a:rPr lang="sv-SE" sz="1100" b="0" i="0">
              <a:effectLst/>
              <a:latin typeface="+mn-lt"/>
              <a:ea typeface="+mn-ea"/>
              <a:cs typeface="+mn-cs"/>
            </a:rPr>
            <a:t>Samtliga </a:t>
          </a:r>
          <a:r>
            <a:rPr lang="sv-SE" sz="1100" b="0" i="0" baseline="0">
              <a:effectLst/>
              <a:latin typeface="+mn-lt"/>
              <a:ea typeface="+mn-ea"/>
              <a:cs typeface="+mn-cs"/>
            </a:rPr>
            <a:t>provpunkter i vattendrag visade på måttligt höga till höga halter av fosfor. Vid en provpunkt (540-Lillån) var halten kväve mycket hög, medan övriga 12 provpunkter visade på höga kvävehalter.</a:t>
          </a:r>
        </a:p>
        <a:p>
          <a:pPr rtl="0"/>
          <a:endParaRPr lang="sv-SE">
            <a:effectLst/>
          </a:endParaRPr>
        </a:p>
        <a:p>
          <a:pPr rtl="0"/>
          <a:r>
            <a:rPr lang="sv-SE" sz="1100" b="1" i="0">
              <a:effectLst/>
              <a:latin typeface="+mn-lt"/>
              <a:ea typeface="+mn-ea"/>
              <a:cs typeface="+mn-cs"/>
            </a:rPr>
            <a:t>Syretillstånd och syretärande ämnen</a:t>
          </a:r>
          <a:endParaRPr lang="sv-SE">
            <a:effectLst/>
          </a:endParaRPr>
        </a:p>
        <a:p>
          <a:pPr rtl="0"/>
          <a:r>
            <a:rPr lang="sv-SE" sz="1100" b="0" i="0">
              <a:effectLst/>
              <a:latin typeface="+mn-lt"/>
              <a:ea typeface="+mn-ea"/>
              <a:cs typeface="+mn-cs"/>
            </a:rPr>
            <a:t>Syreförhållandena var</a:t>
          </a:r>
          <a:r>
            <a:rPr lang="sv-SE" sz="1100" b="0" i="0" baseline="0">
              <a:effectLst/>
              <a:latin typeface="+mn-lt"/>
              <a:ea typeface="+mn-ea"/>
              <a:cs typeface="+mn-cs"/>
            </a:rPr>
            <a:t> tillfredställande vid samtliga provpunkter i rinnande vatten. </a:t>
          </a:r>
          <a:r>
            <a:rPr lang="sv-SE" sz="1100" b="0" i="0">
              <a:effectLst/>
              <a:latin typeface="+mn-lt"/>
              <a:ea typeface="+mn-ea"/>
              <a:cs typeface="+mn-cs"/>
            </a:rPr>
            <a:t>TOC-halterna</a:t>
          </a:r>
          <a:r>
            <a:rPr lang="sv-SE" sz="1100" b="0" i="0" baseline="0">
              <a:effectLst/>
              <a:latin typeface="+mn-lt"/>
              <a:ea typeface="+mn-ea"/>
              <a:cs typeface="+mn-cs"/>
            </a:rPr>
            <a:t> </a:t>
          </a:r>
          <a:r>
            <a:rPr lang="sv-SE" sz="1100" b="0" i="0">
              <a:effectLst/>
              <a:latin typeface="+mn-lt"/>
              <a:ea typeface="+mn-ea"/>
              <a:cs typeface="+mn-cs"/>
            </a:rPr>
            <a:t>var mycket höga i</a:t>
          </a:r>
          <a:r>
            <a:rPr lang="sv-SE" sz="1100" b="0" i="0" baseline="0">
              <a:effectLst/>
              <a:latin typeface="+mn-lt"/>
              <a:ea typeface="+mn-ea"/>
              <a:cs typeface="+mn-cs"/>
            </a:rPr>
            <a:t> alla provtagna vattendrag utom ett, där halterna var höga. </a:t>
          </a:r>
        </a:p>
        <a:p>
          <a:pPr rtl="0"/>
          <a:endParaRPr lang="sv-SE">
            <a:effectLst/>
          </a:endParaRPr>
        </a:p>
        <a:p>
          <a:pPr rtl="0"/>
          <a:r>
            <a:rPr lang="sv-SE" sz="1100" b="1" i="0">
              <a:effectLst/>
              <a:latin typeface="+mn-lt"/>
              <a:ea typeface="+mn-ea"/>
              <a:cs typeface="+mn-cs"/>
            </a:rPr>
            <a:t>Ljusförhållanden</a:t>
          </a:r>
          <a:endParaRPr lang="sv-SE">
            <a:effectLst/>
          </a:endParaRPr>
        </a:p>
        <a:p>
          <a:pPr rtl="0"/>
          <a:r>
            <a:rPr lang="sv-SE" sz="1100" b="0" i="0">
              <a:effectLst/>
              <a:latin typeface="+mn-lt"/>
              <a:ea typeface="+mn-ea"/>
              <a:cs typeface="+mn-cs"/>
            </a:rPr>
            <a:t>Färgtal-</a:t>
          </a:r>
          <a:r>
            <a:rPr lang="sv-SE" sz="1100" b="0" i="0" baseline="0">
              <a:effectLst/>
              <a:latin typeface="+mn-lt"/>
              <a:ea typeface="+mn-ea"/>
              <a:cs typeface="+mn-cs"/>
            </a:rPr>
            <a:t> och absorbansvärden var </a:t>
          </a:r>
          <a:r>
            <a:rPr lang="sv-SE" sz="1100" b="0" i="0">
              <a:effectLst/>
              <a:latin typeface="+mn-lt"/>
              <a:ea typeface="+mn-ea"/>
              <a:cs typeface="+mn-cs"/>
            </a:rPr>
            <a:t>mycket höga vid samtliga provpunkter, indikerande starkt färgat vatten. Grumligheten var</a:t>
          </a:r>
          <a:r>
            <a:rPr lang="sv-SE" sz="1100" b="0" i="0" baseline="0">
              <a:effectLst/>
              <a:latin typeface="+mn-lt"/>
              <a:ea typeface="+mn-ea"/>
              <a:cs typeface="+mn-cs"/>
            </a:rPr>
            <a:t> betydlig vid samtliga provpunkter utom en, som var måttligt grumlig. </a:t>
          </a:r>
        </a:p>
        <a:p>
          <a:pPr rtl="0"/>
          <a:endParaRPr lang="sv-SE">
            <a:effectLst/>
          </a:endParaRPr>
        </a:p>
        <a:p>
          <a:pPr rtl="0"/>
          <a:r>
            <a:rPr lang="sv-SE" sz="1100" b="1" i="0">
              <a:effectLst/>
              <a:latin typeface="+mn-lt"/>
              <a:ea typeface="+mn-ea"/>
              <a:cs typeface="+mn-cs"/>
            </a:rPr>
            <a:t>Surhetstillstånd</a:t>
          </a:r>
          <a:endParaRPr lang="sv-SE">
            <a:effectLst/>
          </a:endParaRPr>
        </a:p>
        <a:p>
          <a:pPr rtl="0" eaLnBrk="1" fontAlgn="auto" latinLnBrk="0" hangingPunct="1"/>
          <a:r>
            <a:rPr lang="sv-SE" sz="1100" b="0" i="0">
              <a:effectLst/>
              <a:latin typeface="+mn-lt"/>
              <a:ea typeface="+mn-ea"/>
              <a:cs typeface="+mn-cs"/>
            </a:rPr>
            <a:t>Lägsta uppmätta pH-värde</a:t>
          </a:r>
          <a:r>
            <a:rPr lang="sv-SE" sz="1100" b="0" i="0" baseline="0">
              <a:effectLst/>
              <a:latin typeface="+mn-lt"/>
              <a:ea typeface="+mn-ea"/>
              <a:cs typeface="+mn-cs"/>
            </a:rPr>
            <a:t> uppmättes denna månad i 543-Viskeån och uppgick till 5,8 indikerande ett surt vatten. Med en alkalinitet på 0,049 mekv/l klassades provpunktens buffertkapacitet till mycket svag. Vid provpunkt 541-Dravens utlopp mättes pH till 6,2 vilket är på gränsen mellan måttligt surt och surt vatten. Övriga stationer uppvisade måttligt surt till nära neutralt vatten. Buffertkapaciteten var god till mycket god vid samtliga provpunkter utom 543-Viskeån.</a:t>
          </a:r>
        </a:p>
        <a:p>
          <a:pPr rtl="0" eaLnBrk="1" fontAlgn="auto" latinLnBrk="0" hangingPunct="1"/>
          <a:endParaRPr lang="sv-SE">
            <a:effectLst/>
          </a:endParaRPr>
        </a:p>
        <a:p>
          <a:pPr rtl="0"/>
          <a:r>
            <a:rPr lang="sv-SE" sz="1100" b="1" i="0">
              <a:effectLst/>
              <a:latin typeface="+mn-lt"/>
              <a:ea typeface="+mn-ea"/>
              <a:cs typeface="+mn-cs"/>
            </a:rPr>
            <a:t>Metaller och makrokonstituenter</a:t>
          </a:r>
          <a:endParaRPr lang="sv-SE">
            <a:effectLst/>
          </a:endParaRPr>
        </a:p>
        <a:p>
          <a:pPr rtl="0"/>
          <a:r>
            <a:rPr lang="sv-SE" sz="1100" b="0" i="0">
              <a:effectLst/>
              <a:latin typeface="+mn-lt"/>
              <a:ea typeface="+mn-ea"/>
              <a:cs typeface="+mn-cs"/>
            </a:rPr>
            <a:t>Endast låga till mycket låga halter registrerades.</a:t>
          </a:r>
        </a:p>
        <a:p>
          <a:pPr rtl="0"/>
          <a:endParaRPr lang="sv-SE">
            <a:effectLst/>
          </a:endParaRPr>
        </a:p>
        <a:p>
          <a:pPr rtl="0"/>
          <a:r>
            <a:rPr lang="sv-SE" sz="1100" b="0" i="0">
              <a:effectLst/>
              <a:latin typeface="+mn-lt"/>
              <a:ea typeface="+mn-ea"/>
              <a:cs typeface="+mn-cs"/>
            </a:rPr>
            <a:t>2022-02-10</a:t>
          </a:r>
          <a:endParaRPr lang="sv-SE">
            <a:effectLst/>
          </a:endParaRPr>
        </a:p>
        <a:p>
          <a:pPr rtl="0"/>
          <a:r>
            <a:rPr lang="sv-SE" sz="1100" b="0" i="0">
              <a:effectLst/>
              <a:latin typeface="+mn-lt"/>
              <a:ea typeface="+mn-ea"/>
              <a:cs typeface="+mn-cs"/>
            </a:rPr>
            <a:t>Anton Främberg</a:t>
          </a:r>
          <a:endParaRPr lang="sv-SE">
            <a:effectLst/>
          </a:endParaRPr>
        </a:p>
      </xdr:txBody>
    </xdr:sp>
    <xdr:clientData/>
  </xdr:oneCellAnchor>
  <xdr:oneCellAnchor>
    <xdr:from>
      <xdr:col>1</xdr:col>
      <xdr:colOff>0</xdr:colOff>
      <xdr:row>13</xdr:row>
      <xdr:rowOff>1</xdr:rowOff>
    </xdr:from>
    <xdr:ext cx="5376332" cy="6953250"/>
    <xdr:sp macro="" textlink="">
      <xdr:nvSpPr>
        <xdr:cNvPr id="15" name="Text Box 70">
          <a:extLst>
            <a:ext uri="{FF2B5EF4-FFF2-40B4-BE49-F238E27FC236}">
              <a16:creationId xmlns:a16="http://schemas.microsoft.com/office/drawing/2014/main" id="{0740B80A-BE0C-40C7-9A71-71709DD312AC}"/>
            </a:ext>
          </a:extLst>
        </xdr:cNvPr>
        <xdr:cNvSpPr txBox="1">
          <a:spLocks noChangeArrowheads="1"/>
        </xdr:cNvSpPr>
      </xdr:nvSpPr>
      <xdr:spPr bwMode="auto">
        <a:xfrm>
          <a:off x="232833" y="2465918"/>
          <a:ext cx="5376332" cy="6953250"/>
        </a:xfrm>
        <a:prstGeom prst="rect">
          <a:avLst/>
        </a:prstGeom>
        <a:noFill/>
        <a:ln w="9525">
          <a:noFill/>
          <a:miter lim="800000"/>
          <a:headEnd/>
          <a:tailEnd/>
        </a:ln>
      </xdr:spPr>
      <xdr:txBody>
        <a:bodyPr vertOverflow="clip" wrap="square" lIns="36576" tIns="27432" rIns="0" bIns="0" anchor="t" upright="1"/>
        <a:lstStyle/>
        <a:p>
          <a:pPr rtl="0"/>
          <a:r>
            <a:rPr lang="sv-SE" sz="1100" b="1" i="0">
              <a:latin typeface="+mn-lt"/>
              <a:ea typeface="+mn-ea"/>
              <a:cs typeface="+mn-cs"/>
            </a:rPr>
            <a:t>Allmänt</a:t>
          </a:r>
          <a:endParaRPr lang="sv-SE" sz="1100">
            <a:latin typeface="+mn-lt"/>
            <a:ea typeface="+mn-ea"/>
            <a:cs typeface="+mn-cs"/>
          </a:endParaRPr>
        </a:p>
        <a:p>
          <a:pPr rtl="0"/>
          <a:r>
            <a:rPr lang="sv-SE" sz="1100" b="0" i="0">
              <a:solidFill>
                <a:sysClr val="windowText" lastClr="000000"/>
              </a:solidFill>
              <a:latin typeface="+mn-lt"/>
              <a:ea typeface="+mn-ea"/>
              <a:cs typeface="+mn-cs"/>
            </a:rPr>
            <a:t>December månads provtagning omfattade allmän fys-kemi</a:t>
          </a:r>
          <a:r>
            <a:rPr lang="sv-SE" sz="1100" b="0" i="0" baseline="0">
              <a:solidFill>
                <a:sysClr val="windowText" lastClr="000000"/>
              </a:solidFill>
              <a:latin typeface="+mn-lt"/>
              <a:ea typeface="+mn-ea"/>
              <a:cs typeface="+mn-cs"/>
            </a:rPr>
            <a:t> vid 49 </a:t>
          </a:r>
          <a:r>
            <a:rPr lang="sv-SE" sz="1100" b="0" i="0">
              <a:solidFill>
                <a:sysClr val="windowText" lastClr="000000"/>
              </a:solidFill>
              <a:latin typeface="+mn-lt"/>
              <a:ea typeface="+mn-ea"/>
              <a:cs typeface="+mn-cs"/>
            </a:rPr>
            <a:t>provpunkter i rinnande vatten (L1). </a:t>
          </a:r>
          <a:r>
            <a:rPr lang="sv-SE" sz="1100" b="0" i="0">
              <a:solidFill>
                <a:sysClr val="windowText" lastClr="000000"/>
              </a:solidFill>
              <a:effectLst/>
              <a:latin typeface="+mn-lt"/>
              <a:ea typeface="+mn-ea"/>
              <a:cs typeface="+mn-cs"/>
            </a:rPr>
            <a:t>Vid 12 punkter analyserades även metaller och makrokonstituenter i rinnande vatten (L3). </a:t>
          </a:r>
        </a:p>
        <a:p>
          <a:pPr rtl="0"/>
          <a:endParaRPr lang="sv-SE" sz="1100" b="0" i="0">
            <a:solidFill>
              <a:srgbClr val="FF0000"/>
            </a:solidFill>
            <a:latin typeface="+mn-lt"/>
            <a:ea typeface="+mn-ea"/>
            <a:cs typeface="+mn-cs"/>
          </a:endParaRPr>
        </a:p>
        <a:p>
          <a:pPr rtl="0"/>
          <a:r>
            <a:rPr lang="sv-SE" sz="1100" b="1" i="0">
              <a:latin typeface="+mn-lt"/>
              <a:ea typeface="+mn-ea"/>
              <a:cs typeface="+mn-cs"/>
            </a:rPr>
            <a:t>Väder</a:t>
          </a:r>
          <a:r>
            <a:rPr lang="sv-SE" sz="1100" b="1" i="0" baseline="0">
              <a:latin typeface="+mn-lt"/>
              <a:ea typeface="+mn-ea"/>
              <a:cs typeface="+mn-cs"/>
            </a:rPr>
            <a:t> och vattenföring</a:t>
          </a:r>
          <a:endParaRPr lang="sv-SE" sz="1100" b="1"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December var</a:t>
          </a:r>
          <a:r>
            <a:rPr lang="sv-SE" sz="1100" b="0" i="0" baseline="0">
              <a:solidFill>
                <a:sysClr val="windowText" lastClr="000000"/>
              </a:solidFill>
              <a:latin typeface="+mn-lt"/>
              <a:ea typeface="+mn-ea"/>
              <a:cs typeface="+mn-cs"/>
            </a:rPr>
            <a:t> kallare än normalt med nederbördsmängder under det normala. </a:t>
          </a:r>
          <a:r>
            <a:rPr lang="sv-SE" sz="1100" b="0" i="0">
              <a:solidFill>
                <a:sysClr val="windowText" lastClr="000000"/>
              </a:solidFill>
              <a:latin typeface="+mn-lt"/>
              <a:ea typeface="+mn-ea"/>
              <a:cs typeface="+mn-cs"/>
            </a:rPr>
            <a:t>Vid provtagningsdagarna</a:t>
          </a:r>
          <a:r>
            <a:rPr lang="sv-SE" sz="1100" b="0" i="0" baseline="0">
              <a:solidFill>
                <a:sysClr val="windowText" lastClr="000000"/>
              </a:solidFill>
              <a:latin typeface="+mn-lt"/>
              <a:ea typeface="+mn-ea"/>
              <a:cs typeface="+mn-cs"/>
            </a:rPr>
            <a:t> 16-21 december </a:t>
          </a:r>
          <a:r>
            <a:rPr lang="sv-SE" sz="1100" b="0" i="0">
              <a:solidFill>
                <a:sysClr val="windowText" lastClr="000000"/>
              </a:solidFill>
              <a:latin typeface="+mn-lt"/>
              <a:ea typeface="+mn-ea"/>
              <a:cs typeface="+mn-cs"/>
            </a:rPr>
            <a:t>var vattenföringen </a:t>
          </a:r>
          <a:r>
            <a:rPr lang="sv-SE" sz="1100" b="0" i="0" baseline="0">
              <a:solidFill>
                <a:sysClr val="windowText" lastClr="000000"/>
              </a:solidFill>
              <a:latin typeface="+mn-lt"/>
              <a:ea typeface="+mn-ea"/>
              <a:cs typeface="+mn-cs"/>
            </a:rPr>
            <a:t>vid </a:t>
          </a:r>
          <a:r>
            <a:rPr lang="sv-SE" sz="1100" b="0" i="0">
              <a:solidFill>
                <a:sysClr val="windowText" lastClr="000000"/>
              </a:solidFill>
              <a:latin typeface="+mn-lt"/>
              <a:ea typeface="+mn-ea"/>
              <a:cs typeface="+mn-cs"/>
            </a:rPr>
            <a:t>pegelstationen i Härån vid</a:t>
          </a:r>
          <a:r>
            <a:rPr lang="sv-SE" sz="1100" b="0" i="0" baseline="0">
              <a:solidFill>
                <a:sysClr val="windowText" lastClr="000000"/>
              </a:solidFill>
              <a:latin typeface="+mn-lt"/>
              <a:ea typeface="+mn-ea"/>
              <a:cs typeface="+mn-cs"/>
            </a:rPr>
            <a:t> Fryele ungefär 9 m</a:t>
          </a:r>
          <a:r>
            <a:rPr lang="sv-SE" sz="1100" b="0" i="0" baseline="30000">
              <a:solidFill>
                <a:sysClr val="windowText" lastClr="000000"/>
              </a:solidFill>
              <a:latin typeface="+mn-lt"/>
              <a:ea typeface="+mn-ea"/>
              <a:cs typeface="+mn-cs"/>
            </a:rPr>
            <a:t>3</a:t>
          </a:r>
          <a:r>
            <a:rPr lang="sv-SE" sz="1100" b="0" i="0" baseline="0">
              <a:solidFill>
                <a:sysClr val="windowText" lastClr="000000"/>
              </a:solidFill>
              <a:latin typeface="+mn-lt"/>
              <a:ea typeface="+mn-ea"/>
              <a:cs typeface="+mn-cs"/>
            </a:rPr>
            <a:t>/s, </a:t>
          </a:r>
          <a:r>
            <a:rPr lang="sv-SE" sz="1100" b="0" i="0" baseline="0">
              <a:solidFill>
                <a:sysClr val="windowText" lastClr="000000"/>
              </a:solidFill>
              <a:effectLst/>
              <a:latin typeface="+mn-lt"/>
              <a:ea typeface="+mn-ea"/>
              <a:cs typeface="+mn-cs"/>
            </a:rPr>
            <a:t>vilket är över långtidsmedelvärdet av vattenföringen (MQ).</a:t>
          </a:r>
          <a:endParaRPr lang="sv-SE" sz="1100">
            <a:solidFill>
              <a:sysClr val="windowText" lastClr="000000"/>
            </a:solidFill>
            <a:latin typeface="+mn-lt"/>
            <a:ea typeface="+mn-ea"/>
            <a:cs typeface="+mn-cs"/>
          </a:endParaRPr>
        </a:p>
        <a:p>
          <a:pPr rtl="0"/>
          <a:endParaRPr lang="sv-SE" sz="1100" b="0" i="0">
            <a:solidFill>
              <a:srgbClr val="FF0000"/>
            </a:solidFill>
            <a:latin typeface="+mn-lt"/>
            <a:ea typeface="+mn-ea"/>
            <a:cs typeface="+mn-cs"/>
          </a:endParaRPr>
        </a:p>
        <a:p>
          <a:pPr rtl="0"/>
          <a:r>
            <a:rPr lang="sv-SE" sz="1100" b="1" i="0">
              <a:latin typeface="+mn-lt"/>
              <a:ea typeface="+mn-ea"/>
              <a:cs typeface="+mn-cs"/>
            </a:rPr>
            <a:t>Näringstillstånd/eutrofiering</a:t>
          </a:r>
          <a:endParaRPr lang="sv-SE" sz="1100" b="0" i="0">
            <a:latin typeface="+mn-lt"/>
            <a:ea typeface="+mn-ea"/>
            <a:cs typeface="+mn-cs"/>
          </a:endParaRPr>
        </a:p>
        <a:p>
          <a:pPr rtl="0"/>
          <a:r>
            <a:rPr lang="sv-SE" sz="1100" b="0" i="0">
              <a:solidFill>
                <a:sysClr val="windowText" lastClr="000000"/>
              </a:solidFill>
              <a:latin typeface="+mn-lt"/>
              <a:ea typeface="+mn-ea"/>
              <a:cs typeface="+mn-cs"/>
            </a:rPr>
            <a:t>De flesta</a:t>
          </a:r>
          <a:r>
            <a:rPr lang="sv-SE" sz="1100" b="0" i="0" baseline="0">
              <a:solidFill>
                <a:sysClr val="windowText" lastClr="000000"/>
              </a:solidFill>
              <a:latin typeface="+mn-lt"/>
              <a:ea typeface="+mn-ea"/>
              <a:cs typeface="+mn-cs"/>
            </a:rPr>
            <a:t> provpunkter i vattendrag visade på måttligt höga till höga halter av både kväve och fosfor. Vid åtta av provpunkterna var halterna kväve dock mycket höga. Inga ytterligare förhöjda halter av fosfor uppmättes.</a:t>
          </a:r>
        </a:p>
        <a:p>
          <a:pPr rtl="0"/>
          <a:endParaRPr lang="sv-SE" sz="1100" b="0" i="0" baseline="0">
            <a:solidFill>
              <a:srgbClr val="FF0000"/>
            </a:solidFill>
            <a:latin typeface="+mn-lt"/>
            <a:ea typeface="+mn-ea"/>
            <a:cs typeface="+mn-cs"/>
          </a:endParaRPr>
        </a:p>
        <a:p>
          <a:pPr rtl="0"/>
          <a:r>
            <a:rPr lang="sv-SE" sz="1100" b="1" i="0">
              <a:latin typeface="+mn-lt"/>
              <a:ea typeface="+mn-ea"/>
              <a:cs typeface="+mn-cs"/>
            </a:rPr>
            <a:t>Syretillstånd och syretärande ämnen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Syreförhållandena var</a:t>
          </a:r>
          <a:r>
            <a:rPr lang="sv-SE" sz="1100" b="0" i="0" baseline="0">
              <a:solidFill>
                <a:sysClr val="windowText" lastClr="000000"/>
              </a:solidFill>
              <a:latin typeface="+mn-lt"/>
              <a:ea typeface="+mn-ea"/>
              <a:cs typeface="+mn-cs"/>
            </a:rPr>
            <a:t> tillfredställande vid samtliga provpunkter i rinnande vatten. </a:t>
          </a:r>
          <a:r>
            <a:rPr lang="sv-SE" sz="1100" b="0" i="0">
              <a:solidFill>
                <a:sysClr val="windowText" lastClr="000000"/>
              </a:solidFill>
              <a:latin typeface="+mn-lt"/>
              <a:ea typeface="+mn-ea"/>
              <a:cs typeface="+mn-cs"/>
            </a:rPr>
            <a:t>TOC-halterna</a:t>
          </a:r>
          <a:r>
            <a:rPr lang="sv-SE" sz="1100" b="0" i="0" baseline="0">
              <a:solidFill>
                <a:sysClr val="windowText" lastClr="000000"/>
              </a:solidFill>
              <a:latin typeface="+mn-lt"/>
              <a:ea typeface="+mn-ea"/>
              <a:cs typeface="+mn-cs"/>
            </a:rPr>
            <a:t> </a:t>
          </a:r>
          <a:r>
            <a:rPr lang="sv-SE" sz="1100" b="0" i="0">
              <a:solidFill>
                <a:sysClr val="windowText" lastClr="000000"/>
              </a:solidFill>
              <a:latin typeface="+mn-lt"/>
              <a:ea typeface="+mn-ea"/>
              <a:cs typeface="+mn-cs"/>
            </a:rPr>
            <a:t>var dock höga till mycket höga i majoriteten av </a:t>
          </a:r>
          <a:r>
            <a:rPr lang="sv-SE" sz="1100" b="0" i="0" baseline="0">
              <a:solidFill>
                <a:sysClr val="windowText" lastClr="000000"/>
              </a:solidFill>
              <a:latin typeface="+mn-lt"/>
              <a:ea typeface="+mn-ea"/>
              <a:cs typeface="+mn-cs"/>
            </a:rPr>
            <a:t> alla provtagna vattendrag. </a:t>
          </a:r>
        </a:p>
        <a:p>
          <a:pPr rtl="0"/>
          <a:endParaRPr lang="sv-SE" sz="1100" b="0" i="0">
            <a:solidFill>
              <a:sysClr val="windowText" lastClr="000000"/>
            </a:solidFill>
            <a:latin typeface="+mn-lt"/>
            <a:ea typeface="+mn-ea"/>
            <a:cs typeface="+mn-cs"/>
          </a:endParaRPr>
        </a:p>
        <a:p>
          <a:pPr rtl="0"/>
          <a:r>
            <a:rPr lang="sv-SE" sz="1100" b="1" i="0">
              <a:solidFill>
                <a:sysClr val="windowText" lastClr="000000"/>
              </a:solidFill>
              <a:latin typeface="+mn-lt"/>
              <a:ea typeface="+mn-ea"/>
              <a:cs typeface="+mn-cs"/>
            </a:rPr>
            <a:t>Ljusförhållanden</a:t>
          </a:r>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Färgtal-</a:t>
          </a:r>
          <a:r>
            <a:rPr lang="sv-SE" sz="1100" b="0" i="0" baseline="0">
              <a:solidFill>
                <a:sysClr val="windowText" lastClr="000000"/>
              </a:solidFill>
              <a:latin typeface="+mn-lt"/>
              <a:ea typeface="+mn-ea"/>
              <a:cs typeface="+mn-cs"/>
            </a:rPr>
            <a:t> och absorbansvärden var </a:t>
          </a:r>
          <a:r>
            <a:rPr lang="sv-SE" sz="1100" b="0" i="0">
              <a:solidFill>
                <a:sysClr val="windowText" lastClr="000000"/>
              </a:solidFill>
              <a:latin typeface="+mn-lt"/>
              <a:ea typeface="+mn-ea"/>
              <a:cs typeface="+mn-cs"/>
            </a:rPr>
            <a:t>mycket höga vid majoriteten</a:t>
          </a:r>
          <a:r>
            <a:rPr lang="sv-SE" sz="1100" b="0" i="0" baseline="0">
              <a:solidFill>
                <a:sysClr val="windowText" lastClr="000000"/>
              </a:solidFill>
              <a:latin typeface="+mn-lt"/>
              <a:ea typeface="+mn-ea"/>
              <a:cs typeface="+mn-cs"/>
            </a:rPr>
            <a:t> av</a:t>
          </a:r>
          <a:r>
            <a:rPr lang="sv-SE" sz="1100" b="0" i="0">
              <a:solidFill>
                <a:sysClr val="windowText" lastClr="000000"/>
              </a:solidFill>
              <a:latin typeface="+mn-lt"/>
              <a:ea typeface="+mn-ea"/>
              <a:cs typeface="+mn-cs"/>
            </a:rPr>
            <a:t> provpunkterna, indikerande starkt färgat vatten. Endast 940-Hjortsjöns</a:t>
          </a:r>
          <a:r>
            <a:rPr lang="sv-SE" sz="1100" b="0" i="0" baseline="0">
              <a:solidFill>
                <a:sysClr val="windowText" lastClr="000000"/>
              </a:solidFill>
              <a:latin typeface="+mn-lt"/>
              <a:ea typeface="+mn-ea"/>
              <a:cs typeface="+mn-cs"/>
            </a:rPr>
            <a:t> utlopp hade måttligt färgat vatten.</a:t>
          </a:r>
          <a:r>
            <a:rPr lang="sv-SE" sz="1100" b="0" i="0">
              <a:solidFill>
                <a:sysClr val="windowText" lastClr="000000"/>
              </a:solidFill>
              <a:latin typeface="+mn-lt"/>
              <a:ea typeface="+mn-ea"/>
              <a:cs typeface="+mn-cs"/>
            </a:rPr>
            <a:t>Grumligheten var</a:t>
          </a:r>
          <a:r>
            <a:rPr lang="sv-SE" sz="1100" b="0" i="0" baseline="0">
              <a:solidFill>
                <a:sysClr val="windowText" lastClr="000000"/>
              </a:solidFill>
              <a:latin typeface="+mn-lt"/>
              <a:ea typeface="+mn-ea"/>
              <a:cs typeface="+mn-cs"/>
            </a:rPr>
            <a:t> betydlig vid över hälften av provpunkterna och stark vid en, 542-Ölmestadsån.</a:t>
          </a:r>
        </a:p>
        <a:p>
          <a:pPr rtl="0"/>
          <a:endParaRPr lang="sv-SE" sz="1100" b="0" i="0">
            <a:solidFill>
              <a:srgbClr val="FF0000"/>
            </a:solidFill>
            <a:latin typeface="+mn-lt"/>
            <a:ea typeface="+mn-ea"/>
            <a:cs typeface="+mn-cs"/>
          </a:endParaRPr>
        </a:p>
        <a:p>
          <a:pPr rtl="0"/>
          <a:r>
            <a:rPr lang="sv-SE" sz="1100" b="1" i="0">
              <a:solidFill>
                <a:sysClr val="windowText" lastClr="000000"/>
              </a:solidFill>
              <a:latin typeface="+mn-lt"/>
              <a:ea typeface="+mn-ea"/>
              <a:cs typeface="+mn-cs"/>
            </a:rPr>
            <a:t>Surhetstillstånd</a:t>
          </a:r>
          <a:endParaRPr lang="sv-SE" sz="1100" b="0" i="0">
            <a:solidFill>
              <a:sysClr val="windowText" lastClr="000000"/>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Lägsta pH-värde</a:t>
          </a:r>
          <a:r>
            <a:rPr lang="sv-SE" sz="1100" b="0" i="0" baseline="0">
              <a:solidFill>
                <a:sysClr val="windowText" lastClr="000000"/>
              </a:solidFill>
              <a:latin typeface="+mn-lt"/>
              <a:ea typeface="+mn-ea"/>
              <a:cs typeface="+mn-cs"/>
            </a:rPr>
            <a:t> uppmättes denna månad i 518-Murån och uppgick till 4,7 vilket är det lägsta uppmätta pH-värdet 2021, och indiker ett mycket surt vatten.</a:t>
          </a:r>
          <a:r>
            <a:rPr lang="sv-SE" sz="1100" b="0" i="0" baseline="0">
              <a:effectLst/>
              <a:latin typeface="+mn-lt"/>
              <a:ea typeface="+mn-ea"/>
              <a:cs typeface="+mn-cs"/>
            </a:rPr>
            <a:t> Buffertkapaciteten var ingen eller obetydlig i provpunkten. </a:t>
          </a:r>
          <a:r>
            <a:rPr lang="sv-SE" sz="1100" b="0" i="0" baseline="0">
              <a:solidFill>
                <a:sysClr val="windowText" lastClr="000000"/>
              </a:solidFill>
              <a:latin typeface="+mn-lt"/>
              <a:ea typeface="+mn-ea"/>
              <a:cs typeface="+mn-cs"/>
            </a:rPr>
            <a:t>Utöver detta uppvisade även 543-Viskeån ett mycket surt vatten och ingen eller obetydlig buffertkapacitet, och 512-Kåtån mycket surt vatten med mycket svag buffertkapacitet. Uppmätta värden för övriga provpunkter fördelade sig ganska jämnt från neutralt till surt, med dominerande buffertkapaciteter från mycket god till svag.</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latin typeface="+mn-lt"/>
            <a:ea typeface="+mn-ea"/>
            <a:cs typeface="+mn-cs"/>
          </a:endParaRPr>
        </a:p>
        <a:p>
          <a:pPr rtl="0"/>
          <a:r>
            <a:rPr lang="sv-SE" sz="1100" b="1" i="0">
              <a:latin typeface="+mn-lt"/>
              <a:ea typeface="+mn-ea"/>
              <a:cs typeface="+mn-cs"/>
            </a:rPr>
            <a:t>Metaller och makrokonstituenter</a:t>
          </a:r>
          <a:endParaRPr lang="sv-SE" sz="1100" b="0" i="0">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ysClr val="windowText" lastClr="000000"/>
              </a:solidFill>
              <a:latin typeface="+mn-lt"/>
              <a:ea typeface="+mn-ea"/>
              <a:cs typeface="+mn-cs"/>
            </a:rPr>
            <a:t>Måttliga halter av bly uppmättes i 202-Krokån och 302-Vännerån. I övrigt </a:t>
          </a:r>
          <a:r>
            <a:rPr lang="sv-SE" sz="1100" b="0" i="0">
              <a:solidFill>
                <a:sysClr val="windowText" lastClr="000000"/>
              </a:solidFill>
              <a:effectLst/>
              <a:latin typeface="+mn-lt"/>
              <a:ea typeface="+mn-ea"/>
              <a:cs typeface="+mn-cs"/>
            </a:rPr>
            <a:t>registrerades</a:t>
          </a:r>
          <a:r>
            <a:rPr lang="sv-SE" sz="1100" b="0" i="0" baseline="0">
              <a:solidFill>
                <a:sysClr val="windowText" lastClr="000000"/>
              </a:solidFill>
              <a:effectLst/>
              <a:latin typeface="+mn-lt"/>
              <a:ea typeface="+mn-ea"/>
              <a:cs typeface="+mn-cs"/>
            </a:rPr>
            <a:t> e</a:t>
          </a:r>
          <a:r>
            <a:rPr lang="sv-SE" sz="1100" b="0" i="0">
              <a:effectLst/>
              <a:latin typeface="+mn-lt"/>
              <a:ea typeface="+mn-ea"/>
              <a:cs typeface="+mn-cs"/>
            </a:rPr>
            <a:t>ndast låga till mycket låga halter.</a:t>
          </a:r>
          <a:endParaRPr lang="sv-SE">
            <a:effectLst/>
          </a:endParaRPr>
        </a:p>
        <a:p>
          <a:pPr rtl="0"/>
          <a:endParaRPr lang="sv-SE" sz="1100" b="0" i="0">
            <a:solidFill>
              <a:sysClr val="windowText" lastClr="000000"/>
            </a:solidFill>
            <a:latin typeface="+mn-lt"/>
            <a:ea typeface="+mn-ea"/>
            <a:cs typeface="+mn-cs"/>
          </a:endParaRPr>
        </a:p>
        <a:p>
          <a:pPr rtl="0"/>
          <a:endParaRPr lang="sv-SE" sz="1100" b="0" i="0">
            <a:solidFill>
              <a:sysClr val="windowText" lastClr="000000"/>
            </a:solidFill>
            <a:latin typeface="+mn-lt"/>
            <a:ea typeface="+mn-ea"/>
            <a:cs typeface="+mn-cs"/>
          </a:endParaRPr>
        </a:p>
        <a:p>
          <a:pPr rtl="0"/>
          <a:r>
            <a:rPr lang="sv-SE" sz="1100" b="0" i="0">
              <a:solidFill>
                <a:sysClr val="windowText" lastClr="000000"/>
              </a:solidFill>
              <a:latin typeface="+mn-lt"/>
              <a:ea typeface="+mn-ea"/>
              <a:cs typeface="+mn-cs"/>
            </a:rPr>
            <a:t>2022-02-11</a:t>
          </a:r>
        </a:p>
        <a:p>
          <a:pPr rtl="0"/>
          <a:r>
            <a:rPr lang="sv-SE" sz="1100" b="0" i="0">
              <a:solidFill>
                <a:sysClr val="windowText" lastClr="000000"/>
              </a:solidFill>
              <a:latin typeface="+mn-lt"/>
              <a:ea typeface="+mn-ea"/>
              <a:cs typeface="+mn-cs"/>
            </a:rPr>
            <a:t>Anton Främberg</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f.engdahl@medinsab.se" TargetMode="External"/><Relationship Id="rId13" Type="http://schemas.openxmlformats.org/officeDocument/2006/relationships/hyperlink" Target="mailto:alf.engdahl@medinsab.se" TargetMode="External"/><Relationship Id="rId3" Type="http://schemas.openxmlformats.org/officeDocument/2006/relationships/hyperlink" Target="mailto:alf.engdahl@medinsab.se" TargetMode="External"/><Relationship Id="rId7" Type="http://schemas.openxmlformats.org/officeDocument/2006/relationships/hyperlink" Target="mailto:alf.engdahl@medinsab.se" TargetMode="External"/><Relationship Id="rId12" Type="http://schemas.openxmlformats.org/officeDocument/2006/relationships/hyperlink" Target="mailto:alf.engdahl@medinsab.se" TargetMode="External"/><Relationship Id="rId2" Type="http://schemas.openxmlformats.org/officeDocument/2006/relationships/hyperlink" Target="mailto:alf.engdahl@medinsab.se" TargetMode="External"/><Relationship Id="rId1" Type="http://schemas.openxmlformats.org/officeDocument/2006/relationships/hyperlink" Target="http://www.lagansvattenrad.se/" TargetMode="External"/><Relationship Id="rId6" Type="http://schemas.openxmlformats.org/officeDocument/2006/relationships/hyperlink" Target="mailto:alf.engdahl@medinsab.se" TargetMode="External"/><Relationship Id="rId11" Type="http://schemas.openxmlformats.org/officeDocument/2006/relationships/hyperlink" Target="mailto:alf.engdahl@medinsab.se" TargetMode="External"/><Relationship Id="rId5" Type="http://schemas.openxmlformats.org/officeDocument/2006/relationships/hyperlink" Target="mailto:alf.engdahl@medinsab.se" TargetMode="External"/><Relationship Id="rId15" Type="http://schemas.openxmlformats.org/officeDocument/2006/relationships/drawing" Target="../drawings/drawing1.xml"/><Relationship Id="rId10" Type="http://schemas.openxmlformats.org/officeDocument/2006/relationships/hyperlink" Target="mailto:alf.engdahl@medinsab.se" TargetMode="External"/><Relationship Id="rId4" Type="http://schemas.openxmlformats.org/officeDocument/2006/relationships/hyperlink" Target="mailto:alf.engdahl@medinsab.se" TargetMode="External"/><Relationship Id="rId9" Type="http://schemas.openxmlformats.org/officeDocument/2006/relationships/hyperlink" Target="mailto:alf.engdahl@medinsab.s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629"/>
  <sheetViews>
    <sheetView showGridLines="0" topLeftCell="A10" zoomScale="90" zoomScaleNormal="90" workbookViewId="0">
      <selection activeCell="M39" sqref="M39"/>
    </sheetView>
  </sheetViews>
  <sheetFormatPr defaultColWidth="9.140625" defaultRowHeight="12.75" x14ac:dyDescent="0.2"/>
  <cols>
    <col min="1" max="1" width="3.42578125" style="227" customWidth="1"/>
    <col min="2" max="2" width="6" style="227" customWidth="1"/>
    <col min="3" max="3" width="18" style="227" customWidth="1"/>
    <col min="4" max="4" width="10" style="227" customWidth="1"/>
    <col min="5" max="5" width="6.140625" style="227" customWidth="1"/>
    <col min="6" max="6" width="10" style="227" customWidth="1"/>
    <col min="7" max="7" width="14" style="227" customWidth="1"/>
    <col min="8" max="8" width="17.42578125" style="227" customWidth="1"/>
    <col min="9" max="9" width="12" style="227" customWidth="1"/>
    <col min="10" max="10" width="9.42578125" style="227" customWidth="1"/>
    <col min="11" max="16384" width="9.140625" style="227"/>
  </cols>
  <sheetData>
    <row r="2" spans="2:8" ht="23.25" x14ac:dyDescent="0.35">
      <c r="B2" s="226" t="s">
        <v>58</v>
      </c>
    </row>
    <row r="3" spans="2:8" x14ac:dyDescent="0.2">
      <c r="B3" s="228" t="s">
        <v>71</v>
      </c>
    </row>
    <row r="9" spans="2:8" ht="23.25" x14ac:dyDescent="0.35">
      <c r="B9" s="229" t="s">
        <v>160</v>
      </c>
      <c r="C9" s="251"/>
      <c r="D9" s="251"/>
      <c r="E9" s="251"/>
    </row>
    <row r="10" spans="2:8" ht="15" customHeight="1" x14ac:dyDescent="0.35">
      <c r="B10" s="229"/>
      <c r="C10" s="251"/>
      <c r="D10" s="251"/>
      <c r="E10" s="251"/>
    </row>
    <row r="11" spans="2:8" ht="15" customHeight="1" x14ac:dyDescent="0.2">
      <c r="B11" s="230" t="s">
        <v>94</v>
      </c>
      <c r="C11" s="231"/>
      <c r="D11" s="232"/>
      <c r="E11" s="232"/>
      <c r="F11" s="232"/>
      <c r="G11" s="232"/>
      <c r="H11" s="232"/>
    </row>
    <row r="12" spans="2:8" ht="15" customHeight="1" x14ac:dyDescent="0.2">
      <c r="B12" s="332" t="str">
        <f>"december 2021"</f>
        <v>december 2021</v>
      </c>
      <c r="C12" s="332"/>
      <c r="D12" s="232"/>
      <c r="E12" s="232"/>
      <c r="F12" s="232"/>
      <c r="G12" s="232"/>
      <c r="H12" s="232"/>
    </row>
    <row r="13" spans="2:8" ht="15" customHeight="1" x14ac:dyDescent="0.2">
      <c r="B13" s="232"/>
      <c r="C13" s="232"/>
      <c r="D13" s="232"/>
      <c r="E13" s="232"/>
      <c r="F13" s="232"/>
      <c r="G13" s="232"/>
      <c r="H13" s="232"/>
    </row>
    <row r="14" spans="2:8" ht="15" customHeight="1" x14ac:dyDescent="0.2">
      <c r="B14" s="232"/>
      <c r="C14" s="232"/>
      <c r="D14" s="232"/>
      <c r="E14" s="232"/>
      <c r="F14" s="232"/>
      <c r="G14" s="232"/>
      <c r="H14" s="232"/>
    </row>
    <row r="15" spans="2:8" ht="15" customHeight="1" x14ac:dyDescent="0.2">
      <c r="B15" s="232"/>
      <c r="C15" s="232"/>
      <c r="D15" s="232"/>
      <c r="E15" s="232"/>
      <c r="F15" s="232"/>
      <c r="G15" s="232"/>
      <c r="H15" s="232"/>
    </row>
    <row r="16" spans="2:8" ht="15" customHeight="1" x14ac:dyDescent="0.2">
      <c r="B16" s="232"/>
      <c r="C16" s="232"/>
      <c r="D16" s="232"/>
      <c r="E16" s="232"/>
      <c r="F16" s="232"/>
      <c r="G16" s="232"/>
      <c r="H16" s="232"/>
    </row>
    <row r="17" spans="2:8" ht="15" customHeight="1" x14ac:dyDescent="0.2">
      <c r="B17" s="232"/>
      <c r="C17" s="232"/>
      <c r="D17" s="232"/>
      <c r="E17" s="232"/>
      <c r="F17" s="232"/>
      <c r="G17" s="232"/>
      <c r="H17" s="232"/>
    </row>
    <row r="18" spans="2:8" ht="15" customHeight="1" x14ac:dyDescent="0.2">
      <c r="B18" s="232"/>
      <c r="C18" s="232"/>
      <c r="D18" s="232"/>
      <c r="E18" s="232"/>
      <c r="F18" s="232"/>
      <c r="G18" s="232"/>
      <c r="H18" s="232"/>
    </row>
    <row r="19" spans="2:8" ht="15" customHeight="1" x14ac:dyDescent="0.2">
      <c r="B19" s="232"/>
      <c r="C19" s="232"/>
      <c r="D19" s="232"/>
      <c r="E19" s="232"/>
      <c r="F19" s="232"/>
      <c r="G19" s="232"/>
      <c r="H19" s="232"/>
    </row>
    <row r="20" spans="2:8" ht="15" customHeight="1" x14ac:dyDescent="0.2">
      <c r="B20" s="232"/>
      <c r="C20" s="232"/>
      <c r="D20" s="232"/>
      <c r="E20" s="232"/>
      <c r="F20" s="232"/>
      <c r="G20" s="232"/>
      <c r="H20" s="232"/>
    </row>
    <row r="21" spans="2:8" ht="15" customHeight="1" x14ac:dyDescent="0.2">
      <c r="B21" s="232"/>
      <c r="C21" s="232"/>
      <c r="D21" s="232"/>
      <c r="E21" s="232"/>
      <c r="F21" s="232"/>
      <c r="G21" s="232"/>
      <c r="H21" s="232"/>
    </row>
    <row r="22" spans="2:8" ht="15" customHeight="1" x14ac:dyDescent="0.2">
      <c r="B22" s="232"/>
      <c r="C22" s="232"/>
      <c r="D22" s="232"/>
      <c r="E22" s="232"/>
      <c r="F22" s="232"/>
      <c r="G22" s="232"/>
      <c r="H22" s="232"/>
    </row>
    <row r="23" spans="2:8" ht="15" customHeight="1" x14ac:dyDescent="0.2">
      <c r="B23" s="232"/>
      <c r="C23" s="232"/>
      <c r="D23" s="232"/>
      <c r="E23" s="232"/>
      <c r="F23" s="232"/>
      <c r="G23" s="232"/>
      <c r="H23" s="232"/>
    </row>
    <row r="24" spans="2:8" ht="15" customHeight="1" x14ac:dyDescent="0.2">
      <c r="B24" s="232"/>
      <c r="C24" s="232"/>
      <c r="D24" s="232"/>
      <c r="E24" s="232"/>
      <c r="F24" s="232"/>
      <c r="G24" s="232"/>
      <c r="H24" s="232"/>
    </row>
    <row r="25" spans="2:8" ht="15" customHeight="1" x14ac:dyDescent="0.2">
      <c r="B25" s="232"/>
      <c r="C25" s="232"/>
      <c r="D25" s="232"/>
      <c r="E25" s="232"/>
      <c r="F25" s="232"/>
      <c r="G25" s="232"/>
      <c r="H25" s="232"/>
    </row>
    <row r="26" spans="2:8" ht="15" customHeight="1" x14ac:dyDescent="0.2">
      <c r="B26" s="232"/>
      <c r="C26" s="232"/>
      <c r="D26" s="232"/>
      <c r="E26" s="232"/>
      <c r="F26" s="232"/>
      <c r="G26" s="232"/>
      <c r="H26" s="232"/>
    </row>
    <row r="27" spans="2:8" ht="15" customHeight="1" x14ac:dyDescent="0.2">
      <c r="B27" s="232"/>
      <c r="C27" s="232"/>
      <c r="D27" s="232"/>
      <c r="E27" s="232"/>
      <c r="F27" s="232"/>
      <c r="G27" s="232"/>
      <c r="H27" s="232"/>
    </row>
    <row r="28" spans="2:8" ht="15" customHeight="1" x14ac:dyDescent="0.2">
      <c r="B28" s="232"/>
      <c r="C28" s="232"/>
      <c r="D28" s="232"/>
      <c r="E28" s="232"/>
      <c r="F28" s="232"/>
      <c r="G28" s="232"/>
      <c r="H28" s="232"/>
    </row>
    <row r="29" spans="2:8" ht="15" customHeight="1" x14ac:dyDescent="0.2">
      <c r="B29" s="232"/>
      <c r="C29" s="232"/>
      <c r="D29" s="232"/>
      <c r="E29" s="232"/>
      <c r="F29" s="232"/>
      <c r="G29" s="232"/>
      <c r="H29" s="232"/>
    </row>
    <row r="30" spans="2:8" ht="15" customHeight="1" x14ac:dyDescent="0.2">
      <c r="B30" s="232"/>
      <c r="C30" s="232"/>
      <c r="D30" s="232"/>
      <c r="E30" s="232"/>
      <c r="F30" s="232"/>
      <c r="G30" s="232"/>
      <c r="H30" s="232"/>
    </row>
    <row r="31" spans="2:8" ht="15" customHeight="1" x14ac:dyDescent="0.2">
      <c r="B31" s="232"/>
      <c r="C31" s="232"/>
      <c r="D31" s="232"/>
      <c r="E31" s="232"/>
      <c r="F31" s="232"/>
      <c r="G31" s="232"/>
      <c r="H31" s="232"/>
    </row>
    <row r="32" spans="2:8" ht="15" customHeight="1" x14ac:dyDescent="0.2">
      <c r="B32" s="232"/>
      <c r="C32" s="232"/>
      <c r="D32" s="232"/>
      <c r="E32" s="232"/>
      <c r="F32" s="232"/>
      <c r="G32" s="232"/>
      <c r="H32" s="232"/>
    </row>
    <row r="33" spans="2:8" ht="15" customHeight="1" x14ac:dyDescent="0.2">
      <c r="B33" s="232"/>
      <c r="C33" s="232"/>
      <c r="D33" s="232"/>
      <c r="E33" s="232"/>
      <c r="F33" s="232"/>
      <c r="G33" s="232"/>
      <c r="H33" s="232"/>
    </row>
    <row r="34" spans="2:8" ht="15" customHeight="1" x14ac:dyDescent="0.2">
      <c r="B34" s="232"/>
      <c r="C34" s="232"/>
      <c r="D34" s="232"/>
      <c r="E34" s="232"/>
      <c r="F34" s="232"/>
      <c r="G34" s="232"/>
      <c r="H34" s="232"/>
    </row>
    <row r="35" spans="2:8" ht="15" customHeight="1" x14ac:dyDescent="0.2">
      <c r="B35" s="232"/>
      <c r="C35" s="232"/>
      <c r="D35" s="232"/>
      <c r="E35" s="232"/>
      <c r="F35" s="232"/>
      <c r="G35" s="232"/>
      <c r="H35" s="232"/>
    </row>
    <row r="36" spans="2:8" ht="15" customHeight="1" x14ac:dyDescent="0.2">
      <c r="B36" s="232"/>
      <c r="C36" s="232"/>
      <c r="D36" s="232"/>
      <c r="E36" s="232"/>
      <c r="F36" s="232"/>
      <c r="G36" s="232"/>
      <c r="H36" s="232"/>
    </row>
    <row r="37" spans="2:8" ht="15" customHeight="1" x14ac:dyDescent="0.2">
      <c r="B37" s="232"/>
      <c r="C37" s="232"/>
      <c r="D37" s="232"/>
      <c r="E37" s="232"/>
      <c r="F37" s="232"/>
      <c r="G37" s="232"/>
      <c r="H37" s="232"/>
    </row>
    <row r="38" spans="2:8" ht="15" customHeight="1" x14ac:dyDescent="0.2">
      <c r="B38" s="232"/>
      <c r="C38" s="232"/>
      <c r="D38" s="232"/>
      <c r="E38" s="232"/>
      <c r="F38" s="232"/>
      <c r="G38" s="232"/>
      <c r="H38" s="232"/>
    </row>
    <row r="39" spans="2:8" ht="15" customHeight="1" x14ac:dyDescent="0.2">
      <c r="B39" s="232"/>
      <c r="C39" s="232"/>
      <c r="D39" s="232"/>
      <c r="E39" s="232"/>
      <c r="F39" s="232"/>
      <c r="G39" s="232"/>
      <c r="H39" s="232"/>
    </row>
    <row r="40" spans="2:8" ht="15" customHeight="1" x14ac:dyDescent="0.2">
      <c r="B40" s="232"/>
      <c r="C40" s="232"/>
      <c r="D40" s="232"/>
      <c r="E40" s="232"/>
      <c r="F40" s="232"/>
      <c r="G40" s="232"/>
      <c r="H40" s="232"/>
    </row>
    <row r="41" spans="2:8" ht="15" customHeight="1" x14ac:dyDescent="0.2">
      <c r="B41" s="232"/>
      <c r="C41" s="232"/>
      <c r="D41" s="232"/>
      <c r="E41" s="232"/>
      <c r="F41" s="232"/>
      <c r="G41" s="232"/>
      <c r="H41" s="232"/>
    </row>
    <row r="42" spans="2:8" ht="15" customHeight="1" x14ac:dyDescent="0.2">
      <c r="B42" s="232"/>
      <c r="C42" s="232"/>
      <c r="D42" s="232"/>
      <c r="E42" s="232"/>
      <c r="F42" s="232"/>
      <c r="G42" s="232"/>
      <c r="H42" s="232"/>
    </row>
    <row r="43" spans="2:8" ht="15" customHeight="1" x14ac:dyDescent="0.2">
      <c r="B43" s="232"/>
      <c r="C43" s="232"/>
      <c r="D43" s="232"/>
      <c r="E43" s="232"/>
      <c r="F43" s="232"/>
      <c r="G43" s="232"/>
      <c r="H43" s="232"/>
    </row>
    <row r="44" spans="2:8" ht="15" customHeight="1" x14ac:dyDescent="0.2">
      <c r="B44" s="232"/>
      <c r="C44" s="232"/>
      <c r="D44" s="232"/>
      <c r="E44" s="232"/>
      <c r="F44" s="232"/>
      <c r="G44" s="232"/>
      <c r="H44" s="232"/>
    </row>
    <row r="45" spans="2:8" ht="15" customHeight="1" x14ac:dyDescent="0.2">
      <c r="B45" s="232"/>
      <c r="C45" s="232"/>
      <c r="D45" s="232"/>
      <c r="E45" s="232"/>
      <c r="F45" s="232"/>
      <c r="G45" s="232"/>
      <c r="H45" s="232"/>
    </row>
    <row r="46" spans="2:8" ht="15" customHeight="1" x14ac:dyDescent="0.2">
      <c r="B46" s="232"/>
      <c r="C46" s="232"/>
      <c r="D46" s="232"/>
      <c r="E46" s="232"/>
      <c r="F46" s="232"/>
      <c r="G46" s="232"/>
      <c r="H46" s="232"/>
    </row>
    <row r="47" spans="2:8" ht="15" customHeight="1" x14ac:dyDescent="0.2">
      <c r="B47" s="232"/>
      <c r="C47" s="232"/>
      <c r="D47" s="232"/>
      <c r="E47" s="232"/>
      <c r="F47" s="232"/>
      <c r="G47" s="232"/>
      <c r="H47" s="232"/>
    </row>
    <row r="48" spans="2:8" ht="15" customHeight="1" x14ac:dyDescent="0.2">
      <c r="B48" s="232"/>
      <c r="C48" s="232"/>
      <c r="D48" s="232"/>
      <c r="E48" s="232"/>
      <c r="F48" s="232"/>
      <c r="G48" s="232"/>
      <c r="H48" s="232"/>
    </row>
    <row r="49" spans="2:8" ht="15" customHeight="1" x14ac:dyDescent="0.2">
      <c r="B49" s="232"/>
      <c r="C49" s="232"/>
      <c r="D49" s="232"/>
      <c r="E49" s="232"/>
      <c r="F49" s="232"/>
      <c r="G49" s="232"/>
      <c r="H49" s="232"/>
    </row>
    <row r="50" spans="2:8" ht="15" customHeight="1" x14ac:dyDescent="0.2">
      <c r="B50" s="234" t="s">
        <v>93</v>
      </c>
      <c r="C50" s="234"/>
      <c r="D50" s="234"/>
      <c r="E50" s="235" t="s">
        <v>54</v>
      </c>
      <c r="F50" s="234"/>
      <c r="G50" s="234"/>
      <c r="H50" s="234"/>
    </row>
    <row r="51" spans="2:8" ht="15" customHeight="1" x14ac:dyDescent="0.2">
      <c r="B51" s="236" t="s">
        <v>51</v>
      </c>
      <c r="C51" s="236"/>
      <c r="D51" s="236"/>
      <c r="E51" s="236" t="s">
        <v>53</v>
      </c>
      <c r="F51" s="236"/>
      <c r="G51" s="236"/>
      <c r="H51" s="236"/>
    </row>
    <row r="52" spans="2:8" ht="15" customHeight="1" x14ac:dyDescent="0.2">
      <c r="B52" s="237" t="s">
        <v>52</v>
      </c>
      <c r="C52" s="237"/>
      <c r="D52" s="237"/>
      <c r="E52" s="238" t="s">
        <v>95</v>
      </c>
      <c r="F52" s="237"/>
      <c r="G52" s="237"/>
      <c r="H52" s="237"/>
    </row>
    <row r="53" spans="2:8" ht="15" customHeight="1" x14ac:dyDescent="0.2">
      <c r="B53" s="261"/>
      <c r="C53" s="261"/>
      <c r="D53" s="261"/>
      <c r="E53" s="262"/>
      <c r="F53" s="261"/>
      <c r="G53" s="261"/>
      <c r="H53" s="261"/>
    </row>
    <row r="54" spans="2:8" ht="15" customHeight="1" x14ac:dyDescent="0.2">
      <c r="B54" s="261"/>
      <c r="C54" s="261"/>
      <c r="D54" s="261"/>
      <c r="E54" s="262"/>
      <c r="F54" s="261"/>
      <c r="G54" s="261"/>
      <c r="H54" s="261"/>
    </row>
    <row r="55" spans="2:8" customFormat="1" ht="15" customHeight="1" x14ac:dyDescent="0.2"/>
    <row r="56" spans="2:8" customFormat="1" ht="15" customHeight="1" x14ac:dyDescent="0.2"/>
    <row r="57" spans="2:8" customFormat="1" ht="15" customHeight="1" x14ac:dyDescent="0.2"/>
    <row r="58" spans="2:8" ht="15" customHeight="1" x14ac:dyDescent="0.35">
      <c r="B58" s="229"/>
      <c r="C58" s="251"/>
      <c r="D58" s="251"/>
      <c r="E58" s="251"/>
    </row>
    <row r="59" spans="2:8" ht="15" x14ac:dyDescent="0.2">
      <c r="B59" s="230" t="s">
        <v>94</v>
      </c>
      <c r="C59" s="231"/>
      <c r="D59" s="232"/>
      <c r="E59" s="232"/>
      <c r="F59" s="232"/>
      <c r="G59" s="232"/>
      <c r="H59" s="232"/>
    </row>
    <row r="60" spans="2:8" ht="15.75" customHeight="1" x14ac:dyDescent="0.2">
      <c r="B60" s="332" t="str">
        <f>"november 2021"</f>
        <v>november 2021</v>
      </c>
      <c r="C60" s="332"/>
      <c r="D60" s="232"/>
      <c r="E60" s="232"/>
      <c r="F60" s="232"/>
      <c r="G60" s="232"/>
      <c r="H60" s="232"/>
    </row>
    <row r="61" spans="2:8" x14ac:dyDescent="0.2">
      <c r="B61" s="232"/>
      <c r="C61" s="232"/>
      <c r="D61" s="232"/>
      <c r="E61" s="232"/>
      <c r="F61" s="232"/>
      <c r="G61" s="232"/>
      <c r="H61" s="232"/>
    </row>
    <row r="62" spans="2:8" x14ac:dyDescent="0.2">
      <c r="B62" s="232"/>
      <c r="C62" s="232"/>
      <c r="D62" s="232"/>
      <c r="E62" s="232"/>
      <c r="F62" s="232"/>
      <c r="G62" s="232"/>
      <c r="H62" s="232"/>
    </row>
    <row r="63" spans="2:8" x14ac:dyDescent="0.2">
      <c r="B63" s="232"/>
      <c r="C63" s="232"/>
      <c r="D63" s="232"/>
      <c r="E63" s="232"/>
      <c r="F63" s="232"/>
      <c r="G63" s="232"/>
      <c r="H63" s="232"/>
    </row>
    <row r="64" spans="2:8" x14ac:dyDescent="0.2">
      <c r="B64" s="232"/>
      <c r="C64" s="232"/>
      <c r="D64" s="232"/>
      <c r="E64" s="232"/>
      <c r="F64" s="232"/>
      <c r="G64" s="232"/>
      <c r="H64" s="232"/>
    </row>
    <row r="65" spans="2:10" x14ac:dyDescent="0.2">
      <c r="B65" s="232"/>
      <c r="C65" s="232"/>
      <c r="D65" s="232"/>
      <c r="E65" s="232"/>
      <c r="F65" s="232"/>
      <c r="G65" s="232"/>
      <c r="H65" s="232"/>
    </row>
    <row r="66" spans="2:10" x14ac:dyDescent="0.2">
      <c r="B66" s="232"/>
      <c r="C66" s="232"/>
      <c r="D66" s="232"/>
      <c r="E66" s="232"/>
      <c r="F66" s="232"/>
      <c r="G66" s="232"/>
      <c r="H66" s="232"/>
    </row>
    <row r="67" spans="2:10" x14ac:dyDescent="0.2">
      <c r="B67" s="232"/>
      <c r="C67" s="232"/>
      <c r="D67" s="232"/>
      <c r="E67" s="232"/>
      <c r="F67" s="232"/>
      <c r="G67" s="232"/>
      <c r="H67" s="232"/>
    </row>
    <row r="68" spans="2:10" x14ac:dyDescent="0.2">
      <c r="B68" s="232"/>
      <c r="C68" s="232"/>
      <c r="D68" s="232"/>
      <c r="E68" s="232"/>
      <c r="F68" s="232"/>
      <c r="G68" s="232"/>
      <c r="H68" s="232"/>
    </row>
    <row r="69" spans="2:10" x14ac:dyDescent="0.2">
      <c r="B69" s="232"/>
      <c r="C69" s="232"/>
      <c r="D69" s="232"/>
      <c r="E69" s="232"/>
      <c r="F69" s="232"/>
      <c r="G69" s="232"/>
      <c r="H69" s="232"/>
    </row>
    <row r="70" spans="2:10" x14ac:dyDescent="0.2">
      <c r="B70" s="232"/>
      <c r="C70" s="232"/>
      <c r="D70" s="232"/>
      <c r="E70" s="232"/>
      <c r="F70" s="232"/>
      <c r="G70" s="232"/>
      <c r="H70" s="232"/>
    </row>
    <row r="71" spans="2:10" x14ac:dyDescent="0.2">
      <c r="B71" s="232"/>
      <c r="C71" s="232"/>
      <c r="D71" s="232"/>
      <c r="E71" s="232"/>
      <c r="F71" s="232"/>
      <c r="G71" s="232"/>
      <c r="H71" s="232"/>
    </row>
    <row r="72" spans="2:10" x14ac:dyDescent="0.2">
      <c r="B72" s="232"/>
      <c r="C72" s="232"/>
      <c r="D72" s="232"/>
      <c r="E72" s="232"/>
      <c r="F72" s="232"/>
      <c r="G72" s="232"/>
      <c r="H72" s="232"/>
    </row>
    <row r="73" spans="2:10" x14ac:dyDescent="0.2">
      <c r="B73" s="232"/>
      <c r="C73" s="232"/>
      <c r="D73" s="232"/>
      <c r="E73" s="232"/>
      <c r="F73" s="232"/>
      <c r="G73" s="232"/>
      <c r="H73" s="232"/>
    </row>
    <row r="74" spans="2:10" x14ac:dyDescent="0.2">
      <c r="B74" s="232"/>
      <c r="C74" s="232"/>
      <c r="D74" s="232"/>
      <c r="E74" s="232"/>
      <c r="F74" s="232"/>
      <c r="G74" s="232"/>
      <c r="H74" s="232"/>
      <c r="J74" s="233"/>
    </row>
    <row r="75" spans="2:10" x14ac:dyDescent="0.2">
      <c r="B75" s="232"/>
      <c r="C75" s="232"/>
      <c r="D75" s="232"/>
      <c r="E75" s="232"/>
      <c r="F75" s="232"/>
      <c r="G75" s="232"/>
      <c r="H75" s="232"/>
    </row>
    <row r="76" spans="2:10" x14ac:dyDescent="0.2">
      <c r="B76" s="232"/>
      <c r="C76" s="232"/>
      <c r="D76" s="232"/>
      <c r="E76" s="232"/>
      <c r="F76" s="232"/>
      <c r="G76" s="232"/>
      <c r="H76" s="232"/>
    </row>
    <row r="77" spans="2:10" x14ac:dyDescent="0.2">
      <c r="B77" s="232"/>
      <c r="C77" s="232"/>
      <c r="D77" s="232"/>
      <c r="E77" s="232"/>
      <c r="F77" s="232"/>
      <c r="G77" s="232"/>
      <c r="H77" s="232"/>
    </row>
    <row r="78" spans="2:10" x14ac:dyDescent="0.2">
      <c r="B78" s="232"/>
      <c r="C78" s="232"/>
      <c r="D78" s="232"/>
      <c r="E78" s="232"/>
      <c r="F78" s="232"/>
      <c r="G78" s="232"/>
      <c r="H78" s="232"/>
    </row>
    <row r="79" spans="2:10" x14ac:dyDescent="0.2">
      <c r="B79" s="232"/>
      <c r="C79" s="232"/>
      <c r="D79" s="232"/>
      <c r="E79" s="232"/>
      <c r="F79" s="232"/>
      <c r="G79" s="232"/>
      <c r="H79" s="232"/>
    </row>
    <row r="80" spans="2:10" x14ac:dyDescent="0.2">
      <c r="B80" s="232"/>
      <c r="C80" s="232"/>
      <c r="D80" s="232"/>
      <c r="E80" s="232"/>
      <c r="F80" s="232"/>
      <c r="G80" s="232"/>
      <c r="H80" s="232"/>
    </row>
    <row r="81" spans="2:8" x14ac:dyDescent="0.2">
      <c r="B81" s="232"/>
      <c r="C81" s="232"/>
      <c r="D81" s="232"/>
      <c r="E81" s="232"/>
      <c r="F81" s="232"/>
      <c r="G81" s="232"/>
      <c r="H81" s="232"/>
    </row>
    <row r="82" spans="2:8" x14ac:dyDescent="0.2">
      <c r="B82" s="232"/>
      <c r="C82" s="232"/>
      <c r="D82" s="232"/>
      <c r="E82" s="232"/>
      <c r="F82" s="232"/>
      <c r="G82" s="232"/>
      <c r="H82" s="232"/>
    </row>
    <row r="83" spans="2:8" x14ac:dyDescent="0.2">
      <c r="B83" s="232"/>
      <c r="C83" s="232"/>
      <c r="D83" s="232"/>
      <c r="E83" s="232"/>
      <c r="F83" s="232"/>
      <c r="G83" s="232"/>
      <c r="H83" s="232"/>
    </row>
    <row r="84" spans="2:8" x14ac:dyDescent="0.2">
      <c r="B84" s="232"/>
      <c r="C84" s="232"/>
      <c r="D84" s="232"/>
      <c r="E84" s="232"/>
      <c r="F84" s="232"/>
      <c r="G84" s="232"/>
      <c r="H84" s="232"/>
    </row>
    <row r="85" spans="2:8" x14ac:dyDescent="0.2">
      <c r="B85" s="232"/>
      <c r="C85" s="232"/>
      <c r="D85" s="232"/>
      <c r="E85" s="232"/>
      <c r="F85" s="232"/>
      <c r="G85" s="232"/>
      <c r="H85" s="232"/>
    </row>
    <row r="86" spans="2:8" x14ac:dyDescent="0.2">
      <c r="B86" s="232"/>
      <c r="C86" s="232"/>
      <c r="D86" s="232"/>
      <c r="E86" s="232"/>
      <c r="F86" s="232"/>
      <c r="G86" s="232"/>
      <c r="H86" s="232"/>
    </row>
    <row r="87" spans="2:8" x14ac:dyDescent="0.2">
      <c r="B87" s="232"/>
      <c r="C87" s="232"/>
      <c r="D87" s="232"/>
      <c r="E87" s="232"/>
      <c r="F87" s="232"/>
      <c r="G87" s="232"/>
      <c r="H87" s="232"/>
    </row>
    <row r="88" spans="2:8" x14ac:dyDescent="0.2">
      <c r="B88" s="232"/>
      <c r="C88" s="232"/>
      <c r="D88" s="232"/>
      <c r="E88" s="232"/>
      <c r="F88" s="232"/>
      <c r="G88" s="232"/>
      <c r="H88" s="232"/>
    </row>
    <row r="89" spans="2:8" x14ac:dyDescent="0.2">
      <c r="B89" s="232"/>
      <c r="C89" s="232"/>
      <c r="D89" s="232"/>
      <c r="E89" s="232"/>
      <c r="F89" s="232"/>
      <c r="G89" s="232"/>
      <c r="H89" s="232"/>
    </row>
    <row r="90" spans="2:8" x14ac:dyDescent="0.2">
      <c r="B90" s="232"/>
      <c r="C90" s="232"/>
      <c r="D90" s="232"/>
      <c r="E90" s="232"/>
      <c r="F90" s="232"/>
      <c r="G90" s="232"/>
      <c r="H90" s="232"/>
    </row>
    <row r="91" spans="2:8" x14ac:dyDescent="0.2">
      <c r="B91" s="232"/>
      <c r="C91" s="232"/>
      <c r="D91" s="232"/>
      <c r="E91" s="232"/>
      <c r="F91" s="232"/>
      <c r="G91" s="232"/>
      <c r="H91" s="232"/>
    </row>
    <row r="92" spans="2:8" x14ac:dyDescent="0.2">
      <c r="B92" s="232"/>
      <c r="C92" s="232"/>
      <c r="D92" s="232"/>
      <c r="E92" s="232"/>
      <c r="F92" s="232"/>
      <c r="G92" s="232"/>
      <c r="H92" s="232"/>
    </row>
    <row r="93" spans="2:8" x14ac:dyDescent="0.2">
      <c r="B93" s="232"/>
      <c r="C93" s="232"/>
      <c r="D93" s="232"/>
      <c r="E93" s="232"/>
      <c r="F93" s="232"/>
      <c r="G93" s="232"/>
      <c r="H93" s="232"/>
    </row>
    <row r="94" spans="2:8" x14ac:dyDescent="0.2">
      <c r="B94" s="232"/>
      <c r="C94" s="232"/>
      <c r="D94" s="232"/>
      <c r="E94" s="232"/>
      <c r="F94" s="232"/>
      <c r="G94" s="232"/>
      <c r="H94" s="232"/>
    </row>
    <row r="95" spans="2:8" x14ac:dyDescent="0.2">
      <c r="B95" s="232"/>
      <c r="C95" s="232"/>
      <c r="D95" s="232"/>
      <c r="E95" s="232"/>
      <c r="F95" s="232"/>
      <c r="G95" s="232"/>
      <c r="H95" s="232"/>
    </row>
    <row r="96" spans="2:8" x14ac:dyDescent="0.2">
      <c r="B96" s="232"/>
      <c r="C96" s="232"/>
      <c r="D96" s="232"/>
      <c r="E96" s="232"/>
      <c r="F96" s="232"/>
      <c r="G96" s="232"/>
      <c r="H96" s="232"/>
    </row>
    <row r="97" spans="2:8" x14ac:dyDescent="0.2">
      <c r="B97" s="232"/>
      <c r="C97" s="232"/>
      <c r="D97" s="232"/>
      <c r="E97" s="232"/>
      <c r="F97" s="232"/>
      <c r="G97" s="232"/>
      <c r="H97" s="232"/>
    </row>
    <row r="98" spans="2:8" x14ac:dyDescent="0.2">
      <c r="B98" s="232"/>
      <c r="C98" s="232"/>
      <c r="D98" s="232"/>
      <c r="E98" s="232"/>
      <c r="F98" s="232"/>
      <c r="G98" s="232"/>
      <c r="H98" s="232"/>
    </row>
    <row r="99" spans="2:8" x14ac:dyDescent="0.2">
      <c r="B99" s="232"/>
      <c r="C99" s="232"/>
      <c r="D99" s="232"/>
      <c r="E99" s="232"/>
      <c r="F99" s="232"/>
      <c r="G99" s="232"/>
      <c r="H99" s="232"/>
    </row>
    <row r="100" spans="2:8" x14ac:dyDescent="0.2">
      <c r="B100" s="232"/>
      <c r="C100" s="232"/>
      <c r="D100" s="232"/>
      <c r="E100" s="232"/>
      <c r="F100" s="232"/>
      <c r="G100" s="232"/>
      <c r="H100" s="232"/>
    </row>
    <row r="101" spans="2:8" x14ac:dyDescent="0.2">
      <c r="B101" s="232"/>
      <c r="C101" s="232"/>
      <c r="D101" s="232"/>
      <c r="E101" s="232"/>
      <c r="F101" s="232"/>
      <c r="G101" s="232"/>
      <c r="H101" s="232"/>
    </row>
    <row r="102" spans="2:8" x14ac:dyDescent="0.2">
      <c r="B102" s="232"/>
      <c r="C102" s="232"/>
      <c r="D102" s="232"/>
      <c r="E102" s="232"/>
      <c r="F102" s="232"/>
      <c r="G102" s="232"/>
      <c r="H102" s="232"/>
    </row>
    <row r="103" spans="2:8" x14ac:dyDescent="0.2">
      <c r="B103" s="234" t="s">
        <v>93</v>
      </c>
      <c r="C103" s="234"/>
      <c r="D103" s="234"/>
      <c r="E103" s="235" t="s">
        <v>54</v>
      </c>
      <c r="F103" s="234"/>
      <c r="G103" s="234"/>
      <c r="H103" s="234"/>
    </row>
    <row r="104" spans="2:8" x14ac:dyDescent="0.2">
      <c r="B104" s="236" t="s">
        <v>51</v>
      </c>
      <c r="C104" s="236"/>
      <c r="D104" s="236"/>
      <c r="E104" s="236" t="s">
        <v>53</v>
      </c>
      <c r="F104" s="236"/>
      <c r="G104" s="236"/>
      <c r="H104" s="236"/>
    </row>
    <row r="105" spans="2:8" x14ac:dyDescent="0.2">
      <c r="B105" s="237" t="s">
        <v>52</v>
      </c>
      <c r="C105" s="237"/>
      <c r="D105" s="237"/>
      <c r="E105" s="238" t="s">
        <v>95</v>
      </c>
      <c r="F105" s="237"/>
      <c r="G105" s="237"/>
      <c r="H105" s="237"/>
    </row>
    <row r="106" spans="2:8" x14ac:dyDescent="0.2">
      <c r="B106" s="261"/>
      <c r="C106" s="261"/>
      <c r="D106" s="261"/>
      <c r="E106" s="262"/>
      <c r="F106" s="261"/>
      <c r="G106" s="261"/>
      <c r="H106" s="261"/>
    </row>
    <row r="107" spans="2:8" x14ac:dyDescent="0.2">
      <c r="B107" s="261"/>
      <c r="C107" s="261"/>
      <c r="D107" s="261"/>
      <c r="E107" s="262"/>
      <c r="F107" s="261"/>
      <c r="G107" s="261"/>
      <c r="H107" s="261"/>
    </row>
    <row r="108" spans="2:8" ht="15" customHeight="1" x14ac:dyDescent="0.35">
      <c r="B108" s="229"/>
      <c r="C108" s="251"/>
      <c r="D108" s="251"/>
      <c r="E108" s="251"/>
    </row>
    <row r="109" spans="2:8" ht="15" customHeight="1" x14ac:dyDescent="0.35">
      <c r="B109" s="229"/>
      <c r="C109" s="251"/>
      <c r="D109" s="251"/>
      <c r="E109" s="251"/>
    </row>
    <row r="110" spans="2:8" ht="15" customHeight="1" x14ac:dyDescent="0.35">
      <c r="B110" s="229"/>
      <c r="C110" s="251"/>
      <c r="D110" s="251"/>
      <c r="E110" s="251"/>
    </row>
    <row r="111" spans="2:8" ht="15" customHeight="1" x14ac:dyDescent="0.35">
      <c r="B111" s="229"/>
      <c r="C111" s="251"/>
      <c r="D111" s="251"/>
      <c r="E111" s="251"/>
    </row>
    <row r="112" spans="2:8" ht="15" x14ac:dyDescent="0.2">
      <c r="B112" s="230" t="s">
        <v>94</v>
      </c>
      <c r="C112" s="231"/>
      <c r="D112" s="232"/>
      <c r="E112" s="232"/>
      <c r="F112" s="232"/>
      <c r="G112" s="232"/>
      <c r="H112" s="232"/>
    </row>
    <row r="113" spans="2:10" ht="15.75" customHeight="1" x14ac:dyDescent="0.2">
      <c r="B113" s="332" t="str">
        <f>"oktober 2021"</f>
        <v>oktober 2021</v>
      </c>
      <c r="C113" s="332"/>
      <c r="D113" s="232"/>
      <c r="E113" s="232"/>
      <c r="F113" s="232"/>
      <c r="G113" s="232"/>
      <c r="H113" s="232"/>
    </row>
    <row r="114" spans="2:10" x14ac:dyDescent="0.2">
      <c r="B114" s="232"/>
      <c r="C114" s="232"/>
      <c r="D114" s="232"/>
      <c r="E114" s="232"/>
      <c r="F114" s="232"/>
      <c r="G114" s="232"/>
      <c r="H114" s="232"/>
    </row>
    <row r="115" spans="2:10" x14ac:dyDescent="0.2">
      <c r="B115" s="232"/>
      <c r="C115" s="232"/>
      <c r="D115" s="232"/>
      <c r="E115" s="232"/>
      <c r="F115" s="232"/>
      <c r="G115" s="232"/>
      <c r="H115" s="232"/>
    </row>
    <row r="116" spans="2:10" x14ac:dyDescent="0.2">
      <c r="B116" s="232"/>
      <c r="C116" s="232"/>
      <c r="D116" s="232"/>
      <c r="E116" s="232"/>
      <c r="F116" s="232"/>
      <c r="G116" s="232"/>
      <c r="H116" s="232"/>
    </row>
    <row r="117" spans="2:10" x14ac:dyDescent="0.2">
      <c r="B117" s="232"/>
      <c r="C117" s="232"/>
      <c r="D117" s="232"/>
      <c r="E117" s="232"/>
      <c r="F117" s="232"/>
      <c r="G117" s="232"/>
      <c r="H117" s="232"/>
    </row>
    <row r="118" spans="2:10" x14ac:dyDescent="0.2">
      <c r="B118" s="232"/>
      <c r="C118" s="232"/>
      <c r="D118" s="232"/>
      <c r="E118" s="232"/>
      <c r="F118" s="232"/>
      <c r="G118" s="232"/>
      <c r="H118" s="232"/>
    </row>
    <row r="119" spans="2:10" x14ac:dyDescent="0.2">
      <c r="B119" s="232"/>
      <c r="C119" s="232"/>
      <c r="D119" s="232"/>
      <c r="E119" s="232"/>
      <c r="F119" s="232"/>
      <c r="G119" s="232"/>
      <c r="H119" s="232"/>
    </row>
    <row r="120" spans="2:10" x14ac:dyDescent="0.2">
      <c r="B120" s="232"/>
      <c r="C120" s="232"/>
      <c r="D120" s="232"/>
      <c r="E120" s="232"/>
      <c r="F120" s="232"/>
      <c r="G120" s="232"/>
      <c r="H120" s="232"/>
    </row>
    <row r="121" spans="2:10" x14ac:dyDescent="0.2">
      <c r="B121" s="232"/>
      <c r="C121" s="232"/>
      <c r="D121" s="232"/>
      <c r="E121" s="232"/>
      <c r="F121" s="232"/>
      <c r="G121" s="232"/>
      <c r="H121" s="232"/>
    </row>
    <row r="122" spans="2:10" x14ac:dyDescent="0.2">
      <c r="B122" s="232"/>
      <c r="C122" s="232"/>
      <c r="D122" s="232"/>
      <c r="E122" s="232"/>
      <c r="F122" s="232"/>
      <c r="G122" s="232"/>
      <c r="H122" s="232"/>
    </row>
    <row r="123" spans="2:10" x14ac:dyDescent="0.2">
      <c r="B123" s="232"/>
      <c r="C123" s="232"/>
      <c r="D123" s="232"/>
      <c r="E123" s="232"/>
      <c r="F123" s="232"/>
      <c r="G123" s="232"/>
      <c r="H123" s="232"/>
    </row>
    <row r="124" spans="2:10" x14ac:dyDescent="0.2">
      <c r="B124" s="232"/>
      <c r="C124" s="232"/>
      <c r="D124" s="232"/>
      <c r="E124" s="232"/>
      <c r="F124" s="232"/>
      <c r="G124" s="232"/>
      <c r="H124" s="232"/>
    </row>
    <row r="125" spans="2:10" x14ac:dyDescent="0.2">
      <c r="B125" s="232"/>
      <c r="C125" s="232"/>
      <c r="D125" s="232"/>
      <c r="E125" s="232"/>
      <c r="F125" s="232"/>
      <c r="G125" s="232"/>
      <c r="H125" s="232"/>
    </row>
    <row r="126" spans="2:10" x14ac:dyDescent="0.2">
      <c r="B126" s="232"/>
      <c r="C126" s="232"/>
      <c r="D126" s="232"/>
      <c r="E126" s="232"/>
      <c r="F126" s="232"/>
      <c r="G126" s="232"/>
      <c r="H126" s="232"/>
    </row>
    <row r="127" spans="2:10" x14ac:dyDescent="0.2">
      <c r="B127" s="232"/>
      <c r="C127" s="232"/>
      <c r="D127" s="232"/>
      <c r="E127" s="232"/>
      <c r="F127" s="232"/>
      <c r="G127" s="232"/>
      <c r="H127" s="232"/>
      <c r="J127" s="233"/>
    </row>
    <row r="128" spans="2:10" x14ac:dyDescent="0.2">
      <c r="B128" s="232"/>
      <c r="C128" s="232"/>
      <c r="D128" s="232"/>
      <c r="E128" s="232"/>
      <c r="F128" s="232"/>
      <c r="G128" s="232"/>
      <c r="H128" s="232"/>
    </row>
    <row r="129" spans="2:8" x14ac:dyDescent="0.2">
      <c r="B129" s="232"/>
      <c r="C129" s="232"/>
      <c r="D129" s="232"/>
      <c r="E129" s="232"/>
      <c r="F129" s="232"/>
      <c r="G129" s="232"/>
      <c r="H129" s="232"/>
    </row>
    <row r="130" spans="2:8" x14ac:dyDescent="0.2">
      <c r="B130" s="232"/>
      <c r="C130" s="232"/>
      <c r="D130" s="232"/>
      <c r="E130" s="232"/>
      <c r="F130" s="232"/>
      <c r="G130" s="232"/>
      <c r="H130" s="232"/>
    </row>
    <row r="131" spans="2:8" x14ac:dyDescent="0.2">
      <c r="B131" s="232"/>
      <c r="C131" s="232"/>
      <c r="D131" s="232"/>
      <c r="E131" s="232"/>
      <c r="F131" s="232"/>
      <c r="G131" s="232"/>
      <c r="H131" s="232"/>
    </row>
    <row r="132" spans="2:8" x14ac:dyDescent="0.2">
      <c r="B132" s="232"/>
      <c r="C132" s="232"/>
      <c r="D132" s="232"/>
      <c r="E132" s="232"/>
      <c r="F132" s="232"/>
      <c r="G132" s="232"/>
      <c r="H132" s="232"/>
    </row>
    <row r="133" spans="2:8" x14ac:dyDescent="0.2">
      <c r="B133" s="232"/>
      <c r="C133" s="232"/>
      <c r="D133" s="232"/>
      <c r="E133" s="232"/>
      <c r="F133" s="232"/>
      <c r="G133" s="232"/>
      <c r="H133" s="232"/>
    </row>
    <row r="134" spans="2:8" x14ac:dyDescent="0.2">
      <c r="B134" s="232"/>
      <c r="C134" s="232"/>
      <c r="D134" s="232"/>
      <c r="E134" s="232"/>
      <c r="F134" s="232"/>
      <c r="G134" s="232"/>
      <c r="H134" s="232"/>
    </row>
    <row r="135" spans="2:8" x14ac:dyDescent="0.2">
      <c r="B135" s="232"/>
      <c r="C135" s="232"/>
      <c r="D135" s="232"/>
      <c r="E135" s="232"/>
      <c r="F135" s="232"/>
      <c r="G135" s="232"/>
      <c r="H135" s="232"/>
    </row>
    <row r="136" spans="2:8" x14ac:dyDescent="0.2">
      <c r="B136" s="232"/>
      <c r="C136" s="232"/>
      <c r="D136" s="232"/>
      <c r="E136" s="232"/>
      <c r="F136" s="232"/>
      <c r="G136" s="232"/>
      <c r="H136" s="232"/>
    </row>
    <row r="137" spans="2:8" x14ac:dyDescent="0.2">
      <c r="B137" s="232"/>
      <c r="C137" s="232"/>
      <c r="D137" s="232"/>
      <c r="E137" s="232"/>
      <c r="F137" s="232"/>
      <c r="G137" s="232"/>
      <c r="H137" s="232"/>
    </row>
    <row r="138" spans="2:8" x14ac:dyDescent="0.2">
      <c r="B138" s="232"/>
      <c r="C138" s="232"/>
      <c r="D138" s="232"/>
      <c r="E138" s="232"/>
      <c r="F138" s="232"/>
      <c r="G138" s="232"/>
      <c r="H138" s="232"/>
    </row>
    <row r="139" spans="2:8" x14ac:dyDescent="0.2">
      <c r="B139" s="232"/>
      <c r="C139" s="232"/>
      <c r="D139" s="232"/>
      <c r="E139" s="232"/>
      <c r="F139" s="232"/>
      <c r="G139" s="232"/>
      <c r="H139" s="232"/>
    </row>
    <row r="140" spans="2:8" x14ac:dyDescent="0.2">
      <c r="B140" s="232"/>
      <c r="C140" s="232"/>
      <c r="D140" s="232"/>
      <c r="E140" s="232"/>
      <c r="F140" s="232"/>
      <c r="G140" s="232"/>
      <c r="H140" s="232"/>
    </row>
    <row r="141" spans="2:8" x14ac:dyDescent="0.2">
      <c r="B141" s="232"/>
      <c r="C141" s="232"/>
      <c r="D141" s="232"/>
      <c r="E141" s="232"/>
      <c r="F141" s="232"/>
      <c r="G141" s="232"/>
      <c r="H141" s="232"/>
    </row>
    <row r="142" spans="2:8" x14ac:dyDescent="0.2">
      <c r="B142" s="232"/>
      <c r="C142" s="232"/>
      <c r="D142" s="232"/>
      <c r="E142" s="232"/>
      <c r="F142" s="232"/>
      <c r="G142" s="232"/>
      <c r="H142" s="232"/>
    </row>
    <row r="143" spans="2:8" x14ac:dyDescent="0.2">
      <c r="B143" s="232"/>
      <c r="C143" s="232"/>
      <c r="D143" s="232"/>
      <c r="E143" s="232"/>
      <c r="F143" s="232"/>
      <c r="G143" s="232"/>
      <c r="H143" s="232"/>
    </row>
    <row r="144" spans="2:8" x14ac:dyDescent="0.2">
      <c r="B144" s="232"/>
      <c r="C144" s="232"/>
      <c r="D144" s="232"/>
      <c r="E144" s="232"/>
      <c r="F144" s="232"/>
      <c r="G144" s="232"/>
      <c r="H144" s="232"/>
    </row>
    <row r="145" spans="2:8" x14ac:dyDescent="0.2">
      <c r="B145" s="232"/>
      <c r="C145" s="232"/>
      <c r="D145" s="232"/>
      <c r="E145" s="232"/>
      <c r="F145" s="232"/>
      <c r="G145" s="232"/>
      <c r="H145" s="232"/>
    </row>
    <row r="146" spans="2:8" x14ac:dyDescent="0.2">
      <c r="B146" s="232"/>
      <c r="C146" s="232"/>
      <c r="D146" s="232"/>
      <c r="E146" s="232"/>
      <c r="F146" s="232"/>
      <c r="G146" s="232"/>
      <c r="H146" s="232"/>
    </row>
    <row r="147" spans="2:8" x14ac:dyDescent="0.2">
      <c r="B147" s="232"/>
      <c r="C147" s="232"/>
      <c r="D147" s="232"/>
      <c r="E147" s="232"/>
      <c r="F147" s="232"/>
      <c r="G147" s="232"/>
      <c r="H147" s="232"/>
    </row>
    <row r="148" spans="2:8" x14ac:dyDescent="0.2">
      <c r="B148" s="232"/>
      <c r="C148" s="232"/>
      <c r="D148" s="232"/>
      <c r="E148" s="232"/>
      <c r="F148" s="232"/>
      <c r="G148" s="232"/>
      <c r="H148" s="232"/>
    </row>
    <row r="149" spans="2:8" x14ac:dyDescent="0.2">
      <c r="B149" s="232"/>
      <c r="C149" s="232"/>
      <c r="D149" s="232"/>
      <c r="E149" s="232"/>
      <c r="F149" s="232"/>
      <c r="G149" s="232"/>
      <c r="H149" s="232"/>
    </row>
    <row r="150" spans="2:8" x14ac:dyDescent="0.2">
      <c r="B150" s="232"/>
      <c r="C150" s="232"/>
      <c r="D150" s="232"/>
      <c r="E150" s="232"/>
      <c r="F150" s="232"/>
      <c r="G150" s="232"/>
      <c r="H150" s="232"/>
    </row>
    <row r="151" spans="2:8" x14ac:dyDescent="0.2">
      <c r="B151" s="232"/>
      <c r="C151" s="232"/>
      <c r="D151" s="232"/>
      <c r="E151" s="232"/>
      <c r="F151" s="232"/>
      <c r="G151" s="232"/>
      <c r="H151" s="232"/>
    </row>
    <row r="152" spans="2:8" x14ac:dyDescent="0.2">
      <c r="B152" s="232"/>
      <c r="C152" s="232"/>
      <c r="D152" s="232"/>
      <c r="E152" s="232"/>
      <c r="F152" s="232"/>
      <c r="G152" s="232"/>
      <c r="H152" s="232"/>
    </row>
    <row r="153" spans="2:8" x14ac:dyDescent="0.2">
      <c r="B153" s="232"/>
      <c r="C153" s="232"/>
      <c r="D153" s="232"/>
      <c r="E153" s="232"/>
      <c r="F153" s="232"/>
      <c r="G153" s="232"/>
      <c r="H153" s="232"/>
    </row>
    <row r="154" spans="2:8" x14ac:dyDescent="0.2">
      <c r="B154" s="232"/>
      <c r="C154" s="232"/>
      <c r="D154" s="232"/>
      <c r="E154" s="232"/>
      <c r="F154" s="232"/>
      <c r="G154" s="232"/>
      <c r="H154" s="232"/>
    </row>
    <row r="155" spans="2:8" x14ac:dyDescent="0.2">
      <c r="B155" s="232"/>
      <c r="C155" s="232"/>
      <c r="D155" s="232"/>
      <c r="E155" s="232"/>
      <c r="F155" s="232"/>
      <c r="G155" s="232"/>
      <c r="H155" s="232"/>
    </row>
    <row r="156" spans="2:8" x14ac:dyDescent="0.2">
      <c r="B156" s="232"/>
      <c r="C156" s="232"/>
      <c r="D156" s="232"/>
      <c r="E156" s="232"/>
      <c r="F156" s="232"/>
      <c r="G156" s="232"/>
      <c r="H156" s="232"/>
    </row>
    <row r="157" spans="2:8" x14ac:dyDescent="0.2">
      <c r="B157" s="232"/>
      <c r="C157" s="232"/>
      <c r="D157" s="232"/>
      <c r="E157" s="232"/>
      <c r="F157" s="232"/>
      <c r="G157" s="232"/>
      <c r="H157" s="232"/>
    </row>
    <row r="158" spans="2:8" x14ac:dyDescent="0.2">
      <c r="B158" s="234" t="s">
        <v>93</v>
      </c>
      <c r="C158" s="234"/>
      <c r="D158" s="234"/>
      <c r="E158" s="235" t="s">
        <v>54</v>
      </c>
      <c r="F158" s="234"/>
      <c r="G158" s="234"/>
      <c r="H158" s="234"/>
    </row>
    <row r="159" spans="2:8" x14ac:dyDescent="0.2">
      <c r="B159" s="236" t="s">
        <v>51</v>
      </c>
      <c r="C159" s="236"/>
      <c r="D159" s="236"/>
      <c r="E159" s="236" t="s">
        <v>53</v>
      </c>
      <c r="F159" s="236"/>
      <c r="G159" s="236"/>
      <c r="H159" s="236"/>
    </row>
    <row r="160" spans="2:8" x14ac:dyDescent="0.2">
      <c r="B160" s="237" t="s">
        <v>52</v>
      </c>
      <c r="C160" s="237"/>
      <c r="D160" s="237"/>
      <c r="E160" s="238" t="s">
        <v>95</v>
      </c>
      <c r="F160" s="237"/>
      <c r="G160" s="237"/>
      <c r="H160" s="237"/>
    </row>
    <row r="161" spans="2:8" x14ac:dyDescent="0.2">
      <c r="B161" s="261"/>
      <c r="C161" s="261"/>
      <c r="D161" s="261"/>
      <c r="E161" s="262"/>
      <c r="F161" s="261"/>
      <c r="G161" s="261"/>
      <c r="H161" s="261"/>
    </row>
    <row r="162" spans="2:8" x14ac:dyDescent="0.2">
      <c r="B162" s="261"/>
      <c r="C162" s="261"/>
      <c r="D162" s="261"/>
      <c r="E162" s="262"/>
      <c r="F162" s="261"/>
      <c r="G162" s="261"/>
      <c r="H162" s="261"/>
    </row>
    <row r="163" spans="2:8" ht="12.75" customHeight="1" x14ac:dyDescent="0.35">
      <c r="B163" s="229"/>
      <c r="C163" s="251"/>
      <c r="D163" s="251"/>
      <c r="E163" s="251"/>
    </row>
    <row r="164" spans="2:8" ht="12.75" customHeight="1" x14ac:dyDescent="0.35">
      <c r="B164" s="229"/>
      <c r="C164" s="251"/>
      <c r="D164" s="251"/>
      <c r="E164" s="251"/>
    </row>
    <row r="165" spans="2:8" ht="12.75" customHeight="1" x14ac:dyDescent="0.35">
      <c r="B165" s="229"/>
    </row>
    <row r="166" spans="2:8" ht="15" x14ac:dyDescent="0.2">
      <c r="B166" s="230" t="s">
        <v>94</v>
      </c>
      <c r="C166" s="231"/>
      <c r="D166" s="232"/>
      <c r="E166" s="232"/>
      <c r="F166" s="232"/>
      <c r="G166" s="232"/>
      <c r="H166" s="232"/>
    </row>
    <row r="167" spans="2:8" ht="15.75" customHeight="1" x14ac:dyDescent="0.2">
      <c r="B167" s="332" t="str">
        <f>"september 2021"</f>
        <v>september 2021</v>
      </c>
      <c r="C167" s="332"/>
      <c r="D167" s="232"/>
      <c r="E167" s="232"/>
      <c r="F167" s="232"/>
      <c r="G167" s="232"/>
      <c r="H167" s="232"/>
    </row>
    <row r="168" spans="2:8" x14ac:dyDescent="0.2">
      <c r="B168" s="232"/>
      <c r="C168" s="232"/>
      <c r="D168" s="232"/>
      <c r="E168" s="232"/>
      <c r="F168" s="232"/>
      <c r="G168" s="232"/>
      <c r="H168" s="232"/>
    </row>
    <row r="169" spans="2:8" x14ac:dyDescent="0.2">
      <c r="B169" s="232"/>
      <c r="C169" s="232"/>
      <c r="D169" s="232"/>
      <c r="E169" s="232"/>
      <c r="F169" s="232"/>
      <c r="G169" s="232"/>
      <c r="H169" s="232"/>
    </row>
    <row r="170" spans="2:8" x14ac:dyDescent="0.2">
      <c r="B170" s="232"/>
      <c r="C170" s="232"/>
      <c r="D170" s="232"/>
      <c r="E170" s="232"/>
      <c r="F170" s="232"/>
      <c r="G170" s="232"/>
      <c r="H170" s="232"/>
    </row>
    <row r="171" spans="2:8" x14ac:dyDescent="0.2">
      <c r="B171" s="232"/>
      <c r="C171" s="232"/>
      <c r="D171" s="232"/>
      <c r="E171" s="232"/>
      <c r="F171" s="232"/>
      <c r="G171" s="232"/>
      <c r="H171" s="232"/>
    </row>
    <row r="172" spans="2:8" x14ac:dyDescent="0.2">
      <c r="B172" s="232"/>
      <c r="C172" s="232"/>
      <c r="D172" s="232"/>
      <c r="E172" s="232"/>
      <c r="F172" s="232"/>
      <c r="G172" s="232"/>
      <c r="H172" s="232"/>
    </row>
    <row r="173" spans="2:8" x14ac:dyDescent="0.2">
      <c r="B173" s="232"/>
      <c r="C173" s="232"/>
      <c r="D173" s="232"/>
      <c r="E173" s="232"/>
      <c r="F173" s="232"/>
      <c r="G173" s="232"/>
      <c r="H173" s="232"/>
    </row>
    <row r="174" spans="2:8" x14ac:dyDescent="0.2">
      <c r="B174" s="232"/>
      <c r="C174" s="232"/>
      <c r="D174" s="232"/>
      <c r="E174" s="232"/>
      <c r="F174" s="232"/>
      <c r="G174" s="232"/>
      <c r="H174" s="232"/>
    </row>
    <row r="175" spans="2:8" x14ac:dyDescent="0.2">
      <c r="B175" s="232"/>
      <c r="C175" s="232"/>
      <c r="D175" s="232"/>
      <c r="E175" s="232"/>
      <c r="F175" s="232"/>
      <c r="G175" s="232"/>
      <c r="H175" s="232"/>
    </row>
    <row r="176" spans="2:8" x14ac:dyDescent="0.2">
      <c r="B176" s="232"/>
      <c r="C176" s="232"/>
      <c r="D176" s="232"/>
      <c r="E176" s="232"/>
      <c r="F176" s="232"/>
      <c r="G176" s="232"/>
      <c r="H176" s="232"/>
    </row>
    <row r="177" spans="2:10" x14ac:dyDescent="0.2">
      <c r="B177" s="232"/>
      <c r="C177" s="232"/>
      <c r="D177" s="232"/>
      <c r="E177" s="232"/>
      <c r="F177" s="232"/>
      <c r="G177" s="232"/>
      <c r="H177" s="232"/>
    </row>
    <row r="178" spans="2:10" x14ac:dyDescent="0.2">
      <c r="B178" s="232"/>
      <c r="C178" s="232"/>
      <c r="D178" s="232"/>
      <c r="E178" s="232"/>
      <c r="F178" s="232"/>
      <c r="G178" s="232"/>
      <c r="H178" s="232"/>
    </row>
    <row r="179" spans="2:10" x14ac:dyDescent="0.2">
      <c r="B179" s="232"/>
      <c r="C179" s="232"/>
      <c r="D179" s="232"/>
      <c r="E179" s="232"/>
      <c r="F179" s="232"/>
      <c r="G179" s="232"/>
      <c r="H179" s="232"/>
    </row>
    <row r="180" spans="2:10" x14ac:dyDescent="0.2">
      <c r="B180" s="232"/>
      <c r="C180" s="232"/>
      <c r="D180" s="232"/>
      <c r="E180" s="232"/>
      <c r="F180" s="232"/>
      <c r="G180" s="232"/>
      <c r="H180" s="232"/>
    </row>
    <row r="181" spans="2:10" x14ac:dyDescent="0.2">
      <c r="B181" s="232"/>
      <c r="C181" s="232"/>
      <c r="D181" s="232"/>
      <c r="E181" s="232"/>
      <c r="F181" s="232"/>
      <c r="G181" s="232"/>
      <c r="H181" s="232"/>
      <c r="J181" s="233"/>
    </row>
    <row r="182" spans="2:10" x14ac:dyDescent="0.2">
      <c r="B182" s="232"/>
      <c r="C182" s="232"/>
      <c r="D182" s="232"/>
      <c r="E182" s="232"/>
      <c r="F182" s="232"/>
      <c r="G182" s="232"/>
      <c r="H182" s="232"/>
    </row>
    <row r="183" spans="2:10" x14ac:dyDescent="0.2">
      <c r="B183" s="232"/>
      <c r="C183" s="232"/>
      <c r="D183" s="232"/>
      <c r="E183" s="232"/>
      <c r="F183" s="232"/>
      <c r="G183" s="232"/>
      <c r="H183" s="232"/>
    </row>
    <row r="184" spans="2:10" x14ac:dyDescent="0.2">
      <c r="B184" s="232"/>
      <c r="C184" s="232"/>
      <c r="D184" s="232"/>
      <c r="E184" s="232"/>
      <c r="F184" s="232"/>
      <c r="G184" s="232"/>
      <c r="H184" s="232"/>
    </row>
    <row r="185" spans="2:10" x14ac:dyDescent="0.2">
      <c r="B185" s="232"/>
      <c r="C185" s="232"/>
      <c r="D185" s="232"/>
      <c r="E185" s="232"/>
      <c r="F185" s="232"/>
      <c r="G185" s="232"/>
      <c r="H185" s="232"/>
    </row>
    <row r="186" spans="2:10" x14ac:dyDescent="0.2">
      <c r="B186" s="232"/>
      <c r="C186" s="232"/>
      <c r="D186" s="232"/>
      <c r="E186" s="232"/>
      <c r="F186" s="232"/>
      <c r="G186" s="232"/>
      <c r="H186" s="232"/>
    </row>
    <row r="187" spans="2:10" x14ac:dyDescent="0.2">
      <c r="B187" s="232"/>
      <c r="C187" s="232"/>
      <c r="D187" s="232"/>
      <c r="E187" s="232"/>
      <c r="F187" s="232"/>
      <c r="G187" s="232"/>
      <c r="H187" s="232"/>
    </row>
    <row r="188" spans="2:10" x14ac:dyDescent="0.2">
      <c r="B188" s="232"/>
      <c r="C188" s="232"/>
      <c r="D188" s="232"/>
      <c r="E188" s="232"/>
      <c r="F188" s="232"/>
      <c r="G188" s="232"/>
      <c r="H188" s="232"/>
    </row>
    <row r="189" spans="2:10" x14ac:dyDescent="0.2">
      <c r="B189" s="232"/>
      <c r="C189" s="232"/>
      <c r="D189" s="232"/>
      <c r="E189" s="232"/>
      <c r="F189" s="232"/>
      <c r="G189" s="232"/>
      <c r="H189" s="232"/>
    </row>
    <row r="190" spans="2:10" x14ac:dyDescent="0.2">
      <c r="B190" s="232"/>
      <c r="C190" s="232"/>
      <c r="D190" s="232"/>
      <c r="E190" s="232"/>
      <c r="F190" s="232"/>
      <c r="G190" s="232"/>
      <c r="H190" s="232"/>
    </row>
    <row r="191" spans="2:10" x14ac:dyDescent="0.2">
      <c r="B191" s="232"/>
      <c r="C191" s="232"/>
      <c r="D191" s="232"/>
      <c r="E191" s="232"/>
      <c r="F191" s="232"/>
      <c r="G191" s="232"/>
      <c r="H191" s="232"/>
    </row>
    <row r="192" spans="2:10" x14ac:dyDescent="0.2">
      <c r="B192" s="232"/>
      <c r="C192" s="232"/>
      <c r="D192" s="232"/>
      <c r="E192" s="232"/>
      <c r="F192" s="232"/>
      <c r="G192" s="232"/>
      <c r="H192" s="232"/>
    </row>
    <row r="193" spans="2:8" x14ac:dyDescent="0.2">
      <c r="B193" s="232"/>
      <c r="C193" s="232"/>
      <c r="D193" s="232"/>
      <c r="E193" s="232"/>
      <c r="F193" s="232"/>
      <c r="G193" s="232"/>
      <c r="H193" s="232"/>
    </row>
    <row r="194" spans="2:8" x14ac:dyDescent="0.2">
      <c r="B194" s="232"/>
      <c r="C194" s="232"/>
      <c r="D194" s="232"/>
      <c r="E194" s="232"/>
      <c r="F194" s="232"/>
      <c r="G194" s="232"/>
      <c r="H194" s="232"/>
    </row>
    <row r="195" spans="2:8" x14ac:dyDescent="0.2">
      <c r="B195" s="232"/>
      <c r="C195" s="232"/>
      <c r="D195" s="232"/>
      <c r="E195" s="232"/>
      <c r="F195" s="232"/>
      <c r="G195" s="232"/>
      <c r="H195" s="232"/>
    </row>
    <row r="196" spans="2:8" x14ac:dyDescent="0.2">
      <c r="B196" s="232"/>
      <c r="C196" s="232"/>
      <c r="D196" s="232"/>
      <c r="E196" s="232"/>
      <c r="F196" s="232"/>
      <c r="G196" s="232"/>
      <c r="H196" s="232"/>
    </row>
    <row r="197" spans="2:8" x14ac:dyDescent="0.2">
      <c r="B197" s="232"/>
      <c r="C197" s="232"/>
      <c r="D197" s="232"/>
      <c r="E197" s="232"/>
      <c r="F197" s="232"/>
      <c r="G197" s="232"/>
      <c r="H197" s="232"/>
    </row>
    <row r="198" spans="2:8" x14ac:dyDescent="0.2">
      <c r="B198" s="232"/>
      <c r="C198" s="232"/>
      <c r="D198" s="232"/>
      <c r="E198" s="232"/>
      <c r="F198" s="232"/>
      <c r="G198" s="232"/>
      <c r="H198" s="232"/>
    </row>
    <row r="199" spans="2:8" x14ac:dyDescent="0.2">
      <c r="B199" s="232"/>
      <c r="C199" s="232"/>
      <c r="D199" s="232"/>
      <c r="E199" s="232"/>
      <c r="F199" s="232"/>
      <c r="G199" s="232"/>
      <c r="H199" s="232"/>
    </row>
    <row r="200" spans="2:8" x14ac:dyDescent="0.2">
      <c r="B200" s="232"/>
      <c r="C200" s="232"/>
      <c r="D200" s="232"/>
      <c r="E200" s="232"/>
      <c r="F200" s="232"/>
      <c r="G200" s="232"/>
      <c r="H200" s="232"/>
    </row>
    <row r="201" spans="2:8" x14ac:dyDescent="0.2">
      <c r="B201" s="232"/>
      <c r="C201" s="232"/>
      <c r="D201" s="232"/>
      <c r="E201" s="232"/>
      <c r="F201" s="232"/>
      <c r="G201" s="232"/>
      <c r="H201" s="232"/>
    </row>
    <row r="202" spans="2:8" x14ac:dyDescent="0.2">
      <c r="B202" s="232"/>
      <c r="C202" s="232"/>
      <c r="D202" s="232"/>
      <c r="E202" s="232"/>
      <c r="F202" s="232"/>
      <c r="G202" s="232"/>
      <c r="H202" s="232"/>
    </row>
    <row r="203" spans="2:8" x14ac:dyDescent="0.2">
      <c r="B203" s="232"/>
      <c r="C203" s="232"/>
      <c r="D203" s="232"/>
      <c r="E203" s="232"/>
      <c r="F203" s="232"/>
      <c r="G203" s="232"/>
      <c r="H203" s="232"/>
    </row>
    <row r="204" spans="2:8" x14ac:dyDescent="0.2">
      <c r="B204" s="232"/>
      <c r="C204" s="232"/>
      <c r="D204" s="232"/>
      <c r="E204" s="232"/>
      <c r="F204" s="232"/>
      <c r="G204" s="232"/>
      <c r="H204" s="232"/>
    </row>
    <row r="205" spans="2:8" x14ac:dyDescent="0.2">
      <c r="B205" s="232"/>
      <c r="C205" s="232"/>
      <c r="D205" s="232"/>
      <c r="E205" s="232"/>
      <c r="F205" s="232"/>
      <c r="G205" s="232"/>
      <c r="H205" s="232"/>
    </row>
    <row r="206" spans="2:8" x14ac:dyDescent="0.2">
      <c r="B206" s="232"/>
      <c r="C206" s="232"/>
      <c r="D206" s="232"/>
      <c r="E206" s="232"/>
      <c r="F206" s="232"/>
      <c r="G206" s="232"/>
      <c r="H206" s="232"/>
    </row>
    <row r="207" spans="2:8" x14ac:dyDescent="0.2">
      <c r="B207" s="232"/>
      <c r="C207" s="232"/>
      <c r="D207" s="232"/>
      <c r="E207" s="232"/>
      <c r="F207" s="232"/>
      <c r="G207" s="232"/>
      <c r="H207" s="232"/>
    </row>
    <row r="208" spans="2:8" x14ac:dyDescent="0.2">
      <c r="B208" s="232"/>
      <c r="C208" s="232"/>
      <c r="D208" s="232"/>
      <c r="E208" s="232"/>
      <c r="F208" s="232"/>
      <c r="G208" s="232"/>
      <c r="H208" s="232"/>
    </row>
    <row r="209" spans="2:8" x14ac:dyDescent="0.2">
      <c r="B209" s="232"/>
      <c r="C209" s="232"/>
      <c r="D209" s="232"/>
      <c r="E209" s="232"/>
      <c r="F209" s="232"/>
      <c r="G209" s="232"/>
      <c r="H209" s="232"/>
    </row>
    <row r="210" spans="2:8" x14ac:dyDescent="0.2">
      <c r="B210" s="234" t="s">
        <v>93</v>
      </c>
      <c r="C210" s="234"/>
      <c r="D210" s="234"/>
      <c r="E210" s="235" t="s">
        <v>54</v>
      </c>
      <c r="F210" s="234"/>
      <c r="G210" s="234"/>
      <c r="H210" s="234"/>
    </row>
    <row r="211" spans="2:8" x14ac:dyDescent="0.2">
      <c r="B211" s="236" t="s">
        <v>51</v>
      </c>
      <c r="C211" s="236"/>
      <c r="D211" s="236"/>
      <c r="E211" s="236" t="s">
        <v>53</v>
      </c>
      <c r="F211" s="236"/>
      <c r="G211" s="236"/>
      <c r="H211" s="236"/>
    </row>
    <row r="212" spans="2:8" x14ac:dyDescent="0.2">
      <c r="B212" s="237" t="s">
        <v>52</v>
      </c>
      <c r="C212" s="237"/>
      <c r="D212" s="237"/>
      <c r="E212" s="238" t="s">
        <v>95</v>
      </c>
      <c r="F212" s="237"/>
      <c r="G212" s="237"/>
      <c r="H212" s="237"/>
    </row>
    <row r="213" spans="2:8" x14ac:dyDescent="0.2">
      <c r="B213" s="261"/>
      <c r="C213" s="261"/>
      <c r="D213" s="261"/>
      <c r="E213" s="262"/>
      <c r="F213" s="261"/>
      <c r="G213" s="261"/>
      <c r="H213" s="261"/>
    </row>
    <row r="214" spans="2:8" x14ac:dyDescent="0.2">
      <c r="B214" s="261"/>
      <c r="C214" s="261"/>
      <c r="D214" s="261"/>
      <c r="E214" s="262"/>
      <c r="F214" s="261"/>
      <c r="G214" s="261"/>
      <c r="H214" s="261"/>
    </row>
    <row r="215" spans="2:8" ht="12.75" customHeight="1" x14ac:dyDescent="0.35">
      <c r="B215" s="229"/>
      <c r="C215" s="251"/>
      <c r="D215" s="251"/>
      <c r="E215" s="251"/>
    </row>
    <row r="216" spans="2:8" ht="12.75" customHeight="1" x14ac:dyDescent="0.35">
      <c r="B216" s="229"/>
      <c r="C216" s="251"/>
      <c r="D216" s="251"/>
      <c r="E216" s="251"/>
    </row>
    <row r="217" spans="2:8" ht="12.75" customHeight="1" x14ac:dyDescent="0.35">
      <c r="B217" s="229"/>
    </row>
    <row r="218" spans="2:8" ht="15" x14ac:dyDescent="0.2">
      <c r="B218" s="230" t="s">
        <v>94</v>
      </c>
      <c r="C218" s="231"/>
      <c r="D218" s="232"/>
      <c r="E218" s="232"/>
      <c r="F218" s="232"/>
      <c r="G218" s="232"/>
      <c r="H218" s="232"/>
    </row>
    <row r="219" spans="2:8" ht="15.75" customHeight="1" x14ac:dyDescent="0.2">
      <c r="B219" s="332" t="str">
        <f>"augusti 2021"</f>
        <v>augusti 2021</v>
      </c>
      <c r="C219" s="332"/>
      <c r="D219" s="232"/>
      <c r="E219" s="232"/>
      <c r="F219" s="232"/>
      <c r="G219" s="232"/>
      <c r="H219" s="232"/>
    </row>
    <row r="220" spans="2:8" x14ac:dyDescent="0.2">
      <c r="B220" s="232"/>
      <c r="C220" s="232"/>
      <c r="D220" s="232"/>
      <c r="E220" s="232"/>
      <c r="F220" s="232"/>
      <c r="G220" s="232"/>
      <c r="H220" s="232"/>
    </row>
    <row r="221" spans="2:8" x14ac:dyDescent="0.2">
      <c r="B221" s="232"/>
      <c r="C221" s="232"/>
      <c r="D221" s="232"/>
      <c r="E221" s="232"/>
      <c r="F221" s="232"/>
      <c r="G221" s="232"/>
      <c r="H221" s="232"/>
    </row>
    <row r="222" spans="2:8" x14ac:dyDescent="0.2">
      <c r="B222" s="232"/>
      <c r="C222" s="232"/>
      <c r="D222" s="232"/>
      <c r="E222" s="232"/>
      <c r="F222" s="232"/>
      <c r="G222" s="232"/>
      <c r="H222" s="232"/>
    </row>
    <row r="223" spans="2:8" x14ac:dyDescent="0.2">
      <c r="B223" s="232"/>
      <c r="C223" s="232"/>
      <c r="D223" s="232"/>
      <c r="E223" s="232"/>
      <c r="F223" s="232"/>
      <c r="G223" s="232"/>
      <c r="H223" s="232"/>
    </row>
    <row r="224" spans="2:8" x14ac:dyDescent="0.2">
      <c r="B224" s="232"/>
      <c r="C224" s="232"/>
      <c r="D224" s="232"/>
      <c r="E224" s="232"/>
      <c r="F224" s="232"/>
      <c r="G224" s="232"/>
      <c r="H224" s="232"/>
    </row>
    <row r="225" spans="2:10" x14ac:dyDescent="0.2">
      <c r="B225" s="232"/>
      <c r="C225" s="232"/>
      <c r="D225" s="232"/>
      <c r="E225" s="232"/>
      <c r="F225" s="232"/>
      <c r="G225" s="232"/>
      <c r="H225" s="232"/>
    </row>
    <row r="226" spans="2:10" x14ac:dyDescent="0.2">
      <c r="B226" s="232"/>
      <c r="C226" s="232"/>
      <c r="D226" s="232"/>
      <c r="E226" s="232"/>
      <c r="F226" s="232"/>
      <c r="G226" s="232"/>
      <c r="H226" s="232"/>
    </row>
    <row r="227" spans="2:10" x14ac:dyDescent="0.2">
      <c r="B227" s="232"/>
      <c r="C227" s="232"/>
      <c r="D227" s="232"/>
      <c r="E227" s="232"/>
      <c r="F227" s="232"/>
      <c r="G227" s="232"/>
      <c r="H227" s="232"/>
    </row>
    <row r="228" spans="2:10" x14ac:dyDescent="0.2">
      <c r="B228" s="232"/>
      <c r="C228" s="232"/>
      <c r="D228" s="232"/>
      <c r="E228" s="232"/>
      <c r="F228" s="232"/>
      <c r="G228" s="232"/>
      <c r="H228" s="232"/>
    </row>
    <row r="229" spans="2:10" x14ac:dyDescent="0.2">
      <c r="B229" s="232"/>
      <c r="C229" s="232"/>
      <c r="D229" s="232"/>
      <c r="E229" s="232"/>
      <c r="F229" s="232"/>
      <c r="G229" s="232"/>
      <c r="H229" s="232"/>
    </row>
    <row r="230" spans="2:10" x14ac:dyDescent="0.2">
      <c r="B230" s="232"/>
      <c r="C230" s="232"/>
      <c r="D230" s="232"/>
      <c r="E230" s="232"/>
      <c r="F230" s="232"/>
      <c r="G230" s="232"/>
      <c r="H230" s="232"/>
    </row>
    <row r="231" spans="2:10" x14ac:dyDescent="0.2">
      <c r="B231" s="232"/>
      <c r="C231" s="232"/>
      <c r="D231" s="232"/>
      <c r="E231" s="232"/>
      <c r="F231" s="232"/>
      <c r="G231" s="232"/>
      <c r="H231" s="232"/>
    </row>
    <row r="232" spans="2:10" x14ac:dyDescent="0.2">
      <c r="B232" s="232"/>
      <c r="C232" s="232"/>
      <c r="D232" s="232"/>
      <c r="E232" s="232"/>
      <c r="F232" s="232"/>
      <c r="G232" s="232"/>
      <c r="H232" s="232"/>
    </row>
    <row r="233" spans="2:10" x14ac:dyDescent="0.2">
      <c r="B233" s="232"/>
      <c r="C233" s="232"/>
      <c r="D233" s="232"/>
      <c r="E233" s="232"/>
      <c r="F233" s="232"/>
      <c r="G233" s="232"/>
      <c r="H233" s="232"/>
      <c r="J233" s="233"/>
    </row>
    <row r="234" spans="2:10" x14ac:dyDescent="0.2">
      <c r="B234" s="232"/>
      <c r="C234" s="232"/>
      <c r="D234" s="232"/>
      <c r="E234" s="232"/>
      <c r="F234" s="232"/>
      <c r="G234" s="232"/>
      <c r="H234" s="232"/>
    </row>
    <row r="235" spans="2:10" x14ac:dyDescent="0.2">
      <c r="B235" s="232"/>
      <c r="C235" s="232"/>
      <c r="D235" s="232"/>
      <c r="E235" s="232"/>
      <c r="F235" s="232"/>
      <c r="G235" s="232"/>
      <c r="H235" s="232"/>
    </row>
    <row r="236" spans="2:10" x14ac:dyDescent="0.2">
      <c r="B236" s="232"/>
      <c r="C236" s="232"/>
      <c r="D236" s="232"/>
      <c r="E236" s="232"/>
      <c r="F236" s="232"/>
      <c r="G236" s="232"/>
      <c r="H236" s="232"/>
    </row>
    <row r="237" spans="2:10" x14ac:dyDescent="0.2">
      <c r="B237" s="232"/>
      <c r="C237" s="232"/>
      <c r="D237" s="232"/>
      <c r="E237" s="232"/>
      <c r="F237" s="232"/>
      <c r="G237" s="232"/>
      <c r="H237" s="232"/>
    </row>
    <row r="238" spans="2:10" x14ac:dyDescent="0.2">
      <c r="B238" s="232"/>
      <c r="C238" s="232"/>
      <c r="D238" s="232"/>
      <c r="E238" s="232"/>
      <c r="F238" s="232"/>
      <c r="G238" s="232"/>
      <c r="H238" s="232"/>
    </row>
    <row r="239" spans="2:10" x14ac:dyDescent="0.2">
      <c r="B239" s="232"/>
      <c r="C239" s="232"/>
      <c r="D239" s="232"/>
      <c r="E239" s="232"/>
      <c r="F239" s="232"/>
      <c r="G239" s="232"/>
      <c r="H239" s="232"/>
    </row>
    <row r="240" spans="2:10" x14ac:dyDescent="0.2">
      <c r="B240" s="232"/>
      <c r="C240" s="232"/>
      <c r="D240" s="232"/>
      <c r="E240" s="232"/>
      <c r="F240" s="232"/>
      <c r="G240" s="232"/>
      <c r="H240" s="232"/>
    </row>
    <row r="241" spans="2:8" x14ac:dyDescent="0.2">
      <c r="B241" s="232"/>
      <c r="C241" s="232"/>
      <c r="D241" s="232"/>
      <c r="E241" s="232"/>
      <c r="F241" s="232"/>
      <c r="G241" s="232"/>
      <c r="H241" s="232"/>
    </row>
    <row r="242" spans="2:8" x14ac:dyDescent="0.2">
      <c r="B242" s="232"/>
      <c r="C242" s="232"/>
      <c r="D242" s="232"/>
      <c r="E242" s="232"/>
      <c r="F242" s="232"/>
      <c r="G242" s="232"/>
      <c r="H242" s="232"/>
    </row>
    <row r="243" spans="2:8" x14ac:dyDescent="0.2">
      <c r="B243" s="232"/>
      <c r="C243" s="232"/>
      <c r="D243" s="232"/>
      <c r="E243" s="232"/>
      <c r="F243" s="232"/>
      <c r="G243" s="232"/>
      <c r="H243" s="232"/>
    </row>
    <row r="244" spans="2:8" x14ac:dyDescent="0.2">
      <c r="B244" s="232"/>
      <c r="C244" s="232"/>
      <c r="D244" s="232"/>
      <c r="E244" s="232"/>
      <c r="F244" s="232"/>
      <c r="G244" s="232"/>
      <c r="H244" s="232"/>
    </row>
    <row r="245" spans="2:8" x14ac:dyDescent="0.2">
      <c r="B245" s="232"/>
      <c r="C245" s="232"/>
      <c r="D245" s="232"/>
      <c r="E245" s="232"/>
      <c r="F245" s="232"/>
      <c r="G245" s="232"/>
      <c r="H245" s="232"/>
    </row>
    <row r="246" spans="2:8" x14ac:dyDescent="0.2">
      <c r="B246" s="232"/>
      <c r="C246" s="232"/>
      <c r="D246" s="232"/>
      <c r="E246" s="232"/>
      <c r="F246" s="232"/>
      <c r="G246" s="232"/>
      <c r="H246" s="232"/>
    </row>
    <row r="247" spans="2:8" x14ac:dyDescent="0.2">
      <c r="B247" s="232"/>
      <c r="C247" s="232"/>
      <c r="D247" s="232"/>
      <c r="E247" s="232"/>
      <c r="F247" s="232"/>
      <c r="G247" s="232"/>
      <c r="H247" s="232"/>
    </row>
    <row r="248" spans="2:8" x14ac:dyDescent="0.2">
      <c r="B248" s="232"/>
      <c r="C248" s="232"/>
      <c r="D248" s="232"/>
      <c r="E248" s="232"/>
      <c r="F248" s="232"/>
      <c r="G248" s="232"/>
      <c r="H248" s="232"/>
    </row>
    <row r="249" spans="2:8" x14ac:dyDescent="0.2">
      <c r="B249" s="232"/>
      <c r="C249" s="232"/>
      <c r="D249" s="232"/>
      <c r="E249" s="232"/>
      <c r="F249" s="232"/>
      <c r="G249" s="232"/>
      <c r="H249" s="232"/>
    </row>
    <row r="250" spans="2:8" x14ac:dyDescent="0.2">
      <c r="B250" s="232"/>
      <c r="C250" s="232"/>
      <c r="D250" s="232"/>
      <c r="E250" s="232"/>
      <c r="F250" s="232"/>
      <c r="G250" s="232"/>
      <c r="H250" s="232"/>
    </row>
    <row r="251" spans="2:8" x14ac:dyDescent="0.2">
      <c r="B251" s="232"/>
      <c r="C251" s="232"/>
      <c r="D251" s="232"/>
      <c r="E251" s="232"/>
      <c r="F251" s="232"/>
      <c r="G251" s="232"/>
      <c r="H251" s="232"/>
    </row>
    <row r="252" spans="2:8" x14ac:dyDescent="0.2">
      <c r="B252" s="232"/>
      <c r="C252" s="232"/>
      <c r="D252" s="232"/>
      <c r="E252" s="232"/>
      <c r="F252" s="232"/>
      <c r="G252" s="232"/>
      <c r="H252" s="232"/>
    </row>
    <row r="253" spans="2:8" x14ac:dyDescent="0.2">
      <c r="B253" s="232"/>
      <c r="C253" s="232"/>
      <c r="D253" s="232"/>
      <c r="E253" s="232"/>
      <c r="F253" s="232"/>
      <c r="G253" s="232"/>
      <c r="H253" s="232"/>
    </row>
    <row r="254" spans="2:8" x14ac:dyDescent="0.2">
      <c r="B254" s="232"/>
      <c r="C254" s="232"/>
      <c r="D254" s="232"/>
      <c r="E254" s="232"/>
      <c r="F254" s="232"/>
      <c r="G254" s="232"/>
      <c r="H254" s="232"/>
    </row>
    <row r="255" spans="2:8" x14ac:dyDescent="0.2">
      <c r="B255" s="232"/>
      <c r="C255" s="232"/>
      <c r="D255" s="232"/>
      <c r="E255" s="232"/>
      <c r="F255" s="232"/>
      <c r="G255" s="232"/>
      <c r="H255" s="232"/>
    </row>
    <row r="256" spans="2:8" x14ac:dyDescent="0.2">
      <c r="B256" s="232"/>
      <c r="C256" s="232"/>
      <c r="D256" s="232"/>
      <c r="E256" s="232"/>
      <c r="F256" s="232"/>
      <c r="G256" s="232"/>
      <c r="H256" s="232"/>
    </row>
    <row r="257" spans="2:8" x14ac:dyDescent="0.2">
      <c r="B257" s="232"/>
      <c r="C257" s="232"/>
      <c r="D257" s="232"/>
      <c r="E257" s="232"/>
      <c r="F257" s="232"/>
      <c r="G257" s="232"/>
      <c r="H257" s="232"/>
    </row>
    <row r="258" spans="2:8" x14ac:dyDescent="0.2">
      <c r="B258" s="232"/>
      <c r="C258" s="232"/>
      <c r="D258" s="232"/>
      <c r="E258" s="232"/>
      <c r="F258" s="232"/>
      <c r="G258" s="232"/>
      <c r="H258" s="232"/>
    </row>
    <row r="259" spans="2:8" x14ac:dyDescent="0.2">
      <c r="B259" s="232"/>
      <c r="C259" s="232"/>
      <c r="D259" s="232"/>
      <c r="E259" s="232"/>
      <c r="F259" s="232"/>
      <c r="G259" s="232"/>
      <c r="H259" s="232"/>
    </row>
    <row r="260" spans="2:8" x14ac:dyDescent="0.2">
      <c r="B260" s="232"/>
      <c r="C260" s="232"/>
      <c r="D260" s="232"/>
      <c r="E260" s="232"/>
      <c r="F260" s="232"/>
      <c r="G260" s="232"/>
      <c r="H260" s="232"/>
    </row>
    <row r="261" spans="2:8" x14ac:dyDescent="0.2">
      <c r="B261" s="232"/>
      <c r="C261" s="232"/>
      <c r="D261" s="232"/>
      <c r="E261" s="232"/>
      <c r="F261" s="232"/>
      <c r="G261" s="232"/>
      <c r="H261" s="232"/>
    </row>
    <row r="262" spans="2:8" x14ac:dyDescent="0.2">
      <c r="B262" s="232"/>
      <c r="C262" s="232"/>
      <c r="D262" s="232"/>
      <c r="E262" s="232"/>
      <c r="F262" s="232"/>
      <c r="G262" s="232"/>
      <c r="H262" s="232"/>
    </row>
    <row r="263" spans="2:8" x14ac:dyDescent="0.2">
      <c r="B263" s="232"/>
      <c r="C263" s="232"/>
      <c r="D263" s="232"/>
      <c r="E263" s="232"/>
      <c r="F263" s="232"/>
      <c r="G263" s="232"/>
      <c r="H263" s="232"/>
    </row>
    <row r="264" spans="2:8" x14ac:dyDescent="0.2">
      <c r="B264" s="232"/>
      <c r="C264" s="232"/>
      <c r="D264" s="232"/>
      <c r="E264" s="232"/>
      <c r="F264" s="232"/>
      <c r="G264" s="232"/>
      <c r="H264" s="232"/>
    </row>
    <row r="265" spans="2:8" x14ac:dyDescent="0.2">
      <c r="B265" s="232"/>
      <c r="C265" s="232"/>
      <c r="D265" s="232"/>
      <c r="E265" s="232"/>
      <c r="F265" s="232"/>
      <c r="G265" s="232"/>
      <c r="H265" s="232"/>
    </row>
    <row r="266" spans="2:8" x14ac:dyDescent="0.2">
      <c r="B266" s="232"/>
      <c r="C266" s="232"/>
      <c r="D266" s="232"/>
      <c r="E266" s="232"/>
      <c r="F266" s="232"/>
      <c r="G266" s="232"/>
      <c r="H266" s="232"/>
    </row>
    <row r="267" spans="2:8" x14ac:dyDescent="0.2">
      <c r="B267" s="232"/>
      <c r="C267" s="232"/>
      <c r="D267" s="232"/>
      <c r="E267" s="232"/>
      <c r="F267" s="232"/>
      <c r="G267" s="232"/>
      <c r="H267" s="232"/>
    </row>
    <row r="268" spans="2:8" x14ac:dyDescent="0.2">
      <c r="B268" s="232"/>
      <c r="C268" s="232"/>
      <c r="D268" s="232"/>
      <c r="E268" s="232"/>
      <c r="F268" s="232"/>
      <c r="G268" s="232"/>
      <c r="H268" s="232"/>
    </row>
    <row r="269" spans="2:8" x14ac:dyDescent="0.2">
      <c r="B269" s="232"/>
      <c r="C269" s="232"/>
      <c r="D269" s="232"/>
      <c r="E269" s="232"/>
      <c r="F269" s="232"/>
      <c r="G269" s="232"/>
      <c r="H269" s="232"/>
    </row>
    <row r="270" spans="2:8" x14ac:dyDescent="0.2">
      <c r="B270" s="232"/>
      <c r="C270" s="232"/>
      <c r="D270" s="232"/>
      <c r="E270" s="232"/>
      <c r="F270" s="232"/>
      <c r="G270" s="232"/>
      <c r="H270" s="232"/>
    </row>
    <row r="271" spans="2:8" x14ac:dyDescent="0.2">
      <c r="B271" s="232"/>
      <c r="C271" s="232"/>
      <c r="D271" s="232"/>
      <c r="E271" s="232"/>
      <c r="F271" s="232"/>
      <c r="G271" s="232"/>
      <c r="H271" s="232"/>
    </row>
    <row r="272" spans="2:8" x14ac:dyDescent="0.2">
      <c r="B272" s="232"/>
      <c r="C272" s="232"/>
      <c r="D272" s="232"/>
      <c r="E272" s="232"/>
      <c r="F272" s="232"/>
      <c r="G272" s="232"/>
      <c r="H272" s="232"/>
    </row>
    <row r="273" spans="2:8" x14ac:dyDescent="0.2">
      <c r="B273" s="232"/>
      <c r="C273" s="232"/>
      <c r="D273" s="232"/>
      <c r="E273" s="232"/>
      <c r="F273" s="232"/>
      <c r="G273" s="232"/>
      <c r="H273" s="232"/>
    </row>
    <row r="274" spans="2:8" x14ac:dyDescent="0.2">
      <c r="B274" s="232"/>
      <c r="C274" s="232"/>
      <c r="D274" s="232"/>
      <c r="E274" s="232"/>
      <c r="F274" s="232"/>
      <c r="G274" s="232"/>
      <c r="H274" s="232"/>
    </row>
    <row r="275" spans="2:8" x14ac:dyDescent="0.2">
      <c r="B275" s="232"/>
      <c r="C275" s="232"/>
      <c r="D275" s="232"/>
      <c r="E275" s="232"/>
      <c r="F275" s="232"/>
      <c r="G275" s="232"/>
      <c r="H275" s="232"/>
    </row>
    <row r="276" spans="2:8" x14ac:dyDescent="0.2">
      <c r="B276" s="234" t="s">
        <v>93</v>
      </c>
      <c r="C276" s="234"/>
      <c r="D276" s="234"/>
      <c r="E276" s="235" t="s">
        <v>54</v>
      </c>
      <c r="F276" s="234"/>
      <c r="G276" s="234"/>
      <c r="H276" s="234"/>
    </row>
    <row r="277" spans="2:8" x14ac:dyDescent="0.2">
      <c r="B277" s="236" t="s">
        <v>51</v>
      </c>
      <c r="C277" s="236"/>
      <c r="D277" s="236"/>
      <c r="E277" s="236" t="s">
        <v>53</v>
      </c>
      <c r="F277" s="236"/>
      <c r="G277" s="236"/>
      <c r="H277" s="236"/>
    </row>
    <row r="278" spans="2:8" x14ac:dyDescent="0.2">
      <c r="B278" s="237" t="s">
        <v>52</v>
      </c>
      <c r="C278" s="237"/>
      <c r="D278" s="237"/>
      <c r="E278" s="238" t="s">
        <v>95</v>
      </c>
      <c r="F278" s="237"/>
      <c r="G278" s="237"/>
      <c r="H278" s="237"/>
    </row>
    <row r="279" spans="2:8" x14ac:dyDescent="0.2">
      <c r="B279" s="261"/>
      <c r="C279" s="261"/>
      <c r="D279" s="261"/>
      <c r="E279" s="262"/>
      <c r="F279" s="261"/>
      <c r="G279" s="261"/>
      <c r="H279" s="261"/>
    </row>
    <row r="280" spans="2:8" x14ac:dyDescent="0.2">
      <c r="B280" s="261"/>
      <c r="C280" s="261"/>
      <c r="D280" s="261"/>
      <c r="E280" s="262"/>
      <c r="F280" s="261"/>
      <c r="G280" s="261"/>
      <c r="H280" s="261"/>
    </row>
    <row r="281" spans="2:8" ht="12.75" customHeight="1" x14ac:dyDescent="0.35">
      <c r="B281" s="229"/>
      <c r="C281" s="251"/>
      <c r="D281" s="251"/>
      <c r="E281" s="251"/>
    </row>
    <row r="282" spans="2:8" ht="12.75" customHeight="1" x14ac:dyDescent="0.35">
      <c r="B282" s="229"/>
      <c r="C282" s="251"/>
      <c r="D282" s="251"/>
      <c r="E282" s="251"/>
    </row>
    <row r="283" spans="2:8" ht="12.75" customHeight="1" x14ac:dyDescent="0.35">
      <c r="B283" s="229"/>
    </row>
    <row r="284" spans="2:8" ht="15" x14ac:dyDescent="0.2">
      <c r="B284" s="230" t="s">
        <v>94</v>
      </c>
      <c r="C284" s="231"/>
      <c r="D284" s="232"/>
      <c r="E284" s="232"/>
      <c r="F284" s="232"/>
      <c r="G284" s="232"/>
      <c r="H284" s="232"/>
    </row>
    <row r="285" spans="2:8" ht="15.75" customHeight="1" x14ac:dyDescent="0.2">
      <c r="B285" s="332" t="str">
        <f>"juli 2021"</f>
        <v>juli 2021</v>
      </c>
      <c r="C285" s="332"/>
      <c r="D285" s="232"/>
      <c r="E285" s="232"/>
      <c r="F285" s="232"/>
      <c r="G285" s="232"/>
      <c r="H285" s="232"/>
    </row>
    <row r="286" spans="2:8" x14ac:dyDescent="0.2">
      <c r="B286" s="232"/>
      <c r="C286" s="232"/>
      <c r="D286" s="232"/>
      <c r="E286" s="232"/>
      <c r="F286" s="232"/>
      <c r="G286" s="232"/>
      <c r="H286" s="232"/>
    </row>
    <row r="287" spans="2:8" x14ac:dyDescent="0.2">
      <c r="B287" s="232"/>
      <c r="C287" s="232"/>
      <c r="D287" s="232"/>
      <c r="E287" s="232"/>
      <c r="F287" s="232"/>
      <c r="G287" s="232"/>
      <c r="H287" s="232"/>
    </row>
    <row r="288" spans="2:8" x14ac:dyDescent="0.2">
      <c r="B288" s="232"/>
      <c r="C288" s="232"/>
      <c r="D288" s="232"/>
      <c r="E288" s="232"/>
      <c r="F288" s="232"/>
      <c r="G288" s="232"/>
      <c r="H288" s="232"/>
    </row>
    <row r="289" spans="2:10" x14ac:dyDescent="0.2">
      <c r="B289" s="232"/>
      <c r="C289" s="232"/>
      <c r="D289" s="232"/>
      <c r="E289" s="232"/>
      <c r="F289" s="232"/>
      <c r="G289" s="232"/>
      <c r="H289" s="232"/>
    </row>
    <row r="290" spans="2:10" x14ac:dyDescent="0.2">
      <c r="B290" s="232"/>
      <c r="C290" s="232"/>
      <c r="D290" s="232"/>
      <c r="E290" s="232"/>
      <c r="F290" s="232"/>
      <c r="G290" s="232"/>
      <c r="H290" s="232"/>
    </row>
    <row r="291" spans="2:10" x14ac:dyDescent="0.2">
      <c r="B291" s="232"/>
      <c r="C291" s="232"/>
      <c r="D291" s="232"/>
      <c r="E291" s="232"/>
      <c r="F291" s="232"/>
      <c r="G291" s="232"/>
      <c r="H291" s="232"/>
    </row>
    <row r="292" spans="2:10" x14ac:dyDescent="0.2">
      <c r="B292" s="232"/>
      <c r="C292" s="232"/>
      <c r="D292" s="232"/>
      <c r="E292" s="232"/>
      <c r="F292" s="232"/>
      <c r="G292" s="232"/>
      <c r="H292" s="232"/>
    </row>
    <row r="293" spans="2:10" x14ac:dyDescent="0.2">
      <c r="B293" s="232"/>
      <c r="C293" s="232"/>
      <c r="D293" s="232"/>
      <c r="E293" s="232"/>
      <c r="F293" s="232"/>
      <c r="G293" s="232"/>
      <c r="H293" s="232"/>
    </row>
    <row r="294" spans="2:10" x14ac:dyDescent="0.2">
      <c r="B294" s="232"/>
      <c r="C294" s="232"/>
      <c r="D294" s="232"/>
      <c r="E294" s="232"/>
      <c r="F294" s="232"/>
      <c r="G294" s="232"/>
      <c r="H294" s="232"/>
    </row>
    <row r="295" spans="2:10" x14ac:dyDescent="0.2">
      <c r="B295" s="232"/>
      <c r="C295" s="232"/>
      <c r="D295" s="232"/>
      <c r="E295" s="232"/>
      <c r="F295" s="232"/>
      <c r="G295" s="232"/>
      <c r="H295" s="232"/>
    </row>
    <row r="296" spans="2:10" x14ac:dyDescent="0.2">
      <c r="B296" s="232"/>
      <c r="C296" s="232"/>
      <c r="D296" s="232"/>
      <c r="E296" s="232"/>
      <c r="F296" s="232"/>
      <c r="G296" s="232"/>
      <c r="H296" s="232"/>
    </row>
    <row r="297" spans="2:10" x14ac:dyDescent="0.2">
      <c r="B297" s="232"/>
      <c r="C297" s="232"/>
      <c r="D297" s="232"/>
      <c r="E297" s="232"/>
      <c r="F297" s="232"/>
      <c r="G297" s="232"/>
      <c r="H297" s="232"/>
    </row>
    <row r="298" spans="2:10" x14ac:dyDescent="0.2">
      <c r="B298" s="232"/>
      <c r="C298" s="232"/>
      <c r="D298" s="232"/>
      <c r="E298" s="232"/>
      <c r="F298" s="232"/>
      <c r="G298" s="232"/>
      <c r="H298" s="232"/>
    </row>
    <row r="299" spans="2:10" x14ac:dyDescent="0.2">
      <c r="B299" s="232"/>
      <c r="C299" s="232"/>
      <c r="D299" s="232"/>
      <c r="E299" s="232"/>
      <c r="F299" s="232"/>
      <c r="G299" s="232"/>
      <c r="H299" s="232"/>
      <c r="J299" s="233"/>
    </row>
    <row r="300" spans="2:10" x14ac:dyDescent="0.2">
      <c r="B300" s="232"/>
      <c r="C300" s="232"/>
      <c r="D300" s="232"/>
      <c r="E300" s="232"/>
      <c r="F300" s="232"/>
      <c r="G300" s="232"/>
      <c r="H300" s="232"/>
    </row>
    <row r="301" spans="2:10" x14ac:dyDescent="0.2">
      <c r="B301" s="232"/>
      <c r="C301" s="232"/>
      <c r="D301" s="232"/>
      <c r="E301" s="232"/>
      <c r="F301" s="232"/>
      <c r="G301" s="232"/>
      <c r="H301" s="232"/>
    </row>
    <row r="302" spans="2:10" x14ac:dyDescent="0.2">
      <c r="B302" s="232"/>
      <c r="C302" s="232"/>
      <c r="D302" s="232"/>
      <c r="E302" s="232"/>
      <c r="F302" s="232"/>
      <c r="G302" s="232"/>
      <c r="H302" s="232"/>
    </row>
    <row r="303" spans="2:10" x14ac:dyDescent="0.2">
      <c r="B303" s="232"/>
      <c r="C303" s="232"/>
      <c r="D303" s="232"/>
      <c r="E303" s="232"/>
      <c r="F303" s="232"/>
      <c r="G303" s="232"/>
      <c r="H303" s="232"/>
    </row>
    <row r="304" spans="2:10" x14ac:dyDescent="0.2">
      <c r="B304" s="232"/>
      <c r="C304" s="232"/>
      <c r="D304" s="232"/>
      <c r="E304" s="232"/>
      <c r="F304" s="232"/>
      <c r="G304" s="232"/>
      <c r="H304" s="232"/>
    </row>
    <row r="305" spans="2:8" x14ac:dyDescent="0.2">
      <c r="B305" s="232"/>
      <c r="C305" s="232"/>
      <c r="D305" s="232"/>
      <c r="E305" s="232"/>
      <c r="F305" s="232"/>
      <c r="G305" s="232"/>
      <c r="H305" s="232"/>
    </row>
    <row r="306" spans="2:8" x14ac:dyDescent="0.2">
      <c r="B306" s="232"/>
      <c r="C306" s="232"/>
      <c r="D306" s="232"/>
      <c r="E306" s="232"/>
      <c r="F306" s="232"/>
      <c r="G306" s="232"/>
      <c r="H306" s="232"/>
    </row>
    <row r="307" spans="2:8" x14ac:dyDescent="0.2">
      <c r="B307" s="232"/>
      <c r="C307" s="232"/>
      <c r="D307" s="232"/>
      <c r="E307" s="232"/>
      <c r="F307" s="232"/>
      <c r="G307" s="232"/>
      <c r="H307" s="232"/>
    </row>
    <row r="308" spans="2:8" x14ac:dyDescent="0.2">
      <c r="B308" s="232"/>
      <c r="C308" s="232"/>
      <c r="D308" s="232"/>
      <c r="E308" s="232"/>
      <c r="F308" s="232"/>
      <c r="G308" s="232"/>
      <c r="H308" s="232"/>
    </row>
    <row r="309" spans="2:8" x14ac:dyDescent="0.2">
      <c r="B309" s="232"/>
      <c r="C309" s="232"/>
      <c r="D309" s="232"/>
      <c r="E309" s="232"/>
      <c r="F309" s="232"/>
      <c r="G309" s="232"/>
      <c r="H309" s="232"/>
    </row>
    <row r="310" spans="2:8" x14ac:dyDescent="0.2">
      <c r="B310" s="232"/>
      <c r="C310" s="232"/>
      <c r="D310" s="232"/>
      <c r="E310" s="232"/>
      <c r="F310" s="232"/>
      <c r="G310" s="232"/>
      <c r="H310" s="232"/>
    </row>
    <row r="311" spans="2:8" x14ac:dyDescent="0.2">
      <c r="B311" s="232"/>
      <c r="C311" s="232"/>
      <c r="D311" s="232"/>
      <c r="E311" s="232"/>
      <c r="F311" s="232"/>
      <c r="G311" s="232"/>
      <c r="H311" s="232"/>
    </row>
    <row r="312" spans="2:8" x14ac:dyDescent="0.2">
      <c r="B312" s="232"/>
      <c r="C312" s="232"/>
      <c r="D312" s="232"/>
      <c r="E312" s="232"/>
      <c r="F312" s="232"/>
      <c r="G312" s="232"/>
      <c r="H312" s="232"/>
    </row>
    <row r="313" spans="2:8" x14ac:dyDescent="0.2">
      <c r="B313" s="232"/>
      <c r="C313" s="232"/>
      <c r="D313" s="232"/>
      <c r="E313" s="232"/>
      <c r="F313" s="232"/>
      <c r="G313" s="232"/>
      <c r="H313" s="232"/>
    </row>
    <row r="314" spans="2:8" x14ac:dyDescent="0.2">
      <c r="B314" s="232"/>
      <c r="C314" s="232"/>
      <c r="D314" s="232"/>
      <c r="E314" s="232"/>
      <c r="F314" s="232"/>
      <c r="G314" s="232"/>
      <c r="H314" s="232"/>
    </row>
    <row r="315" spans="2:8" x14ac:dyDescent="0.2">
      <c r="B315" s="232"/>
      <c r="C315" s="232"/>
      <c r="D315" s="232"/>
      <c r="E315" s="232"/>
      <c r="F315" s="232"/>
      <c r="G315" s="232"/>
      <c r="H315" s="232"/>
    </row>
    <row r="316" spans="2:8" x14ac:dyDescent="0.2">
      <c r="B316" s="232"/>
      <c r="C316" s="232"/>
      <c r="D316" s="232"/>
      <c r="E316" s="232"/>
      <c r="F316" s="232"/>
      <c r="G316" s="232"/>
      <c r="H316" s="232"/>
    </row>
    <row r="317" spans="2:8" x14ac:dyDescent="0.2">
      <c r="B317" s="232"/>
      <c r="C317" s="232"/>
      <c r="D317" s="232"/>
      <c r="E317" s="232"/>
      <c r="F317" s="232"/>
      <c r="G317" s="232"/>
      <c r="H317" s="232"/>
    </row>
    <row r="318" spans="2:8" x14ac:dyDescent="0.2">
      <c r="B318" s="232"/>
      <c r="C318" s="232"/>
      <c r="D318" s="232"/>
      <c r="E318" s="232"/>
      <c r="F318" s="232"/>
      <c r="G318" s="232"/>
      <c r="H318" s="232"/>
    </row>
    <row r="319" spans="2:8" x14ac:dyDescent="0.2">
      <c r="B319" s="232"/>
      <c r="C319" s="232"/>
      <c r="D319" s="232"/>
      <c r="E319" s="232"/>
      <c r="F319" s="232"/>
      <c r="G319" s="232"/>
      <c r="H319" s="232"/>
    </row>
    <row r="320" spans="2:8" x14ac:dyDescent="0.2">
      <c r="B320" s="232"/>
      <c r="C320" s="232"/>
      <c r="D320" s="232"/>
      <c r="E320" s="232"/>
      <c r="F320" s="232"/>
      <c r="G320" s="232"/>
      <c r="H320" s="232"/>
    </row>
    <row r="321" spans="2:8" x14ac:dyDescent="0.2">
      <c r="B321" s="232"/>
      <c r="C321" s="232"/>
      <c r="D321" s="232"/>
      <c r="E321" s="232"/>
      <c r="F321" s="232"/>
      <c r="G321" s="232"/>
      <c r="H321" s="232"/>
    </row>
    <row r="322" spans="2:8" x14ac:dyDescent="0.2">
      <c r="B322" s="232"/>
      <c r="C322" s="232"/>
      <c r="D322" s="232"/>
      <c r="E322" s="232"/>
      <c r="F322" s="232"/>
      <c r="G322" s="232"/>
      <c r="H322" s="232"/>
    </row>
    <row r="323" spans="2:8" x14ac:dyDescent="0.2">
      <c r="B323" s="232"/>
      <c r="C323" s="232"/>
      <c r="D323" s="232"/>
      <c r="E323" s="232"/>
      <c r="F323" s="232"/>
      <c r="G323" s="232"/>
      <c r="H323" s="232"/>
    </row>
    <row r="324" spans="2:8" x14ac:dyDescent="0.2">
      <c r="B324" s="232"/>
      <c r="C324" s="232"/>
      <c r="D324" s="232"/>
      <c r="E324" s="232"/>
      <c r="F324" s="232"/>
      <c r="G324" s="232"/>
      <c r="H324" s="232"/>
    </row>
    <row r="325" spans="2:8" x14ac:dyDescent="0.2">
      <c r="B325" s="234" t="s">
        <v>93</v>
      </c>
      <c r="C325" s="234"/>
      <c r="D325" s="234"/>
      <c r="E325" s="235" t="s">
        <v>54</v>
      </c>
      <c r="F325" s="234"/>
      <c r="G325" s="234"/>
      <c r="H325" s="234"/>
    </row>
    <row r="326" spans="2:8" x14ac:dyDescent="0.2">
      <c r="B326" s="236" t="s">
        <v>51</v>
      </c>
      <c r="C326" s="236"/>
      <c r="D326" s="236"/>
      <c r="E326" s="236" t="s">
        <v>53</v>
      </c>
      <c r="F326" s="236"/>
      <c r="G326" s="236"/>
      <c r="H326" s="236"/>
    </row>
    <row r="327" spans="2:8" x14ac:dyDescent="0.2">
      <c r="B327" s="237" t="s">
        <v>52</v>
      </c>
      <c r="C327" s="237"/>
      <c r="D327" s="237"/>
      <c r="E327" s="238" t="s">
        <v>95</v>
      </c>
      <c r="F327" s="237"/>
      <c r="G327" s="237"/>
      <c r="H327" s="237"/>
    </row>
    <row r="328" spans="2:8" x14ac:dyDescent="0.2">
      <c r="B328" s="261"/>
      <c r="C328" s="261"/>
      <c r="D328" s="261"/>
      <c r="E328" s="262"/>
      <c r="F328" s="261"/>
      <c r="G328" s="261"/>
      <c r="H328" s="261"/>
    </row>
    <row r="329" spans="2:8" x14ac:dyDescent="0.2">
      <c r="B329" s="261"/>
      <c r="C329" s="261"/>
      <c r="D329" s="261"/>
      <c r="E329" s="262"/>
      <c r="F329" s="261"/>
      <c r="G329" s="261"/>
      <c r="H329" s="261"/>
    </row>
    <row r="330" spans="2:8" ht="12.75" customHeight="1" x14ac:dyDescent="0.35">
      <c r="B330" s="229"/>
      <c r="C330" s="251"/>
      <c r="D330" s="251"/>
      <c r="E330" s="251"/>
    </row>
    <row r="331" spans="2:8" ht="12.75" customHeight="1" x14ac:dyDescent="0.35">
      <c r="B331" s="229"/>
      <c r="C331" s="251"/>
      <c r="D331" s="251"/>
      <c r="E331" s="251"/>
    </row>
    <row r="332" spans="2:8" ht="12.75" customHeight="1" x14ac:dyDescent="0.35">
      <c r="B332" s="229"/>
    </row>
    <row r="333" spans="2:8" ht="15" x14ac:dyDescent="0.2">
      <c r="B333" s="230" t="s">
        <v>94</v>
      </c>
      <c r="C333" s="231"/>
      <c r="D333" s="232"/>
      <c r="E333" s="232"/>
      <c r="F333" s="232"/>
      <c r="G333" s="232"/>
      <c r="H333" s="232"/>
    </row>
    <row r="334" spans="2:8" ht="15.75" customHeight="1" x14ac:dyDescent="0.2">
      <c r="B334" s="332" t="str">
        <f>"juni 2021"</f>
        <v>juni 2021</v>
      </c>
      <c r="C334" s="332"/>
      <c r="D334" s="232"/>
      <c r="E334" s="232"/>
      <c r="F334" s="232"/>
      <c r="G334" s="232"/>
      <c r="H334" s="232"/>
    </row>
    <row r="335" spans="2:8" x14ac:dyDescent="0.2">
      <c r="B335" s="232"/>
      <c r="C335" s="232"/>
      <c r="D335" s="232"/>
      <c r="E335" s="232"/>
      <c r="F335" s="232"/>
      <c r="G335" s="232"/>
      <c r="H335" s="232"/>
    </row>
    <row r="336" spans="2:8" x14ac:dyDescent="0.2">
      <c r="B336" s="232"/>
      <c r="C336" s="232"/>
      <c r="D336" s="232"/>
      <c r="E336" s="232"/>
      <c r="F336" s="232"/>
      <c r="G336" s="232"/>
      <c r="H336" s="232"/>
    </row>
    <row r="337" spans="2:10" x14ac:dyDescent="0.2">
      <c r="B337" s="232"/>
      <c r="C337" s="232"/>
      <c r="D337" s="232"/>
      <c r="E337" s="232"/>
      <c r="F337" s="232"/>
      <c r="G337" s="232"/>
      <c r="H337" s="232"/>
    </row>
    <row r="338" spans="2:10" x14ac:dyDescent="0.2">
      <c r="B338" s="232"/>
      <c r="C338" s="232"/>
      <c r="D338" s="232"/>
      <c r="E338" s="232"/>
      <c r="F338" s="232"/>
      <c r="G338" s="232"/>
      <c r="H338" s="232"/>
    </row>
    <row r="339" spans="2:10" x14ac:dyDescent="0.2">
      <c r="B339" s="232"/>
      <c r="C339" s="232"/>
      <c r="D339" s="232"/>
      <c r="E339" s="232"/>
      <c r="F339" s="232"/>
      <c r="G339" s="232"/>
      <c r="H339" s="232"/>
    </row>
    <row r="340" spans="2:10" x14ac:dyDescent="0.2">
      <c r="B340" s="232"/>
      <c r="C340" s="232"/>
      <c r="D340" s="232"/>
      <c r="E340" s="232"/>
      <c r="F340" s="232"/>
      <c r="G340" s="232"/>
      <c r="H340" s="232"/>
    </row>
    <row r="341" spans="2:10" x14ac:dyDescent="0.2">
      <c r="B341" s="232"/>
      <c r="C341" s="232"/>
      <c r="D341" s="232"/>
      <c r="E341" s="232"/>
      <c r="F341" s="232"/>
      <c r="G341" s="232"/>
      <c r="H341" s="232"/>
    </row>
    <row r="342" spans="2:10" x14ac:dyDescent="0.2">
      <c r="B342" s="232"/>
      <c r="C342" s="232"/>
      <c r="D342" s="232"/>
      <c r="E342" s="232"/>
      <c r="F342" s="232"/>
      <c r="G342" s="232"/>
      <c r="H342" s="232"/>
    </row>
    <row r="343" spans="2:10" x14ac:dyDescent="0.2">
      <c r="B343" s="232"/>
      <c r="C343" s="232"/>
      <c r="D343" s="232"/>
      <c r="E343" s="232"/>
      <c r="F343" s="232"/>
      <c r="G343" s="232"/>
      <c r="H343" s="232"/>
    </row>
    <row r="344" spans="2:10" x14ac:dyDescent="0.2">
      <c r="B344" s="232"/>
      <c r="C344" s="232"/>
      <c r="D344" s="232"/>
      <c r="E344" s="232"/>
      <c r="F344" s="232"/>
      <c r="G344" s="232"/>
      <c r="H344" s="232"/>
    </row>
    <row r="345" spans="2:10" x14ac:dyDescent="0.2">
      <c r="B345" s="232"/>
      <c r="C345" s="232"/>
      <c r="D345" s="232"/>
      <c r="E345" s="232"/>
      <c r="F345" s="232"/>
      <c r="G345" s="232"/>
      <c r="H345" s="232"/>
    </row>
    <row r="346" spans="2:10" x14ac:dyDescent="0.2">
      <c r="B346" s="232"/>
      <c r="C346" s="232"/>
      <c r="D346" s="232"/>
      <c r="E346" s="232"/>
      <c r="F346" s="232"/>
      <c r="G346" s="232"/>
      <c r="H346" s="232"/>
    </row>
    <row r="347" spans="2:10" x14ac:dyDescent="0.2">
      <c r="B347" s="232"/>
      <c r="C347" s="232"/>
      <c r="D347" s="232"/>
      <c r="E347" s="232"/>
      <c r="F347" s="232"/>
      <c r="G347" s="232"/>
      <c r="H347" s="232"/>
    </row>
    <row r="348" spans="2:10" x14ac:dyDescent="0.2">
      <c r="B348" s="232"/>
      <c r="C348" s="232"/>
      <c r="D348" s="232"/>
      <c r="E348" s="232"/>
      <c r="F348" s="232"/>
      <c r="G348" s="232"/>
      <c r="H348" s="232"/>
      <c r="J348" s="233"/>
    </row>
    <row r="349" spans="2:10" x14ac:dyDescent="0.2">
      <c r="B349" s="232"/>
      <c r="C349" s="232"/>
      <c r="D349" s="232"/>
      <c r="E349" s="232"/>
      <c r="F349" s="232"/>
      <c r="G349" s="232"/>
      <c r="H349" s="232"/>
    </row>
    <row r="350" spans="2:10" x14ac:dyDescent="0.2">
      <c r="B350" s="232"/>
      <c r="C350" s="232"/>
      <c r="D350" s="232"/>
      <c r="E350" s="232"/>
      <c r="F350" s="232"/>
      <c r="G350" s="232"/>
      <c r="H350" s="232"/>
    </row>
    <row r="351" spans="2:10" x14ac:dyDescent="0.2">
      <c r="B351" s="232"/>
      <c r="C351" s="232"/>
      <c r="D351" s="232"/>
      <c r="E351" s="232"/>
      <c r="F351" s="232"/>
      <c r="G351" s="232"/>
      <c r="H351" s="232"/>
    </row>
    <row r="352" spans="2:10" x14ac:dyDescent="0.2">
      <c r="B352" s="232"/>
      <c r="C352" s="232"/>
      <c r="D352" s="232"/>
      <c r="E352" s="232"/>
      <c r="F352" s="232"/>
      <c r="G352" s="232"/>
      <c r="H352" s="232"/>
    </row>
    <row r="353" spans="2:8" x14ac:dyDescent="0.2">
      <c r="B353" s="232"/>
      <c r="C353" s="232"/>
      <c r="D353" s="232"/>
      <c r="E353" s="232"/>
      <c r="F353" s="232"/>
      <c r="G353" s="232"/>
      <c r="H353" s="232"/>
    </row>
    <row r="354" spans="2:8" x14ac:dyDescent="0.2">
      <c r="B354" s="232"/>
      <c r="C354" s="232"/>
      <c r="D354" s="232"/>
      <c r="E354" s="232"/>
      <c r="F354" s="232"/>
      <c r="G354" s="232"/>
      <c r="H354" s="232"/>
    </row>
    <row r="355" spans="2:8" x14ac:dyDescent="0.2">
      <c r="B355" s="232"/>
      <c r="C355" s="232"/>
      <c r="D355" s="232"/>
      <c r="E355" s="232"/>
      <c r="F355" s="232"/>
      <c r="G355" s="232"/>
      <c r="H355" s="232"/>
    </row>
    <row r="356" spans="2:8" x14ac:dyDescent="0.2">
      <c r="B356" s="232"/>
      <c r="C356" s="232"/>
      <c r="D356" s="232"/>
      <c r="E356" s="232"/>
      <c r="F356" s="232"/>
      <c r="G356" s="232"/>
      <c r="H356" s="232"/>
    </row>
    <row r="357" spans="2:8" x14ac:dyDescent="0.2">
      <c r="B357" s="232"/>
      <c r="C357" s="232"/>
      <c r="D357" s="232"/>
      <c r="E357" s="232"/>
      <c r="F357" s="232"/>
      <c r="G357" s="232"/>
      <c r="H357" s="232"/>
    </row>
    <row r="358" spans="2:8" x14ac:dyDescent="0.2">
      <c r="B358" s="232"/>
      <c r="C358" s="232"/>
      <c r="D358" s="232"/>
      <c r="E358" s="232"/>
      <c r="F358" s="232"/>
      <c r="G358" s="232"/>
      <c r="H358" s="232"/>
    </row>
    <row r="359" spans="2:8" x14ac:dyDescent="0.2">
      <c r="B359" s="232"/>
      <c r="C359" s="232"/>
      <c r="D359" s="232"/>
      <c r="E359" s="232"/>
      <c r="F359" s="232"/>
      <c r="G359" s="232"/>
      <c r="H359" s="232"/>
    </row>
    <row r="360" spans="2:8" x14ac:dyDescent="0.2">
      <c r="B360" s="232"/>
      <c r="C360" s="232"/>
      <c r="D360" s="232"/>
      <c r="E360" s="232"/>
      <c r="F360" s="232"/>
      <c r="G360" s="232"/>
      <c r="H360" s="232"/>
    </row>
    <row r="361" spans="2:8" x14ac:dyDescent="0.2">
      <c r="B361" s="232"/>
      <c r="C361" s="232"/>
      <c r="D361" s="232"/>
      <c r="E361" s="232"/>
      <c r="F361" s="232"/>
      <c r="G361" s="232"/>
      <c r="H361" s="232"/>
    </row>
    <row r="362" spans="2:8" x14ac:dyDescent="0.2">
      <c r="B362" s="232"/>
      <c r="C362" s="232"/>
      <c r="D362" s="232"/>
      <c r="E362" s="232"/>
      <c r="F362" s="232"/>
      <c r="G362" s="232"/>
      <c r="H362" s="232"/>
    </row>
    <row r="363" spans="2:8" x14ac:dyDescent="0.2">
      <c r="B363" s="232"/>
      <c r="C363" s="232"/>
      <c r="D363" s="232"/>
      <c r="E363" s="232"/>
      <c r="F363" s="232"/>
      <c r="G363" s="232"/>
      <c r="H363" s="232"/>
    </row>
    <row r="364" spans="2:8" x14ac:dyDescent="0.2">
      <c r="B364" s="232"/>
      <c r="C364" s="232"/>
      <c r="D364" s="232"/>
      <c r="E364" s="232"/>
      <c r="F364" s="232"/>
      <c r="G364" s="232"/>
      <c r="H364" s="232"/>
    </row>
    <row r="365" spans="2:8" x14ac:dyDescent="0.2">
      <c r="B365" s="232"/>
      <c r="C365" s="232"/>
      <c r="D365" s="232"/>
      <c r="E365" s="232"/>
      <c r="F365" s="232"/>
      <c r="G365" s="232"/>
      <c r="H365" s="232"/>
    </row>
    <row r="366" spans="2:8" x14ac:dyDescent="0.2">
      <c r="B366" s="232"/>
      <c r="C366" s="232"/>
      <c r="D366" s="232"/>
      <c r="E366" s="232"/>
      <c r="F366" s="232"/>
      <c r="G366" s="232"/>
      <c r="H366" s="232"/>
    </row>
    <row r="367" spans="2:8" x14ac:dyDescent="0.2">
      <c r="B367" s="232"/>
      <c r="C367" s="232"/>
      <c r="D367" s="232"/>
      <c r="E367" s="232"/>
      <c r="F367" s="232"/>
      <c r="G367" s="232"/>
      <c r="H367" s="232"/>
    </row>
    <row r="368" spans="2:8" x14ac:dyDescent="0.2">
      <c r="B368" s="232"/>
      <c r="C368" s="232"/>
      <c r="D368" s="232"/>
      <c r="E368" s="232"/>
      <c r="F368" s="232"/>
      <c r="G368" s="232"/>
      <c r="H368" s="232"/>
    </row>
    <row r="369" spans="2:8" x14ac:dyDescent="0.2">
      <c r="B369" s="232"/>
      <c r="C369" s="232"/>
      <c r="D369" s="232"/>
      <c r="E369" s="232"/>
      <c r="F369" s="232"/>
      <c r="G369" s="232"/>
      <c r="H369" s="232"/>
    </row>
    <row r="370" spans="2:8" x14ac:dyDescent="0.2">
      <c r="B370" s="232"/>
      <c r="C370" s="232"/>
      <c r="D370" s="232"/>
      <c r="E370" s="232"/>
      <c r="F370" s="232"/>
      <c r="G370" s="232"/>
      <c r="H370" s="232"/>
    </row>
    <row r="371" spans="2:8" x14ac:dyDescent="0.2">
      <c r="B371" s="232"/>
      <c r="C371" s="232"/>
      <c r="D371" s="232"/>
      <c r="E371" s="232"/>
      <c r="F371" s="232"/>
      <c r="G371" s="232"/>
      <c r="H371" s="232"/>
    </row>
    <row r="372" spans="2:8" x14ac:dyDescent="0.2">
      <c r="B372" s="232"/>
      <c r="C372" s="232"/>
      <c r="D372" s="232"/>
      <c r="E372" s="232"/>
      <c r="F372" s="232"/>
      <c r="G372" s="232"/>
      <c r="H372" s="232"/>
    </row>
    <row r="373" spans="2:8" x14ac:dyDescent="0.2">
      <c r="B373" s="232"/>
      <c r="C373" s="232"/>
      <c r="D373" s="232"/>
      <c r="E373" s="232"/>
      <c r="F373" s="232"/>
      <c r="G373" s="232"/>
      <c r="H373" s="232"/>
    </row>
    <row r="374" spans="2:8" x14ac:dyDescent="0.2">
      <c r="B374" s="232"/>
      <c r="C374" s="232"/>
      <c r="D374" s="232"/>
      <c r="E374" s="232"/>
      <c r="F374" s="232"/>
      <c r="G374" s="232"/>
      <c r="H374" s="232"/>
    </row>
    <row r="375" spans="2:8" x14ac:dyDescent="0.2">
      <c r="B375" s="234" t="s">
        <v>93</v>
      </c>
      <c r="C375" s="234"/>
      <c r="D375" s="234"/>
      <c r="E375" s="235" t="s">
        <v>54</v>
      </c>
      <c r="F375" s="234"/>
      <c r="G375" s="234"/>
      <c r="H375" s="234"/>
    </row>
    <row r="376" spans="2:8" x14ac:dyDescent="0.2">
      <c r="B376" s="236" t="s">
        <v>51</v>
      </c>
      <c r="C376" s="236"/>
      <c r="D376" s="236"/>
      <c r="E376" s="236" t="s">
        <v>53</v>
      </c>
      <c r="F376" s="236"/>
      <c r="G376" s="236"/>
      <c r="H376" s="236"/>
    </row>
    <row r="377" spans="2:8" x14ac:dyDescent="0.2">
      <c r="B377" s="237" t="s">
        <v>52</v>
      </c>
      <c r="C377" s="237"/>
      <c r="D377" s="237"/>
      <c r="E377" s="238" t="s">
        <v>95</v>
      </c>
      <c r="F377" s="237"/>
      <c r="G377" s="237"/>
      <c r="H377" s="237"/>
    </row>
    <row r="378" spans="2:8" x14ac:dyDescent="0.2">
      <c r="B378" s="261"/>
      <c r="C378" s="261"/>
      <c r="D378" s="261"/>
      <c r="E378" s="262"/>
      <c r="F378" s="261"/>
      <c r="G378" s="261"/>
      <c r="H378" s="261"/>
    </row>
    <row r="379" spans="2:8" x14ac:dyDescent="0.2">
      <c r="B379" s="261"/>
      <c r="C379" s="261"/>
      <c r="D379" s="261"/>
      <c r="E379" s="262"/>
      <c r="F379" s="261"/>
      <c r="G379" s="261"/>
      <c r="H379" s="261"/>
    </row>
    <row r="380" spans="2:8" ht="12.75" customHeight="1" x14ac:dyDescent="0.35">
      <c r="B380" s="229"/>
      <c r="C380" s="251"/>
      <c r="D380" s="251"/>
      <c r="E380" s="251"/>
    </row>
    <row r="381" spans="2:8" ht="12.75" customHeight="1" x14ac:dyDescent="0.35">
      <c r="B381" s="229"/>
      <c r="C381" s="251"/>
      <c r="D381" s="251"/>
      <c r="E381" s="251"/>
    </row>
    <row r="382" spans="2:8" ht="12.75" customHeight="1" x14ac:dyDescent="0.35">
      <c r="B382" s="229"/>
    </row>
    <row r="383" spans="2:8" s="1" customFormat="1" ht="15" x14ac:dyDescent="0.2">
      <c r="B383" s="230" t="s">
        <v>94</v>
      </c>
      <c r="C383" s="286"/>
      <c r="D383" s="286"/>
      <c r="E383" s="286"/>
      <c r="F383" s="286"/>
      <c r="G383" s="286"/>
      <c r="H383" s="286"/>
    </row>
    <row r="384" spans="2:8" s="1" customFormat="1" ht="15.75" customHeight="1" x14ac:dyDescent="0.2">
      <c r="B384" s="332" t="str">
        <f>"maj 2021"</f>
        <v>maj 2021</v>
      </c>
      <c r="C384" s="332"/>
      <c r="D384" s="286"/>
      <c r="E384" s="286"/>
      <c r="F384" s="286"/>
      <c r="G384" s="286"/>
      <c r="H384" s="286"/>
    </row>
    <row r="385" spans="2:8" s="1" customFormat="1" x14ac:dyDescent="0.2">
      <c r="B385" s="286"/>
      <c r="C385" s="286"/>
      <c r="D385" s="286"/>
      <c r="E385" s="286"/>
      <c r="F385" s="286"/>
      <c r="G385" s="286"/>
      <c r="H385" s="286"/>
    </row>
    <row r="386" spans="2:8" s="1" customFormat="1" x14ac:dyDescent="0.2">
      <c r="B386" s="286"/>
      <c r="C386" s="286"/>
      <c r="D386" s="286"/>
      <c r="E386" s="286"/>
      <c r="F386" s="286"/>
      <c r="G386" s="286"/>
      <c r="H386" s="286"/>
    </row>
    <row r="387" spans="2:8" s="1" customFormat="1" x14ac:dyDescent="0.2">
      <c r="B387" s="286"/>
      <c r="C387" s="286"/>
      <c r="D387" s="286"/>
      <c r="E387" s="286"/>
      <c r="F387" s="286"/>
      <c r="G387" s="286"/>
      <c r="H387" s="286"/>
    </row>
    <row r="388" spans="2:8" s="1" customFormat="1" x14ac:dyDescent="0.2">
      <c r="B388" s="286"/>
      <c r="C388" s="286"/>
      <c r="D388" s="286"/>
      <c r="E388" s="286"/>
      <c r="F388" s="286"/>
      <c r="G388" s="286"/>
      <c r="H388" s="286"/>
    </row>
    <row r="389" spans="2:8" s="1" customFormat="1" x14ac:dyDescent="0.2">
      <c r="B389" s="286"/>
      <c r="C389" s="286"/>
      <c r="D389" s="286"/>
      <c r="E389" s="286"/>
      <c r="F389" s="286"/>
      <c r="G389" s="286"/>
      <c r="H389" s="286"/>
    </row>
    <row r="390" spans="2:8" s="1" customFormat="1" x14ac:dyDescent="0.2">
      <c r="B390" s="286"/>
      <c r="C390" s="286"/>
      <c r="D390" s="286"/>
      <c r="E390" s="286"/>
      <c r="F390" s="286"/>
      <c r="G390" s="286"/>
      <c r="H390" s="286"/>
    </row>
    <row r="391" spans="2:8" s="1" customFormat="1" x14ac:dyDescent="0.2">
      <c r="B391" s="286"/>
      <c r="C391" s="286"/>
      <c r="D391" s="286"/>
      <c r="E391" s="286"/>
      <c r="F391" s="286"/>
      <c r="G391" s="286"/>
      <c r="H391" s="286"/>
    </row>
    <row r="392" spans="2:8" s="1" customFormat="1" x14ac:dyDescent="0.2">
      <c r="B392" s="286"/>
      <c r="C392" s="286"/>
      <c r="D392" s="286"/>
      <c r="E392" s="286"/>
      <c r="F392" s="286"/>
      <c r="G392" s="286"/>
      <c r="H392" s="286"/>
    </row>
    <row r="393" spans="2:8" s="1" customFormat="1" x14ac:dyDescent="0.2">
      <c r="B393" s="286"/>
      <c r="C393" s="286"/>
      <c r="D393" s="286"/>
      <c r="E393" s="286"/>
      <c r="F393" s="286"/>
      <c r="G393" s="286"/>
      <c r="H393" s="286"/>
    </row>
    <row r="394" spans="2:8" s="1" customFormat="1" x14ac:dyDescent="0.2">
      <c r="B394" s="286"/>
      <c r="C394" s="286"/>
      <c r="D394" s="286"/>
      <c r="E394" s="286"/>
      <c r="F394" s="286"/>
      <c r="G394" s="286"/>
      <c r="H394" s="286"/>
    </row>
    <row r="395" spans="2:8" s="1" customFormat="1" x14ac:dyDescent="0.2">
      <c r="B395" s="286"/>
      <c r="C395" s="286"/>
      <c r="D395" s="286"/>
      <c r="E395" s="286"/>
      <c r="F395" s="286"/>
      <c r="G395" s="286"/>
      <c r="H395" s="286"/>
    </row>
    <row r="396" spans="2:8" s="1" customFormat="1" x14ac:dyDescent="0.2">
      <c r="B396" s="286"/>
      <c r="C396" s="286"/>
      <c r="D396" s="286"/>
      <c r="E396" s="286"/>
      <c r="F396" s="286"/>
      <c r="G396" s="286"/>
      <c r="H396" s="286"/>
    </row>
    <row r="397" spans="2:8" s="1" customFormat="1" x14ac:dyDescent="0.2">
      <c r="B397" s="286"/>
      <c r="C397" s="286"/>
      <c r="D397" s="286"/>
      <c r="E397" s="286"/>
      <c r="F397" s="286"/>
      <c r="G397" s="286"/>
      <c r="H397" s="286"/>
    </row>
    <row r="398" spans="2:8" s="1" customFormat="1" x14ac:dyDescent="0.2">
      <c r="B398" s="286"/>
      <c r="C398" s="286"/>
      <c r="D398" s="286"/>
      <c r="E398" s="286"/>
      <c r="F398" s="286"/>
      <c r="G398" s="286"/>
      <c r="H398" s="286"/>
    </row>
    <row r="399" spans="2:8" s="1" customFormat="1" x14ac:dyDescent="0.2">
      <c r="B399" s="286"/>
      <c r="C399" s="286"/>
      <c r="D399" s="286"/>
      <c r="E399" s="286"/>
      <c r="F399" s="286"/>
      <c r="G399" s="286"/>
      <c r="H399" s="286"/>
    </row>
    <row r="400" spans="2:8" s="1" customFormat="1" x14ac:dyDescent="0.2">
      <c r="B400" s="286"/>
      <c r="C400" s="286"/>
      <c r="D400" s="286"/>
      <c r="E400" s="286"/>
      <c r="F400" s="286"/>
      <c r="G400" s="286"/>
      <c r="H400" s="286"/>
    </row>
    <row r="401" spans="2:8" s="1" customFormat="1" x14ac:dyDescent="0.2">
      <c r="B401" s="286"/>
      <c r="C401" s="286"/>
      <c r="D401" s="286"/>
      <c r="E401" s="286"/>
      <c r="F401" s="286"/>
      <c r="G401" s="286"/>
      <c r="H401" s="286"/>
    </row>
    <row r="402" spans="2:8" s="1" customFormat="1" x14ac:dyDescent="0.2">
      <c r="B402" s="286"/>
      <c r="C402" s="286"/>
      <c r="D402" s="286"/>
      <c r="E402" s="286"/>
      <c r="F402" s="286"/>
      <c r="G402" s="286"/>
      <c r="H402" s="286"/>
    </row>
    <row r="403" spans="2:8" s="1" customFormat="1" x14ac:dyDescent="0.2">
      <c r="B403" s="286"/>
      <c r="C403" s="286"/>
      <c r="D403" s="286"/>
      <c r="E403" s="286"/>
      <c r="F403" s="286"/>
      <c r="G403" s="286"/>
      <c r="H403" s="286"/>
    </row>
    <row r="404" spans="2:8" s="1" customFormat="1" x14ac:dyDescent="0.2">
      <c r="B404" s="286"/>
      <c r="C404" s="286"/>
      <c r="D404" s="286"/>
      <c r="E404" s="286"/>
      <c r="F404" s="286"/>
      <c r="G404" s="286"/>
      <c r="H404" s="286"/>
    </row>
    <row r="405" spans="2:8" s="1" customFormat="1" x14ac:dyDescent="0.2">
      <c r="B405" s="286"/>
      <c r="C405" s="286"/>
      <c r="D405" s="286"/>
      <c r="E405" s="286"/>
      <c r="F405" s="286"/>
      <c r="G405" s="286"/>
      <c r="H405" s="286"/>
    </row>
    <row r="406" spans="2:8" s="1" customFormat="1" x14ac:dyDescent="0.2">
      <c r="B406" s="286"/>
      <c r="C406" s="286"/>
      <c r="D406" s="286"/>
      <c r="E406" s="286"/>
      <c r="F406" s="286"/>
      <c r="G406" s="286"/>
      <c r="H406" s="286"/>
    </row>
    <row r="407" spans="2:8" s="1" customFormat="1" x14ac:dyDescent="0.2">
      <c r="B407" s="286"/>
      <c r="C407" s="286"/>
      <c r="D407" s="286"/>
      <c r="E407" s="286"/>
      <c r="F407" s="286"/>
      <c r="G407" s="286"/>
      <c r="H407" s="286"/>
    </row>
    <row r="408" spans="2:8" s="1" customFormat="1" x14ac:dyDescent="0.2">
      <c r="B408" s="286"/>
      <c r="C408" s="286"/>
      <c r="D408" s="286"/>
      <c r="E408" s="286"/>
      <c r="F408" s="286"/>
      <c r="G408" s="286"/>
      <c r="H408" s="286"/>
    </row>
    <row r="409" spans="2:8" s="1" customFormat="1" x14ac:dyDescent="0.2">
      <c r="B409" s="286"/>
      <c r="C409" s="286"/>
      <c r="D409" s="286"/>
      <c r="E409" s="286"/>
      <c r="F409" s="286"/>
      <c r="G409" s="286"/>
      <c r="H409" s="286"/>
    </row>
    <row r="410" spans="2:8" s="1" customFormat="1" x14ac:dyDescent="0.2">
      <c r="B410" s="286"/>
      <c r="C410" s="286"/>
      <c r="D410" s="286"/>
      <c r="E410" s="286"/>
      <c r="F410" s="286"/>
      <c r="G410" s="286"/>
      <c r="H410" s="286"/>
    </row>
    <row r="411" spans="2:8" s="1" customFormat="1" x14ac:dyDescent="0.2">
      <c r="B411" s="286"/>
      <c r="C411" s="286"/>
      <c r="D411" s="286"/>
      <c r="E411" s="286"/>
      <c r="F411" s="286"/>
      <c r="G411" s="286"/>
      <c r="H411" s="286"/>
    </row>
    <row r="412" spans="2:8" s="1" customFormat="1" x14ac:dyDescent="0.2">
      <c r="B412" s="286"/>
      <c r="C412" s="286"/>
      <c r="D412" s="286"/>
      <c r="E412" s="286"/>
      <c r="F412" s="286"/>
      <c r="G412" s="286"/>
      <c r="H412" s="286"/>
    </row>
    <row r="413" spans="2:8" s="1" customFormat="1" x14ac:dyDescent="0.2">
      <c r="B413" s="286"/>
      <c r="C413" s="286"/>
      <c r="D413" s="286"/>
      <c r="E413" s="286"/>
      <c r="F413" s="286"/>
      <c r="G413" s="286"/>
      <c r="H413" s="286"/>
    </row>
    <row r="414" spans="2:8" s="1" customFormat="1" x14ac:dyDescent="0.2">
      <c r="B414" s="286"/>
      <c r="C414" s="286"/>
      <c r="D414" s="286"/>
      <c r="E414" s="286"/>
      <c r="F414" s="286"/>
      <c r="G414" s="286"/>
      <c r="H414" s="286"/>
    </row>
    <row r="415" spans="2:8" s="1" customFormat="1" x14ac:dyDescent="0.2">
      <c r="B415" s="286"/>
      <c r="C415" s="286"/>
      <c r="D415" s="286"/>
      <c r="E415" s="286"/>
      <c r="F415" s="286"/>
      <c r="G415" s="286"/>
      <c r="H415" s="286"/>
    </row>
    <row r="416" spans="2:8" s="1" customFormat="1" x14ac:dyDescent="0.2">
      <c r="B416" s="286"/>
      <c r="C416" s="286"/>
      <c r="D416" s="286"/>
      <c r="E416" s="286"/>
      <c r="F416" s="286"/>
      <c r="G416" s="286"/>
      <c r="H416" s="286"/>
    </row>
    <row r="417" spans="2:8" s="1" customFormat="1" x14ac:dyDescent="0.2">
      <c r="B417" s="286"/>
      <c r="C417" s="286"/>
      <c r="D417" s="286"/>
      <c r="E417" s="286"/>
      <c r="F417" s="286"/>
      <c r="G417" s="286"/>
      <c r="H417" s="286"/>
    </row>
    <row r="418" spans="2:8" s="1" customFormat="1" x14ac:dyDescent="0.2">
      <c r="B418" s="286"/>
      <c r="C418" s="286"/>
      <c r="D418" s="286"/>
      <c r="E418" s="286"/>
      <c r="F418" s="286"/>
      <c r="G418" s="286"/>
      <c r="H418" s="286"/>
    </row>
    <row r="419" spans="2:8" s="1" customFormat="1" x14ac:dyDescent="0.2">
      <c r="B419" s="286"/>
      <c r="C419" s="286"/>
      <c r="D419" s="286"/>
      <c r="E419" s="286"/>
      <c r="F419" s="286"/>
      <c r="G419" s="286"/>
      <c r="H419" s="286"/>
    </row>
    <row r="420" spans="2:8" s="1" customFormat="1" x14ac:dyDescent="0.2">
      <c r="B420" s="286"/>
      <c r="C420" s="286"/>
      <c r="D420" s="286"/>
      <c r="E420" s="286"/>
      <c r="F420" s="286"/>
      <c r="G420" s="286"/>
      <c r="H420" s="286"/>
    </row>
    <row r="421" spans="2:8" s="1" customFormat="1" x14ac:dyDescent="0.2">
      <c r="B421" s="286"/>
      <c r="C421" s="286"/>
      <c r="D421" s="286"/>
      <c r="E421" s="286"/>
      <c r="F421" s="286"/>
      <c r="G421" s="286"/>
      <c r="H421" s="286"/>
    </row>
    <row r="422" spans="2:8" s="1" customFormat="1" x14ac:dyDescent="0.2">
      <c r="B422" s="286"/>
      <c r="C422" s="286"/>
      <c r="D422" s="286"/>
      <c r="E422" s="286"/>
      <c r="F422" s="286"/>
      <c r="G422" s="286"/>
      <c r="H422" s="286"/>
    </row>
    <row r="423" spans="2:8" s="1" customFormat="1" x14ac:dyDescent="0.2">
      <c r="B423" s="286"/>
      <c r="C423" s="286"/>
      <c r="D423" s="286"/>
      <c r="E423" s="286"/>
      <c r="F423" s="286"/>
      <c r="G423" s="286"/>
      <c r="H423" s="286"/>
    </row>
    <row r="424" spans="2:8" s="1" customFormat="1" x14ac:dyDescent="0.2">
      <c r="B424" s="286"/>
      <c r="C424" s="286"/>
      <c r="D424" s="286"/>
      <c r="E424" s="286"/>
      <c r="F424" s="286"/>
      <c r="G424" s="286"/>
      <c r="H424" s="286"/>
    </row>
    <row r="425" spans="2:8" s="1" customFormat="1" x14ac:dyDescent="0.2">
      <c r="B425" s="286"/>
      <c r="C425" s="286"/>
      <c r="D425" s="286"/>
      <c r="E425" s="286"/>
      <c r="F425" s="286"/>
      <c r="G425" s="286"/>
      <c r="H425" s="286"/>
    </row>
    <row r="426" spans="2:8" s="1" customFormat="1" x14ac:dyDescent="0.2">
      <c r="B426" s="286"/>
      <c r="C426" s="286"/>
      <c r="D426" s="286"/>
      <c r="E426" s="286"/>
      <c r="F426" s="286"/>
      <c r="G426" s="286"/>
      <c r="H426" s="286"/>
    </row>
    <row r="427" spans="2:8" s="1" customFormat="1" x14ac:dyDescent="0.2">
      <c r="B427" s="286"/>
      <c r="C427" s="286"/>
      <c r="D427" s="286"/>
      <c r="E427" s="286"/>
      <c r="F427" s="286"/>
      <c r="G427" s="286"/>
      <c r="H427" s="286"/>
    </row>
    <row r="428" spans="2:8" s="1" customFormat="1" x14ac:dyDescent="0.2">
      <c r="B428" s="286"/>
      <c r="C428" s="286"/>
      <c r="D428" s="286"/>
      <c r="E428" s="286"/>
      <c r="F428" s="286"/>
      <c r="G428" s="286"/>
      <c r="H428" s="286"/>
    </row>
    <row r="429" spans="2:8" s="1" customFormat="1" x14ac:dyDescent="0.2">
      <c r="B429" s="287" t="s">
        <v>93</v>
      </c>
      <c r="C429" s="287"/>
      <c r="D429" s="287"/>
      <c r="E429" s="288" t="s">
        <v>54</v>
      </c>
      <c r="F429" s="287"/>
      <c r="G429" s="287"/>
      <c r="H429" s="287"/>
    </row>
    <row r="430" spans="2:8" s="1" customFormat="1" x14ac:dyDescent="0.2">
      <c r="B430" s="289" t="s">
        <v>51</v>
      </c>
      <c r="C430" s="289"/>
      <c r="D430" s="289"/>
      <c r="E430" s="289" t="s">
        <v>53</v>
      </c>
      <c r="F430" s="289"/>
      <c r="G430" s="289"/>
      <c r="H430" s="289"/>
    </row>
    <row r="431" spans="2:8" s="1" customFormat="1" x14ac:dyDescent="0.2">
      <c r="B431" s="290" t="s">
        <v>52</v>
      </c>
      <c r="C431" s="290"/>
      <c r="D431" s="290"/>
      <c r="E431" s="291" t="s">
        <v>95</v>
      </c>
      <c r="F431" s="290"/>
      <c r="G431" s="290"/>
      <c r="H431" s="290"/>
    </row>
    <row r="432" spans="2:8" s="1" customFormat="1" x14ac:dyDescent="0.2">
      <c r="B432" s="289"/>
      <c r="C432" s="289"/>
      <c r="D432" s="289"/>
      <c r="E432" s="292"/>
      <c r="F432" s="289"/>
      <c r="G432" s="289"/>
      <c r="H432" s="289"/>
    </row>
    <row r="433" spans="2:8" s="1" customFormat="1" x14ac:dyDescent="0.2">
      <c r="B433" s="289"/>
      <c r="C433" s="289"/>
      <c r="D433" s="289"/>
      <c r="E433" s="292"/>
      <c r="F433" s="289"/>
      <c r="G433" s="289"/>
      <c r="H433" s="289"/>
    </row>
    <row r="434" spans="2:8" s="1" customFormat="1" ht="12.75" customHeight="1" x14ac:dyDescent="0.35">
      <c r="B434" s="229"/>
      <c r="C434" s="251"/>
      <c r="D434" s="251"/>
      <c r="E434" s="251"/>
    </row>
    <row r="435" spans="2:8" s="1" customFormat="1" ht="12.75" customHeight="1" x14ac:dyDescent="0.35">
      <c r="B435" s="229"/>
    </row>
    <row r="436" spans="2:8" s="1" customFormat="1" ht="12.75" customHeight="1" x14ac:dyDescent="0.35">
      <c r="B436" s="229"/>
    </row>
    <row r="437" spans="2:8" ht="15" x14ac:dyDescent="0.2">
      <c r="B437" s="230" t="s">
        <v>94</v>
      </c>
      <c r="C437" s="231"/>
      <c r="D437" s="232"/>
      <c r="E437" s="232"/>
      <c r="F437" s="232"/>
      <c r="G437" s="232"/>
      <c r="H437" s="232"/>
    </row>
    <row r="438" spans="2:8" ht="15.75" customHeight="1" x14ac:dyDescent="0.2">
      <c r="B438" s="332" t="str">
        <f>"april 2021"</f>
        <v>april 2021</v>
      </c>
      <c r="C438" s="332"/>
      <c r="D438" s="232"/>
      <c r="E438" s="232"/>
      <c r="F438" s="232"/>
      <c r="G438" s="232"/>
      <c r="H438" s="232"/>
    </row>
    <row r="439" spans="2:8" x14ac:dyDescent="0.2">
      <c r="B439" s="232"/>
      <c r="C439" s="232"/>
      <c r="D439" s="232"/>
      <c r="E439" s="232"/>
      <c r="F439" s="232"/>
      <c r="G439" s="232"/>
      <c r="H439" s="232"/>
    </row>
    <row r="440" spans="2:8" x14ac:dyDescent="0.2">
      <c r="B440" s="232"/>
      <c r="C440" s="232"/>
      <c r="D440" s="232"/>
      <c r="E440" s="232"/>
      <c r="F440" s="232"/>
      <c r="G440" s="232"/>
      <c r="H440" s="232"/>
    </row>
    <row r="441" spans="2:8" x14ac:dyDescent="0.2">
      <c r="B441" s="232"/>
      <c r="C441" s="232"/>
      <c r="D441" s="232"/>
      <c r="E441" s="232"/>
      <c r="F441" s="232"/>
      <c r="G441" s="232"/>
      <c r="H441" s="232"/>
    </row>
    <row r="442" spans="2:8" x14ac:dyDescent="0.2">
      <c r="B442" s="232"/>
      <c r="C442" s="232"/>
      <c r="D442" s="232"/>
      <c r="E442" s="232"/>
      <c r="F442" s="232"/>
      <c r="G442" s="232"/>
      <c r="H442" s="232"/>
    </row>
    <row r="443" spans="2:8" x14ac:dyDescent="0.2">
      <c r="B443" s="232"/>
      <c r="C443" s="232"/>
      <c r="D443" s="232"/>
      <c r="E443" s="232"/>
      <c r="F443" s="232"/>
      <c r="G443" s="232"/>
      <c r="H443" s="232"/>
    </row>
    <row r="444" spans="2:8" x14ac:dyDescent="0.2">
      <c r="B444" s="232"/>
      <c r="C444" s="232"/>
      <c r="D444" s="232"/>
      <c r="E444" s="232"/>
      <c r="F444" s="232"/>
      <c r="G444" s="232"/>
      <c r="H444" s="232"/>
    </row>
    <row r="445" spans="2:8" x14ac:dyDescent="0.2">
      <c r="B445" s="232"/>
      <c r="C445" s="232"/>
      <c r="D445" s="232"/>
      <c r="E445" s="232"/>
      <c r="F445" s="232"/>
      <c r="G445" s="232"/>
      <c r="H445" s="232"/>
    </row>
    <row r="446" spans="2:8" x14ac:dyDescent="0.2">
      <c r="B446" s="232"/>
      <c r="C446" s="232"/>
      <c r="D446" s="232"/>
      <c r="E446" s="232"/>
      <c r="F446" s="232"/>
      <c r="G446" s="232"/>
      <c r="H446" s="232"/>
    </row>
    <row r="447" spans="2:8" x14ac:dyDescent="0.2">
      <c r="B447" s="232"/>
      <c r="C447" s="232"/>
      <c r="D447" s="232"/>
      <c r="E447" s="232"/>
      <c r="F447" s="232"/>
      <c r="G447" s="232"/>
      <c r="H447" s="232"/>
    </row>
    <row r="448" spans="2:8" x14ac:dyDescent="0.2">
      <c r="B448" s="232"/>
      <c r="C448" s="232"/>
      <c r="D448" s="232"/>
      <c r="E448" s="232"/>
      <c r="F448" s="232"/>
      <c r="G448" s="232"/>
      <c r="H448" s="232"/>
    </row>
    <row r="449" spans="2:10" x14ac:dyDescent="0.2">
      <c r="B449" s="232"/>
      <c r="C449" s="232"/>
      <c r="D449" s="232"/>
      <c r="E449" s="232"/>
      <c r="F449" s="232"/>
      <c r="G449" s="232"/>
      <c r="H449" s="232"/>
    </row>
    <row r="450" spans="2:10" x14ac:dyDescent="0.2">
      <c r="B450" s="232"/>
      <c r="C450" s="232"/>
      <c r="D450" s="232"/>
      <c r="E450" s="232"/>
      <c r="F450" s="232"/>
      <c r="G450" s="232"/>
      <c r="H450" s="232"/>
    </row>
    <row r="451" spans="2:10" x14ac:dyDescent="0.2">
      <c r="B451" s="232"/>
      <c r="C451" s="232"/>
      <c r="D451" s="232"/>
      <c r="E451" s="232"/>
      <c r="F451" s="232"/>
      <c r="G451" s="232"/>
      <c r="H451" s="232"/>
    </row>
    <row r="452" spans="2:10" x14ac:dyDescent="0.2">
      <c r="B452" s="232"/>
      <c r="C452" s="232"/>
      <c r="D452" s="232"/>
      <c r="E452" s="232"/>
      <c r="F452" s="232"/>
      <c r="G452" s="232"/>
      <c r="H452" s="232"/>
      <c r="J452" s="233"/>
    </row>
    <row r="453" spans="2:10" x14ac:dyDescent="0.2">
      <c r="B453" s="232"/>
      <c r="C453" s="232"/>
      <c r="D453" s="232"/>
      <c r="E453" s="232"/>
      <c r="F453" s="232"/>
      <c r="G453" s="232"/>
      <c r="H453" s="232"/>
    </row>
    <row r="454" spans="2:10" x14ac:dyDescent="0.2">
      <c r="B454" s="232"/>
      <c r="C454" s="232"/>
      <c r="D454" s="232"/>
      <c r="E454" s="232"/>
      <c r="F454" s="232"/>
      <c r="G454" s="232"/>
      <c r="H454" s="232"/>
    </row>
    <row r="455" spans="2:10" x14ac:dyDescent="0.2">
      <c r="B455" s="232"/>
      <c r="C455" s="232"/>
      <c r="D455" s="232"/>
      <c r="E455" s="232"/>
      <c r="F455" s="232"/>
      <c r="G455" s="232"/>
      <c r="H455" s="232"/>
    </row>
    <row r="456" spans="2:10" x14ac:dyDescent="0.2">
      <c r="B456" s="232"/>
      <c r="C456" s="232"/>
      <c r="D456" s="232"/>
      <c r="E456" s="232"/>
      <c r="F456" s="232"/>
      <c r="G456" s="232"/>
      <c r="H456" s="232"/>
    </row>
    <row r="457" spans="2:10" x14ac:dyDescent="0.2">
      <c r="B457" s="232"/>
      <c r="C457" s="232"/>
      <c r="D457" s="232"/>
      <c r="E457" s="232"/>
      <c r="F457" s="232"/>
      <c r="G457" s="232"/>
      <c r="H457" s="232"/>
    </row>
    <row r="458" spans="2:10" x14ac:dyDescent="0.2">
      <c r="B458" s="232"/>
      <c r="C458" s="232"/>
      <c r="D458" s="232"/>
      <c r="E458" s="232"/>
      <c r="F458" s="232"/>
      <c r="G458" s="232"/>
      <c r="H458" s="232"/>
    </row>
    <row r="459" spans="2:10" x14ac:dyDescent="0.2">
      <c r="B459" s="232"/>
      <c r="C459" s="232"/>
      <c r="D459" s="232"/>
      <c r="E459" s="232"/>
      <c r="F459" s="232"/>
      <c r="G459" s="232"/>
      <c r="H459" s="232"/>
    </row>
    <row r="460" spans="2:10" x14ac:dyDescent="0.2">
      <c r="B460" s="232"/>
      <c r="C460" s="232"/>
      <c r="D460" s="232"/>
      <c r="E460" s="232"/>
      <c r="F460" s="232"/>
      <c r="G460" s="232"/>
      <c r="H460" s="232"/>
    </row>
    <row r="461" spans="2:10" x14ac:dyDescent="0.2">
      <c r="B461" s="232"/>
      <c r="C461" s="232"/>
      <c r="D461" s="232"/>
      <c r="E461" s="232"/>
      <c r="F461" s="232"/>
      <c r="G461" s="232"/>
      <c r="H461" s="232"/>
    </row>
    <row r="462" spans="2:10" x14ac:dyDescent="0.2">
      <c r="B462" s="232"/>
      <c r="C462" s="232"/>
      <c r="D462" s="232"/>
      <c r="E462" s="232"/>
      <c r="F462" s="232"/>
      <c r="G462" s="232"/>
      <c r="H462" s="232"/>
    </row>
    <row r="463" spans="2:10" x14ac:dyDescent="0.2">
      <c r="B463" s="232"/>
      <c r="C463" s="232"/>
      <c r="D463" s="232"/>
      <c r="E463" s="232"/>
      <c r="F463" s="232"/>
      <c r="G463" s="232"/>
      <c r="H463" s="232"/>
    </row>
    <row r="464" spans="2:10" x14ac:dyDescent="0.2">
      <c r="B464" s="232"/>
      <c r="C464" s="232"/>
      <c r="D464" s="232"/>
      <c r="E464" s="232"/>
      <c r="F464" s="232"/>
      <c r="G464" s="232"/>
      <c r="H464" s="232"/>
    </row>
    <row r="465" spans="2:8" x14ac:dyDescent="0.2">
      <c r="B465" s="232"/>
      <c r="C465" s="232"/>
      <c r="D465" s="232"/>
      <c r="E465" s="232"/>
      <c r="F465" s="232"/>
      <c r="G465" s="232"/>
      <c r="H465" s="232"/>
    </row>
    <row r="466" spans="2:8" x14ac:dyDescent="0.2">
      <c r="B466" s="232"/>
      <c r="C466" s="232"/>
      <c r="D466" s="232"/>
      <c r="E466" s="232"/>
      <c r="F466" s="232"/>
      <c r="G466" s="232"/>
      <c r="H466" s="232"/>
    </row>
    <row r="467" spans="2:8" x14ac:dyDescent="0.2">
      <c r="B467" s="232"/>
      <c r="C467" s="232"/>
      <c r="D467" s="232"/>
      <c r="E467" s="232"/>
      <c r="F467" s="232"/>
      <c r="G467" s="232"/>
      <c r="H467" s="232"/>
    </row>
    <row r="468" spans="2:8" x14ac:dyDescent="0.2">
      <c r="B468" s="232"/>
      <c r="C468" s="232"/>
      <c r="D468" s="232"/>
      <c r="E468" s="232"/>
      <c r="F468" s="232"/>
      <c r="G468" s="232"/>
      <c r="H468" s="232"/>
    </row>
    <row r="469" spans="2:8" x14ac:dyDescent="0.2">
      <c r="B469" s="232"/>
      <c r="C469" s="232"/>
      <c r="D469" s="232"/>
      <c r="E469" s="232"/>
      <c r="F469" s="232"/>
      <c r="G469" s="232"/>
      <c r="H469" s="232"/>
    </row>
    <row r="470" spans="2:8" x14ac:dyDescent="0.2">
      <c r="B470" s="232"/>
      <c r="C470" s="232"/>
      <c r="D470" s="232"/>
      <c r="E470" s="232"/>
      <c r="F470" s="232"/>
      <c r="G470" s="232"/>
      <c r="H470" s="232"/>
    </row>
    <row r="471" spans="2:8" x14ac:dyDescent="0.2">
      <c r="B471" s="232"/>
      <c r="C471" s="232"/>
      <c r="D471" s="232"/>
      <c r="E471" s="232"/>
      <c r="F471" s="232"/>
      <c r="G471" s="232"/>
      <c r="H471" s="232"/>
    </row>
    <row r="472" spans="2:8" x14ac:dyDescent="0.2">
      <c r="B472" s="232"/>
      <c r="C472" s="232"/>
      <c r="D472" s="232"/>
      <c r="E472" s="232"/>
      <c r="F472" s="232"/>
      <c r="G472" s="232"/>
      <c r="H472" s="232"/>
    </row>
    <row r="473" spans="2:8" x14ac:dyDescent="0.2">
      <c r="B473" s="232"/>
      <c r="C473" s="232"/>
      <c r="D473" s="232"/>
      <c r="E473" s="232"/>
      <c r="F473" s="232"/>
      <c r="G473" s="232"/>
      <c r="H473" s="232"/>
    </row>
    <row r="474" spans="2:8" x14ac:dyDescent="0.2">
      <c r="B474" s="232"/>
      <c r="C474" s="232"/>
      <c r="D474" s="232"/>
      <c r="E474" s="232"/>
      <c r="F474" s="232"/>
      <c r="G474" s="232"/>
      <c r="H474" s="232"/>
    </row>
    <row r="475" spans="2:8" x14ac:dyDescent="0.2">
      <c r="B475" s="232"/>
      <c r="C475" s="232"/>
      <c r="D475" s="232"/>
      <c r="E475" s="232"/>
      <c r="F475" s="232"/>
      <c r="G475" s="232"/>
      <c r="H475" s="232"/>
    </row>
    <row r="476" spans="2:8" x14ac:dyDescent="0.2">
      <c r="B476" s="232"/>
      <c r="C476" s="232"/>
      <c r="D476" s="232"/>
      <c r="E476" s="232"/>
      <c r="F476" s="232"/>
      <c r="G476" s="232"/>
      <c r="H476" s="232"/>
    </row>
    <row r="477" spans="2:8" x14ac:dyDescent="0.2">
      <c r="B477" s="234" t="s">
        <v>93</v>
      </c>
      <c r="C477" s="234"/>
      <c r="D477" s="234"/>
      <c r="E477" s="235" t="s">
        <v>54</v>
      </c>
      <c r="F477" s="234"/>
      <c r="G477" s="234"/>
      <c r="H477" s="234"/>
    </row>
    <row r="478" spans="2:8" x14ac:dyDescent="0.2">
      <c r="B478" s="236" t="s">
        <v>51</v>
      </c>
      <c r="C478" s="236"/>
      <c r="D478" s="236"/>
      <c r="E478" s="236" t="s">
        <v>53</v>
      </c>
      <c r="F478" s="236"/>
      <c r="G478" s="236"/>
      <c r="H478" s="236"/>
    </row>
    <row r="479" spans="2:8" x14ac:dyDescent="0.2">
      <c r="B479" s="237" t="s">
        <v>52</v>
      </c>
      <c r="C479" s="237"/>
      <c r="D479" s="237"/>
      <c r="E479" s="238" t="s">
        <v>95</v>
      </c>
      <c r="F479" s="237"/>
      <c r="G479" s="237"/>
      <c r="H479" s="237"/>
    </row>
    <row r="480" spans="2:8" x14ac:dyDescent="0.2">
      <c r="B480" s="261"/>
      <c r="C480" s="261"/>
      <c r="D480" s="261"/>
      <c r="E480" s="262"/>
      <c r="F480" s="261"/>
      <c r="G480" s="261"/>
      <c r="H480" s="261"/>
    </row>
    <row r="481" spans="2:8" x14ac:dyDescent="0.2">
      <c r="B481" s="261"/>
      <c r="C481" s="261"/>
      <c r="D481" s="261"/>
      <c r="E481" s="262"/>
      <c r="F481" s="261"/>
      <c r="G481" s="261"/>
      <c r="H481" s="261"/>
    </row>
    <row r="482" spans="2:8" ht="12.75" customHeight="1" x14ac:dyDescent="0.35">
      <c r="B482" s="229"/>
      <c r="C482" s="251"/>
      <c r="D482" s="251"/>
      <c r="E482" s="251"/>
    </row>
    <row r="483" spans="2:8" ht="12.75" customHeight="1" x14ac:dyDescent="0.35">
      <c r="B483" s="229"/>
    </row>
    <row r="484" spans="2:8" ht="12.75" customHeight="1" x14ac:dyDescent="0.35">
      <c r="B484" s="229"/>
    </row>
    <row r="485" spans="2:8" ht="15" x14ac:dyDescent="0.2">
      <c r="B485" s="230" t="s">
        <v>94</v>
      </c>
      <c r="C485" s="231"/>
      <c r="D485" s="232"/>
      <c r="E485" s="232"/>
      <c r="F485" s="232"/>
      <c r="G485" s="232"/>
      <c r="H485" s="232"/>
    </row>
    <row r="486" spans="2:8" ht="15.75" customHeight="1" x14ac:dyDescent="0.2">
      <c r="B486" s="332" t="str">
        <f>"mars 2021"</f>
        <v>mars 2021</v>
      </c>
      <c r="C486" s="332"/>
      <c r="D486" s="232"/>
      <c r="E486" s="232"/>
      <c r="F486" s="232"/>
      <c r="G486" s="232"/>
      <c r="H486" s="232"/>
    </row>
    <row r="487" spans="2:8" x14ac:dyDescent="0.2">
      <c r="B487" s="232"/>
      <c r="C487" s="232"/>
      <c r="D487" s="232"/>
      <c r="E487" s="232"/>
      <c r="F487" s="232"/>
      <c r="G487" s="232"/>
      <c r="H487" s="232"/>
    </row>
    <row r="488" spans="2:8" x14ac:dyDescent="0.2">
      <c r="B488" s="232"/>
      <c r="C488" s="232"/>
      <c r="D488" s="232"/>
      <c r="E488" s="232"/>
      <c r="F488" s="232"/>
      <c r="G488" s="232"/>
      <c r="H488" s="232"/>
    </row>
    <row r="489" spans="2:8" x14ac:dyDescent="0.2">
      <c r="B489" s="232"/>
      <c r="C489" s="232"/>
      <c r="D489" s="232"/>
      <c r="E489" s="232"/>
      <c r="F489" s="232"/>
      <c r="G489" s="232"/>
      <c r="H489" s="232"/>
    </row>
    <row r="490" spans="2:8" x14ac:dyDescent="0.2">
      <c r="B490" s="232"/>
      <c r="C490" s="232"/>
      <c r="D490" s="232"/>
      <c r="E490" s="232"/>
      <c r="F490" s="232"/>
      <c r="G490" s="232"/>
      <c r="H490" s="232"/>
    </row>
    <row r="491" spans="2:8" x14ac:dyDescent="0.2">
      <c r="B491" s="232"/>
      <c r="C491" s="232"/>
      <c r="D491" s="232"/>
      <c r="E491" s="232"/>
      <c r="F491" s="232"/>
      <c r="G491" s="232"/>
      <c r="H491" s="232"/>
    </row>
    <row r="492" spans="2:8" x14ac:dyDescent="0.2">
      <c r="B492" s="232"/>
      <c r="C492" s="232"/>
      <c r="D492" s="232"/>
      <c r="E492" s="232"/>
      <c r="F492" s="232"/>
      <c r="G492" s="232"/>
      <c r="H492" s="232"/>
    </row>
    <row r="493" spans="2:8" x14ac:dyDescent="0.2">
      <c r="B493" s="232"/>
      <c r="C493" s="232"/>
      <c r="D493" s="232"/>
      <c r="E493" s="232"/>
      <c r="F493" s="232"/>
      <c r="G493" s="232"/>
      <c r="H493" s="232"/>
    </row>
    <row r="494" spans="2:8" x14ac:dyDescent="0.2">
      <c r="B494" s="232"/>
      <c r="C494" s="232"/>
      <c r="D494" s="232"/>
      <c r="E494" s="232"/>
      <c r="F494" s="232"/>
      <c r="G494" s="232"/>
      <c r="H494" s="232"/>
    </row>
    <row r="495" spans="2:8" x14ac:dyDescent="0.2">
      <c r="B495" s="232"/>
      <c r="C495" s="232"/>
      <c r="D495" s="232"/>
      <c r="E495" s="232"/>
      <c r="F495" s="232"/>
      <c r="G495" s="232"/>
      <c r="H495" s="232"/>
    </row>
    <row r="496" spans="2:8" x14ac:dyDescent="0.2">
      <c r="B496" s="232"/>
      <c r="C496" s="232"/>
      <c r="D496" s="232"/>
      <c r="E496" s="232"/>
      <c r="F496" s="232"/>
      <c r="G496" s="232"/>
      <c r="H496" s="232"/>
    </row>
    <row r="497" spans="2:10" x14ac:dyDescent="0.2">
      <c r="B497" s="232"/>
      <c r="C497" s="232"/>
      <c r="D497" s="232"/>
      <c r="E497" s="232"/>
      <c r="F497" s="232"/>
      <c r="G497" s="232"/>
      <c r="H497" s="232"/>
    </row>
    <row r="498" spans="2:10" x14ac:dyDescent="0.2">
      <c r="B498" s="232"/>
      <c r="C498" s="232"/>
      <c r="D498" s="232"/>
      <c r="E498" s="232"/>
      <c r="F498" s="232"/>
      <c r="G498" s="232"/>
      <c r="H498" s="232"/>
    </row>
    <row r="499" spans="2:10" x14ac:dyDescent="0.2">
      <c r="B499" s="232"/>
      <c r="C499" s="232"/>
      <c r="D499" s="232"/>
      <c r="E499" s="232"/>
      <c r="F499" s="232"/>
      <c r="G499" s="232"/>
      <c r="H499" s="232"/>
    </row>
    <row r="500" spans="2:10" x14ac:dyDescent="0.2">
      <c r="B500" s="232"/>
      <c r="C500" s="232"/>
      <c r="D500" s="232"/>
      <c r="E500" s="232"/>
      <c r="F500" s="232"/>
      <c r="G500" s="232"/>
      <c r="H500" s="232"/>
      <c r="J500" s="233"/>
    </row>
    <row r="501" spans="2:10" x14ac:dyDescent="0.2">
      <c r="B501" s="232"/>
      <c r="C501" s="232"/>
      <c r="D501" s="232"/>
      <c r="E501" s="232"/>
      <c r="F501" s="232"/>
      <c r="G501" s="232"/>
      <c r="H501" s="232"/>
    </row>
    <row r="502" spans="2:10" x14ac:dyDescent="0.2">
      <c r="B502" s="232"/>
      <c r="C502" s="232"/>
      <c r="D502" s="232"/>
      <c r="E502" s="232"/>
      <c r="F502" s="232"/>
      <c r="G502" s="232"/>
      <c r="H502" s="232"/>
    </row>
    <row r="503" spans="2:10" x14ac:dyDescent="0.2">
      <c r="B503" s="232"/>
      <c r="C503" s="232"/>
      <c r="D503" s="232"/>
      <c r="E503" s="232"/>
      <c r="F503" s="232"/>
      <c r="G503" s="232"/>
      <c r="H503" s="232"/>
    </row>
    <row r="504" spans="2:10" x14ac:dyDescent="0.2">
      <c r="B504" s="232"/>
      <c r="C504" s="232"/>
      <c r="D504" s="232"/>
      <c r="E504" s="232"/>
      <c r="F504" s="232"/>
      <c r="G504" s="232"/>
      <c r="H504" s="232"/>
    </row>
    <row r="505" spans="2:10" x14ac:dyDescent="0.2">
      <c r="B505" s="232"/>
      <c r="C505" s="232"/>
      <c r="D505" s="232"/>
      <c r="E505" s="232"/>
      <c r="F505" s="232"/>
      <c r="G505" s="232"/>
      <c r="H505" s="232"/>
    </row>
    <row r="506" spans="2:10" x14ac:dyDescent="0.2">
      <c r="B506" s="232"/>
      <c r="C506" s="232"/>
      <c r="D506" s="232"/>
      <c r="E506" s="232"/>
      <c r="F506" s="232"/>
      <c r="G506" s="232"/>
      <c r="H506" s="232"/>
    </row>
    <row r="507" spans="2:10" x14ac:dyDescent="0.2">
      <c r="B507" s="232"/>
      <c r="C507" s="232"/>
      <c r="D507" s="232"/>
      <c r="E507" s="232"/>
      <c r="F507" s="232"/>
      <c r="G507" s="232"/>
      <c r="H507" s="232"/>
    </row>
    <row r="508" spans="2:10" x14ac:dyDescent="0.2">
      <c r="B508" s="232"/>
      <c r="C508" s="232"/>
      <c r="D508" s="232"/>
      <c r="E508" s="232"/>
      <c r="F508" s="232"/>
      <c r="G508" s="232"/>
      <c r="H508" s="232"/>
    </row>
    <row r="509" spans="2:10" x14ac:dyDescent="0.2">
      <c r="B509" s="232"/>
      <c r="C509" s="232"/>
      <c r="D509" s="232"/>
      <c r="E509" s="232"/>
      <c r="F509" s="232"/>
      <c r="G509" s="232"/>
      <c r="H509" s="232"/>
    </row>
    <row r="510" spans="2:10" x14ac:dyDescent="0.2">
      <c r="B510" s="232"/>
      <c r="C510" s="232"/>
      <c r="D510" s="232"/>
      <c r="E510" s="232"/>
      <c r="F510" s="232"/>
      <c r="G510" s="232"/>
      <c r="H510" s="232"/>
    </row>
    <row r="511" spans="2:10" x14ac:dyDescent="0.2">
      <c r="B511" s="232"/>
      <c r="C511" s="232"/>
      <c r="D511" s="232"/>
      <c r="E511" s="232"/>
      <c r="F511" s="232"/>
      <c r="G511" s="232"/>
      <c r="H511" s="232"/>
    </row>
    <row r="512" spans="2:10" x14ac:dyDescent="0.2">
      <c r="B512" s="232"/>
      <c r="C512" s="232"/>
      <c r="D512" s="232"/>
      <c r="E512" s="232"/>
      <c r="F512" s="232"/>
      <c r="G512" s="232"/>
      <c r="H512" s="232"/>
    </row>
    <row r="513" spans="2:8" x14ac:dyDescent="0.2">
      <c r="B513" s="232"/>
      <c r="C513" s="232"/>
      <c r="D513" s="232"/>
      <c r="E513" s="232"/>
      <c r="F513" s="232"/>
      <c r="G513" s="232"/>
      <c r="H513" s="232"/>
    </row>
    <row r="514" spans="2:8" x14ac:dyDescent="0.2">
      <c r="B514" s="232"/>
      <c r="C514" s="232"/>
      <c r="D514" s="232"/>
      <c r="E514" s="232"/>
      <c r="F514" s="232"/>
      <c r="G514" s="232"/>
      <c r="H514" s="232"/>
    </row>
    <row r="515" spans="2:8" x14ac:dyDescent="0.2">
      <c r="B515" s="232"/>
      <c r="C515" s="232"/>
      <c r="D515" s="232"/>
      <c r="E515" s="232"/>
      <c r="F515" s="232"/>
      <c r="G515" s="232"/>
      <c r="H515" s="232"/>
    </row>
    <row r="516" spans="2:8" x14ac:dyDescent="0.2">
      <c r="B516" s="232"/>
      <c r="C516" s="232"/>
      <c r="D516" s="232"/>
      <c r="E516" s="232"/>
      <c r="F516" s="232"/>
      <c r="G516" s="232"/>
      <c r="H516" s="232"/>
    </row>
    <row r="517" spans="2:8" x14ac:dyDescent="0.2">
      <c r="B517" s="232"/>
      <c r="C517" s="232"/>
      <c r="D517" s="232"/>
      <c r="E517" s="232"/>
      <c r="F517" s="232"/>
      <c r="G517" s="232"/>
      <c r="H517" s="232"/>
    </row>
    <row r="518" spans="2:8" x14ac:dyDescent="0.2">
      <c r="B518" s="232"/>
      <c r="C518" s="232"/>
      <c r="D518" s="232"/>
      <c r="E518" s="232"/>
      <c r="F518" s="232"/>
      <c r="G518" s="232"/>
      <c r="H518" s="232"/>
    </row>
    <row r="519" spans="2:8" x14ac:dyDescent="0.2">
      <c r="B519" s="232"/>
      <c r="C519" s="232"/>
      <c r="D519" s="232"/>
      <c r="E519" s="232"/>
      <c r="F519" s="232"/>
      <c r="G519" s="232"/>
      <c r="H519" s="232"/>
    </row>
    <row r="520" spans="2:8" x14ac:dyDescent="0.2">
      <c r="B520" s="232"/>
      <c r="C520" s="232"/>
      <c r="D520" s="232"/>
      <c r="E520" s="232"/>
      <c r="F520" s="232"/>
      <c r="G520" s="232"/>
      <c r="H520" s="232"/>
    </row>
    <row r="521" spans="2:8" x14ac:dyDescent="0.2">
      <c r="B521" s="232"/>
      <c r="C521" s="232"/>
      <c r="D521" s="232"/>
      <c r="E521" s="232"/>
      <c r="F521" s="232"/>
      <c r="G521" s="232"/>
      <c r="H521" s="232"/>
    </row>
    <row r="522" spans="2:8" x14ac:dyDescent="0.2">
      <c r="B522" s="232"/>
      <c r="C522" s="232"/>
      <c r="D522" s="232"/>
      <c r="E522" s="232"/>
      <c r="F522" s="232"/>
      <c r="G522" s="232"/>
      <c r="H522" s="232"/>
    </row>
    <row r="523" spans="2:8" x14ac:dyDescent="0.2">
      <c r="B523" s="232"/>
      <c r="C523" s="232"/>
      <c r="D523" s="232"/>
      <c r="E523" s="232"/>
      <c r="F523" s="232"/>
      <c r="G523" s="232"/>
      <c r="H523" s="232"/>
    </row>
    <row r="524" spans="2:8" x14ac:dyDescent="0.2">
      <c r="B524" s="232"/>
      <c r="C524" s="232"/>
      <c r="D524" s="232"/>
      <c r="E524" s="232"/>
      <c r="F524" s="232"/>
      <c r="G524" s="232"/>
      <c r="H524" s="232"/>
    </row>
    <row r="525" spans="2:8" x14ac:dyDescent="0.2">
      <c r="B525" s="234" t="s">
        <v>93</v>
      </c>
      <c r="C525" s="234"/>
      <c r="D525" s="234"/>
      <c r="E525" s="235" t="s">
        <v>54</v>
      </c>
      <c r="F525" s="234"/>
      <c r="G525" s="234"/>
      <c r="H525" s="234"/>
    </row>
    <row r="526" spans="2:8" x14ac:dyDescent="0.2">
      <c r="B526" s="236" t="s">
        <v>51</v>
      </c>
      <c r="C526" s="236"/>
      <c r="D526" s="236"/>
      <c r="E526" s="236" t="s">
        <v>53</v>
      </c>
      <c r="F526" s="236"/>
      <c r="G526" s="236"/>
      <c r="H526" s="236"/>
    </row>
    <row r="527" spans="2:8" x14ac:dyDescent="0.2">
      <c r="B527" s="237" t="s">
        <v>52</v>
      </c>
      <c r="C527" s="237"/>
      <c r="D527" s="237"/>
      <c r="E527" s="238" t="s">
        <v>95</v>
      </c>
      <c r="F527" s="237"/>
      <c r="G527" s="237"/>
      <c r="H527" s="237"/>
    </row>
    <row r="528" spans="2:8" x14ac:dyDescent="0.2">
      <c r="B528" s="261"/>
      <c r="C528" s="261"/>
      <c r="D528" s="261"/>
      <c r="E528" s="262"/>
      <c r="F528" s="261"/>
      <c r="G528" s="261"/>
      <c r="H528" s="261"/>
    </row>
    <row r="529" spans="2:8" x14ac:dyDescent="0.2">
      <c r="B529" s="261"/>
      <c r="C529" s="261"/>
      <c r="D529" s="261"/>
      <c r="E529" s="262"/>
      <c r="F529" s="261"/>
      <c r="G529" s="261"/>
      <c r="H529" s="261"/>
    </row>
    <row r="530" spans="2:8" ht="12.75" customHeight="1" x14ac:dyDescent="0.35">
      <c r="B530" s="229"/>
      <c r="C530" s="251"/>
      <c r="D530" s="251"/>
      <c r="E530" s="251"/>
    </row>
    <row r="531" spans="2:8" ht="12.75" customHeight="1" x14ac:dyDescent="0.35">
      <c r="B531" s="229"/>
    </row>
    <row r="532" spans="2:8" ht="12.75" customHeight="1" x14ac:dyDescent="0.35">
      <c r="B532" s="229"/>
    </row>
    <row r="533" spans="2:8" ht="15" x14ac:dyDescent="0.2">
      <c r="B533" s="230" t="s">
        <v>94</v>
      </c>
      <c r="C533" s="231"/>
      <c r="D533" s="232"/>
      <c r="E533" s="232"/>
      <c r="F533" s="232"/>
      <c r="G533" s="232"/>
      <c r="H533" s="232"/>
    </row>
    <row r="534" spans="2:8" ht="15.75" customHeight="1" x14ac:dyDescent="0.2">
      <c r="B534" s="332" t="str">
        <f>"februari 2021"</f>
        <v>februari 2021</v>
      </c>
      <c r="C534" s="332"/>
      <c r="D534" s="232"/>
      <c r="E534" s="232"/>
      <c r="F534" s="232"/>
      <c r="G534" s="232"/>
      <c r="H534" s="232"/>
    </row>
    <row r="535" spans="2:8" x14ac:dyDescent="0.2">
      <c r="B535" s="232"/>
      <c r="C535" s="232"/>
      <c r="D535" s="232"/>
      <c r="E535" s="232"/>
      <c r="F535" s="232"/>
      <c r="G535" s="232"/>
      <c r="H535" s="232"/>
    </row>
    <row r="536" spans="2:8" x14ac:dyDescent="0.2">
      <c r="B536" s="232"/>
      <c r="C536" s="232"/>
      <c r="D536" s="232"/>
      <c r="E536" s="232"/>
      <c r="F536" s="232"/>
      <c r="G536" s="232"/>
      <c r="H536" s="232"/>
    </row>
    <row r="537" spans="2:8" x14ac:dyDescent="0.2">
      <c r="B537" s="232"/>
      <c r="C537" s="232"/>
      <c r="D537" s="232"/>
      <c r="E537" s="232"/>
      <c r="F537" s="232"/>
      <c r="G537" s="232"/>
      <c r="H537" s="232"/>
    </row>
    <row r="538" spans="2:8" x14ac:dyDescent="0.2">
      <c r="B538" s="232"/>
      <c r="C538" s="232"/>
      <c r="D538" s="232"/>
      <c r="E538" s="232"/>
      <c r="F538" s="232"/>
      <c r="G538" s="232"/>
      <c r="H538" s="232"/>
    </row>
    <row r="539" spans="2:8" x14ac:dyDescent="0.2">
      <c r="B539" s="232"/>
      <c r="C539" s="232"/>
      <c r="D539" s="232"/>
      <c r="E539" s="232"/>
      <c r="F539" s="232"/>
      <c r="G539" s="232"/>
      <c r="H539" s="232"/>
    </row>
    <row r="540" spans="2:8" x14ac:dyDescent="0.2">
      <c r="B540" s="232"/>
      <c r="C540" s="232"/>
      <c r="D540" s="232"/>
      <c r="E540" s="232"/>
      <c r="F540" s="232"/>
      <c r="G540" s="232"/>
      <c r="H540" s="232"/>
    </row>
    <row r="541" spans="2:8" x14ac:dyDescent="0.2">
      <c r="B541" s="232"/>
      <c r="C541" s="232"/>
      <c r="D541" s="232"/>
      <c r="E541" s="232"/>
      <c r="F541" s="232"/>
      <c r="G541" s="232"/>
      <c r="H541" s="232"/>
    </row>
    <row r="542" spans="2:8" x14ac:dyDescent="0.2">
      <c r="B542" s="232"/>
      <c r="C542" s="232"/>
      <c r="D542" s="232"/>
      <c r="E542" s="232"/>
      <c r="F542" s="232"/>
      <c r="G542" s="232"/>
      <c r="H542" s="232"/>
    </row>
    <row r="543" spans="2:8" x14ac:dyDescent="0.2">
      <c r="B543" s="232"/>
      <c r="C543" s="232"/>
      <c r="D543" s="232"/>
      <c r="E543" s="232"/>
      <c r="F543" s="232"/>
      <c r="G543" s="232"/>
      <c r="H543" s="232"/>
    </row>
    <row r="544" spans="2:8" x14ac:dyDescent="0.2">
      <c r="B544" s="232"/>
      <c r="C544" s="232"/>
      <c r="D544" s="232"/>
      <c r="E544" s="232"/>
      <c r="F544" s="232"/>
      <c r="G544" s="232"/>
      <c r="H544" s="232"/>
    </row>
    <row r="545" spans="2:10" x14ac:dyDescent="0.2">
      <c r="B545" s="232"/>
      <c r="C545" s="232"/>
      <c r="D545" s="232"/>
      <c r="E545" s="232"/>
      <c r="F545" s="232"/>
      <c r="G545" s="232"/>
      <c r="H545" s="232"/>
    </row>
    <row r="546" spans="2:10" x14ac:dyDescent="0.2">
      <c r="B546" s="232"/>
      <c r="C546" s="232"/>
      <c r="D546" s="232"/>
      <c r="E546" s="232"/>
      <c r="F546" s="232"/>
      <c r="G546" s="232"/>
      <c r="H546" s="232"/>
    </row>
    <row r="547" spans="2:10" x14ac:dyDescent="0.2">
      <c r="B547" s="232"/>
      <c r="C547" s="232"/>
      <c r="D547" s="232"/>
      <c r="E547" s="232"/>
      <c r="F547" s="232"/>
      <c r="G547" s="232"/>
      <c r="H547" s="232"/>
    </row>
    <row r="548" spans="2:10" x14ac:dyDescent="0.2">
      <c r="B548" s="232"/>
      <c r="C548" s="232"/>
      <c r="D548" s="232"/>
      <c r="E548" s="232"/>
      <c r="F548" s="232"/>
      <c r="G548" s="232"/>
      <c r="H548" s="232"/>
      <c r="J548" s="233"/>
    </row>
    <row r="549" spans="2:10" x14ac:dyDescent="0.2">
      <c r="B549" s="232"/>
      <c r="C549" s="232"/>
      <c r="D549" s="232"/>
      <c r="E549" s="232"/>
      <c r="F549" s="232"/>
      <c r="G549" s="232"/>
      <c r="H549" s="232"/>
    </row>
    <row r="550" spans="2:10" x14ac:dyDescent="0.2">
      <c r="B550" s="232"/>
      <c r="C550" s="232"/>
      <c r="D550" s="232"/>
      <c r="E550" s="232"/>
      <c r="F550" s="232"/>
      <c r="G550" s="232"/>
      <c r="H550" s="232"/>
    </row>
    <row r="551" spans="2:10" x14ac:dyDescent="0.2">
      <c r="B551" s="232"/>
      <c r="C551" s="232"/>
      <c r="D551" s="232"/>
      <c r="E551" s="232"/>
      <c r="F551" s="232"/>
      <c r="G551" s="232"/>
      <c r="H551" s="232"/>
    </row>
    <row r="552" spans="2:10" x14ac:dyDescent="0.2">
      <c r="B552" s="232"/>
      <c r="C552" s="232"/>
      <c r="D552" s="232"/>
      <c r="E552" s="232"/>
      <c r="F552" s="232"/>
      <c r="G552" s="232"/>
      <c r="H552" s="232"/>
    </row>
    <row r="553" spans="2:10" x14ac:dyDescent="0.2">
      <c r="B553" s="232"/>
      <c r="C553" s="232"/>
      <c r="D553" s="232"/>
      <c r="E553" s="232"/>
      <c r="F553" s="232"/>
      <c r="G553" s="232"/>
      <c r="H553" s="232"/>
    </row>
    <row r="554" spans="2:10" x14ac:dyDescent="0.2">
      <c r="B554" s="232"/>
      <c r="C554" s="232"/>
      <c r="D554" s="232"/>
      <c r="E554" s="232"/>
      <c r="F554" s="232"/>
      <c r="G554" s="232"/>
      <c r="H554" s="232"/>
    </row>
    <row r="555" spans="2:10" x14ac:dyDescent="0.2">
      <c r="B555" s="232"/>
      <c r="C555" s="232"/>
      <c r="D555" s="232"/>
      <c r="E555" s="232"/>
      <c r="F555" s="232"/>
      <c r="G555" s="232"/>
      <c r="H555" s="232"/>
    </row>
    <row r="556" spans="2:10" x14ac:dyDescent="0.2">
      <c r="B556" s="232"/>
      <c r="C556" s="232"/>
      <c r="D556" s="232"/>
      <c r="E556" s="232"/>
      <c r="F556" s="232"/>
      <c r="G556" s="232"/>
      <c r="H556" s="232"/>
    </row>
    <row r="557" spans="2:10" x14ac:dyDescent="0.2">
      <c r="B557" s="232"/>
      <c r="C557" s="232"/>
      <c r="D557" s="232"/>
      <c r="E557" s="232"/>
      <c r="F557" s="232"/>
      <c r="G557" s="232"/>
      <c r="H557" s="232"/>
    </row>
    <row r="558" spans="2:10" x14ac:dyDescent="0.2">
      <c r="B558" s="232"/>
      <c r="C558" s="232"/>
      <c r="D558" s="232"/>
      <c r="E558" s="232"/>
      <c r="F558" s="232"/>
      <c r="G558" s="232"/>
      <c r="H558" s="232"/>
    </row>
    <row r="559" spans="2:10" x14ac:dyDescent="0.2">
      <c r="B559" s="232"/>
      <c r="C559" s="232"/>
      <c r="D559" s="232"/>
      <c r="E559" s="232"/>
      <c r="F559" s="232"/>
      <c r="G559" s="232"/>
      <c r="H559" s="232"/>
    </row>
    <row r="560" spans="2:10" x14ac:dyDescent="0.2">
      <c r="B560" s="232"/>
      <c r="C560" s="232"/>
      <c r="D560" s="232"/>
      <c r="E560" s="232"/>
      <c r="F560" s="232"/>
      <c r="G560" s="232"/>
      <c r="H560" s="232"/>
    </row>
    <row r="561" spans="2:8" x14ac:dyDescent="0.2">
      <c r="B561" s="232"/>
      <c r="C561" s="232"/>
      <c r="D561" s="232"/>
      <c r="E561" s="232"/>
      <c r="F561" s="232"/>
      <c r="G561" s="232"/>
      <c r="H561" s="232"/>
    </row>
    <row r="562" spans="2:8" x14ac:dyDescent="0.2">
      <c r="B562" s="232"/>
      <c r="C562" s="232"/>
      <c r="D562" s="232"/>
      <c r="E562" s="232"/>
      <c r="F562" s="232"/>
      <c r="G562" s="232"/>
      <c r="H562" s="232"/>
    </row>
    <row r="563" spans="2:8" x14ac:dyDescent="0.2">
      <c r="B563" s="232"/>
      <c r="C563" s="232"/>
      <c r="D563" s="232"/>
      <c r="E563" s="232"/>
      <c r="F563" s="232"/>
      <c r="G563" s="232"/>
      <c r="H563" s="232"/>
    </row>
    <row r="564" spans="2:8" x14ac:dyDescent="0.2">
      <c r="B564" s="232"/>
      <c r="C564" s="232"/>
      <c r="D564" s="232"/>
      <c r="E564" s="232"/>
      <c r="F564" s="232"/>
      <c r="G564" s="232"/>
      <c r="H564" s="232"/>
    </row>
    <row r="565" spans="2:8" x14ac:dyDescent="0.2">
      <c r="B565" s="232"/>
      <c r="C565" s="232"/>
      <c r="D565" s="232"/>
      <c r="E565" s="232"/>
      <c r="F565" s="232"/>
      <c r="G565" s="232"/>
      <c r="H565" s="232"/>
    </row>
    <row r="566" spans="2:8" x14ac:dyDescent="0.2">
      <c r="B566" s="232"/>
      <c r="C566" s="232"/>
      <c r="D566" s="232"/>
      <c r="E566" s="232"/>
      <c r="F566" s="232"/>
      <c r="G566" s="232"/>
      <c r="H566" s="232"/>
    </row>
    <row r="567" spans="2:8" x14ac:dyDescent="0.2">
      <c r="B567" s="232"/>
      <c r="C567" s="232"/>
      <c r="D567" s="232"/>
      <c r="E567" s="232"/>
      <c r="F567" s="232"/>
      <c r="G567" s="232"/>
      <c r="H567" s="232"/>
    </row>
    <row r="568" spans="2:8" x14ac:dyDescent="0.2">
      <c r="B568" s="232"/>
      <c r="C568" s="232"/>
      <c r="D568" s="232"/>
      <c r="E568" s="232"/>
      <c r="F568" s="232"/>
      <c r="G568" s="232"/>
      <c r="H568" s="232"/>
    </row>
    <row r="569" spans="2:8" x14ac:dyDescent="0.2">
      <c r="B569" s="232"/>
      <c r="C569" s="232"/>
      <c r="D569" s="232"/>
      <c r="E569" s="232"/>
      <c r="F569" s="232"/>
      <c r="G569" s="232"/>
      <c r="H569" s="232"/>
    </row>
    <row r="570" spans="2:8" x14ac:dyDescent="0.2">
      <c r="B570" s="232"/>
      <c r="C570" s="232"/>
      <c r="D570" s="232"/>
      <c r="E570" s="232"/>
      <c r="F570" s="232"/>
      <c r="G570" s="232"/>
      <c r="H570" s="232"/>
    </row>
    <row r="571" spans="2:8" x14ac:dyDescent="0.2">
      <c r="B571" s="232"/>
      <c r="C571" s="232"/>
      <c r="D571" s="232"/>
      <c r="E571" s="232"/>
      <c r="F571" s="232"/>
      <c r="G571" s="232"/>
      <c r="H571" s="232"/>
    </row>
    <row r="572" spans="2:8" x14ac:dyDescent="0.2">
      <c r="B572" s="232"/>
      <c r="C572" s="232"/>
      <c r="D572" s="232"/>
      <c r="E572" s="232"/>
      <c r="F572" s="232"/>
      <c r="G572" s="232"/>
      <c r="H572" s="232"/>
    </row>
    <row r="573" spans="2:8" x14ac:dyDescent="0.2">
      <c r="B573" s="232"/>
      <c r="C573" s="232"/>
      <c r="D573" s="232"/>
      <c r="E573" s="232"/>
      <c r="F573" s="232"/>
      <c r="G573" s="232"/>
      <c r="H573" s="232"/>
    </row>
    <row r="574" spans="2:8" x14ac:dyDescent="0.2">
      <c r="B574" s="232"/>
      <c r="C574" s="232"/>
      <c r="D574" s="232"/>
      <c r="E574" s="232"/>
      <c r="F574" s="232"/>
      <c r="G574" s="232"/>
      <c r="H574" s="232"/>
    </row>
    <row r="575" spans="2:8" x14ac:dyDescent="0.2">
      <c r="B575" s="234" t="s">
        <v>93</v>
      </c>
      <c r="C575" s="234"/>
      <c r="D575" s="234"/>
      <c r="E575" s="235" t="s">
        <v>54</v>
      </c>
      <c r="F575" s="234"/>
      <c r="G575" s="234"/>
      <c r="H575" s="234"/>
    </row>
    <row r="576" spans="2:8" x14ac:dyDescent="0.2">
      <c r="B576" s="236" t="s">
        <v>51</v>
      </c>
      <c r="C576" s="236"/>
      <c r="D576" s="236"/>
      <c r="E576" s="236" t="s">
        <v>53</v>
      </c>
      <c r="F576" s="236"/>
      <c r="G576" s="236"/>
      <c r="H576" s="236"/>
    </row>
    <row r="577" spans="2:8" x14ac:dyDescent="0.2">
      <c r="B577" s="237" t="s">
        <v>52</v>
      </c>
      <c r="C577" s="237"/>
      <c r="D577" s="237"/>
      <c r="E577" s="238" t="s">
        <v>95</v>
      </c>
      <c r="F577" s="237"/>
      <c r="G577" s="237"/>
      <c r="H577" s="237"/>
    </row>
    <row r="578" spans="2:8" x14ac:dyDescent="0.2">
      <c r="B578" s="261"/>
      <c r="C578" s="261"/>
      <c r="D578" s="261"/>
      <c r="E578" s="262"/>
      <c r="F578" s="261"/>
      <c r="G578" s="261"/>
      <c r="H578" s="261"/>
    </row>
    <row r="579" spans="2:8" x14ac:dyDescent="0.2">
      <c r="B579" s="261"/>
      <c r="C579" s="261"/>
      <c r="D579" s="261"/>
      <c r="E579" s="262"/>
      <c r="F579" s="261"/>
      <c r="G579" s="261"/>
      <c r="H579" s="261"/>
    </row>
    <row r="580" spans="2:8" ht="12.75" customHeight="1" x14ac:dyDescent="0.35">
      <c r="B580" s="229"/>
      <c r="C580" s="251"/>
      <c r="D580" s="251"/>
      <c r="E580" s="251"/>
    </row>
    <row r="581" spans="2:8" ht="12.75" customHeight="1" x14ac:dyDescent="0.35">
      <c r="B581" s="229"/>
    </row>
    <row r="582" spans="2:8" ht="12.75" customHeight="1" x14ac:dyDescent="0.35">
      <c r="B582" s="229"/>
    </row>
    <row r="583" spans="2:8" ht="15" x14ac:dyDescent="0.2">
      <c r="B583" s="230" t="s">
        <v>94</v>
      </c>
      <c r="C583" s="231"/>
      <c r="D583" s="232"/>
      <c r="E583" s="232"/>
      <c r="F583" s="232"/>
      <c r="G583" s="232"/>
      <c r="H583" s="232"/>
    </row>
    <row r="584" spans="2:8" ht="15.75" customHeight="1" x14ac:dyDescent="0.2">
      <c r="B584" s="332" t="str">
        <f>"Januari 2021"</f>
        <v>Januari 2021</v>
      </c>
      <c r="C584" s="332"/>
      <c r="D584" s="232"/>
      <c r="E584" s="232"/>
      <c r="F584" s="232"/>
      <c r="G584" s="232"/>
      <c r="H584" s="232"/>
    </row>
    <row r="585" spans="2:8" x14ac:dyDescent="0.2">
      <c r="B585" s="232"/>
      <c r="C585" s="232"/>
      <c r="D585" s="232"/>
      <c r="E585" s="232"/>
      <c r="F585" s="232"/>
      <c r="G585" s="232"/>
      <c r="H585" s="232"/>
    </row>
    <row r="586" spans="2:8" x14ac:dyDescent="0.2">
      <c r="B586" s="232"/>
      <c r="C586" s="232"/>
      <c r="D586" s="232"/>
      <c r="E586" s="232"/>
      <c r="F586" s="232"/>
      <c r="G586" s="232"/>
      <c r="H586" s="232"/>
    </row>
    <row r="587" spans="2:8" x14ac:dyDescent="0.2">
      <c r="B587" s="232"/>
      <c r="C587" s="232"/>
      <c r="D587" s="232"/>
      <c r="E587" s="232"/>
      <c r="F587" s="232"/>
      <c r="G587" s="232"/>
      <c r="H587" s="232"/>
    </row>
    <row r="588" spans="2:8" x14ac:dyDescent="0.2">
      <c r="B588" s="232"/>
      <c r="C588" s="232"/>
      <c r="D588" s="232"/>
      <c r="E588" s="232"/>
      <c r="F588" s="232"/>
      <c r="G588" s="232"/>
      <c r="H588" s="232"/>
    </row>
    <row r="589" spans="2:8" x14ac:dyDescent="0.2">
      <c r="B589" s="232"/>
      <c r="C589" s="232"/>
      <c r="D589" s="232"/>
      <c r="E589" s="232"/>
      <c r="F589" s="232"/>
      <c r="G589" s="232"/>
      <c r="H589" s="232"/>
    </row>
    <row r="590" spans="2:8" x14ac:dyDescent="0.2">
      <c r="B590" s="232"/>
      <c r="C590" s="232"/>
      <c r="D590" s="232"/>
      <c r="E590" s="232"/>
      <c r="F590" s="232"/>
      <c r="G590" s="232"/>
      <c r="H590" s="232"/>
    </row>
    <row r="591" spans="2:8" x14ac:dyDescent="0.2">
      <c r="B591" s="232"/>
      <c r="C591" s="232"/>
      <c r="D591" s="232"/>
      <c r="E591" s="232"/>
      <c r="F591" s="232"/>
      <c r="G591" s="232"/>
      <c r="H591" s="232"/>
    </row>
    <row r="592" spans="2:8" x14ac:dyDescent="0.2">
      <c r="B592" s="232"/>
      <c r="C592" s="232"/>
      <c r="D592" s="232"/>
      <c r="E592" s="232"/>
      <c r="F592" s="232"/>
      <c r="G592" s="232"/>
      <c r="H592" s="232"/>
    </row>
    <row r="593" spans="2:10" x14ac:dyDescent="0.2">
      <c r="B593" s="232"/>
      <c r="C593" s="232"/>
      <c r="D593" s="232"/>
      <c r="E593" s="232"/>
      <c r="F593" s="232"/>
      <c r="G593" s="232"/>
      <c r="H593" s="232"/>
    </row>
    <row r="594" spans="2:10" x14ac:dyDescent="0.2">
      <c r="B594" s="232"/>
      <c r="C594" s="232"/>
      <c r="D594" s="232"/>
      <c r="E594" s="232"/>
      <c r="F594" s="232"/>
      <c r="G594" s="232"/>
      <c r="H594" s="232"/>
    </row>
    <row r="595" spans="2:10" x14ac:dyDescent="0.2">
      <c r="B595" s="232"/>
      <c r="C595" s="232"/>
      <c r="D595" s="232"/>
      <c r="E595" s="232"/>
      <c r="F595" s="232"/>
      <c r="G595" s="232"/>
      <c r="H595" s="232"/>
    </row>
    <row r="596" spans="2:10" x14ac:dyDescent="0.2">
      <c r="B596" s="232"/>
      <c r="C596" s="232"/>
      <c r="D596" s="232"/>
      <c r="E596" s="232"/>
      <c r="F596" s="232"/>
      <c r="G596" s="232"/>
      <c r="H596" s="232"/>
    </row>
    <row r="597" spans="2:10" x14ac:dyDescent="0.2">
      <c r="B597" s="232"/>
      <c r="C597" s="232"/>
      <c r="D597" s="232"/>
      <c r="E597" s="232"/>
      <c r="F597" s="232"/>
      <c r="G597" s="232"/>
      <c r="H597" s="232"/>
    </row>
    <row r="598" spans="2:10" x14ac:dyDescent="0.2">
      <c r="B598" s="232"/>
      <c r="C598" s="232"/>
      <c r="D598" s="232"/>
      <c r="E598" s="232"/>
      <c r="F598" s="232"/>
      <c r="G598" s="232"/>
      <c r="H598" s="232"/>
      <c r="J598" s="233"/>
    </row>
    <row r="599" spans="2:10" x14ac:dyDescent="0.2">
      <c r="B599" s="232"/>
      <c r="C599" s="232"/>
      <c r="D599" s="232"/>
      <c r="E599" s="232"/>
      <c r="F599" s="232"/>
      <c r="G599" s="232"/>
      <c r="H599" s="232"/>
    </row>
    <row r="600" spans="2:10" x14ac:dyDescent="0.2">
      <c r="B600" s="232"/>
      <c r="C600" s="232"/>
      <c r="D600" s="232"/>
      <c r="E600" s="232"/>
      <c r="F600" s="232"/>
      <c r="G600" s="232"/>
      <c r="H600" s="232"/>
    </row>
    <row r="601" spans="2:10" x14ac:dyDescent="0.2">
      <c r="B601" s="232"/>
      <c r="C601" s="232"/>
      <c r="D601" s="232"/>
      <c r="E601" s="232"/>
      <c r="F601" s="232"/>
      <c r="G601" s="232"/>
      <c r="H601" s="232"/>
    </row>
    <row r="602" spans="2:10" x14ac:dyDescent="0.2">
      <c r="B602" s="232"/>
      <c r="C602" s="232"/>
      <c r="D602" s="232"/>
      <c r="E602" s="232"/>
      <c r="F602" s="232"/>
      <c r="G602" s="232"/>
      <c r="H602" s="232"/>
    </row>
    <row r="603" spans="2:10" x14ac:dyDescent="0.2">
      <c r="B603" s="232"/>
      <c r="C603" s="232"/>
      <c r="D603" s="232"/>
      <c r="E603" s="232"/>
      <c r="F603" s="232"/>
      <c r="G603" s="232"/>
      <c r="H603" s="232"/>
    </row>
    <row r="604" spans="2:10" x14ac:dyDescent="0.2">
      <c r="B604" s="232"/>
      <c r="C604" s="232"/>
      <c r="D604" s="232"/>
      <c r="E604" s="232"/>
      <c r="F604" s="232"/>
      <c r="G604" s="232"/>
      <c r="H604" s="232"/>
    </row>
    <row r="605" spans="2:10" x14ac:dyDescent="0.2">
      <c r="B605" s="232"/>
      <c r="C605" s="232"/>
      <c r="D605" s="232"/>
      <c r="E605" s="232"/>
      <c r="F605" s="232"/>
      <c r="G605" s="232"/>
      <c r="H605" s="232"/>
    </row>
    <row r="606" spans="2:10" x14ac:dyDescent="0.2">
      <c r="B606" s="232"/>
      <c r="C606" s="232"/>
      <c r="D606" s="232"/>
      <c r="E606" s="232"/>
      <c r="F606" s="232"/>
      <c r="G606" s="232"/>
      <c r="H606" s="232"/>
    </row>
    <row r="607" spans="2:10" x14ac:dyDescent="0.2">
      <c r="B607" s="232"/>
      <c r="C607" s="232"/>
      <c r="D607" s="232"/>
      <c r="E607" s="232"/>
      <c r="F607" s="232"/>
      <c r="G607" s="232"/>
      <c r="H607" s="232"/>
    </row>
    <row r="608" spans="2:10" x14ac:dyDescent="0.2">
      <c r="B608" s="232"/>
      <c r="C608" s="232"/>
      <c r="D608" s="232"/>
      <c r="E608" s="232"/>
      <c r="F608" s="232"/>
      <c r="G608" s="232"/>
      <c r="H608" s="232"/>
    </row>
    <row r="609" spans="2:8" x14ac:dyDescent="0.2">
      <c r="B609" s="232"/>
      <c r="C609" s="232"/>
      <c r="D609" s="232"/>
      <c r="E609" s="232"/>
      <c r="F609" s="232"/>
      <c r="G609" s="232"/>
      <c r="H609" s="232"/>
    </row>
    <row r="610" spans="2:8" x14ac:dyDescent="0.2">
      <c r="B610" s="232"/>
      <c r="C610" s="232"/>
      <c r="D610" s="232"/>
      <c r="E610" s="232"/>
      <c r="F610" s="232"/>
      <c r="G610" s="232"/>
      <c r="H610" s="232"/>
    </row>
    <row r="611" spans="2:8" x14ac:dyDescent="0.2">
      <c r="B611" s="232"/>
      <c r="C611" s="232"/>
      <c r="D611" s="232"/>
      <c r="E611" s="232"/>
      <c r="F611" s="232"/>
      <c r="G611" s="232"/>
      <c r="H611" s="232"/>
    </row>
    <row r="612" spans="2:8" x14ac:dyDescent="0.2">
      <c r="B612" s="232"/>
      <c r="C612" s="232"/>
      <c r="D612" s="232"/>
      <c r="E612" s="232"/>
      <c r="F612" s="232"/>
      <c r="G612" s="232"/>
      <c r="H612" s="232"/>
    </row>
    <row r="613" spans="2:8" x14ac:dyDescent="0.2">
      <c r="B613" s="232"/>
      <c r="C613" s="232"/>
      <c r="D613" s="232"/>
      <c r="E613" s="232"/>
      <c r="F613" s="232"/>
      <c r="G613" s="232"/>
      <c r="H613" s="232"/>
    </row>
    <row r="614" spans="2:8" x14ac:dyDescent="0.2">
      <c r="B614" s="232"/>
      <c r="C614" s="232"/>
      <c r="D614" s="232"/>
      <c r="E614" s="232"/>
      <c r="F614" s="232"/>
      <c r="G614" s="232"/>
      <c r="H614" s="232"/>
    </row>
    <row r="615" spans="2:8" x14ac:dyDescent="0.2">
      <c r="B615" s="232"/>
      <c r="C615" s="232"/>
      <c r="D615" s="232"/>
      <c r="E615" s="232"/>
      <c r="F615" s="232"/>
      <c r="G615" s="232"/>
      <c r="H615" s="232"/>
    </row>
    <row r="616" spans="2:8" x14ac:dyDescent="0.2">
      <c r="B616" s="232"/>
      <c r="C616" s="232"/>
      <c r="D616" s="232"/>
      <c r="E616" s="232"/>
      <c r="F616" s="232"/>
      <c r="G616" s="232"/>
      <c r="H616" s="232"/>
    </row>
    <row r="617" spans="2:8" x14ac:dyDescent="0.2">
      <c r="B617" s="232"/>
      <c r="C617" s="232"/>
      <c r="D617" s="232"/>
      <c r="E617" s="232"/>
      <c r="F617" s="232"/>
      <c r="G617" s="232"/>
      <c r="H617" s="232"/>
    </row>
    <row r="618" spans="2:8" x14ac:dyDescent="0.2">
      <c r="B618" s="232"/>
      <c r="C618" s="232"/>
      <c r="D618" s="232"/>
      <c r="E618" s="232"/>
      <c r="F618" s="232"/>
      <c r="G618" s="232"/>
      <c r="H618" s="232"/>
    </row>
    <row r="619" spans="2:8" x14ac:dyDescent="0.2">
      <c r="B619" s="232"/>
      <c r="C619" s="232"/>
      <c r="D619" s="232"/>
      <c r="E619" s="232"/>
      <c r="F619" s="232"/>
      <c r="G619" s="232"/>
      <c r="H619" s="232"/>
    </row>
    <row r="620" spans="2:8" x14ac:dyDescent="0.2">
      <c r="B620" s="232"/>
      <c r="C620" s="232"/>
      <c r="D620" s="232"/>
      <c r="E620" s="232"/>
      <c r="F620" s="232"/>
      <c r="G620" s="232"/>
      <c r="H620" s="232"/>
    </row>
    <row r="621" spans="2:8" x14ac:dyDescent="0.2">
      <c r="B621" s="232"/>
      <c r="C621" s="232"/>
      <c r="D621" s="232"/>
      <c r="E621" s="232"/>
      <c r="F621" s="232"/>
      <c r="G621" s="232"/>
      <c r="H621" s="232"/>
    </row>
    <row r="622" spans="2:8" x14ac:dyDescent="0.2">
      <c r="B622" s="234" t="s">
        <v>93</v>
      </c>
      <c r="C622" s="234"/>
      <c r="D622" s="234"/>
      <c r="E622" s="235" t="s">
        <v>54</v>
      </c>
      <c r="F622" s="234"/>
      <c r="G622" s="234"/>
      <c r="H622" s="234"/>
    </row>
    <row r="623" spans="2:8" x14ac:dyDescent="0.2">
      <c r="B623" s="236" t="s">
        <v>51</v>
      </c>
      <c r="C623" s="236"/>
      <c r="D623" s="236"/>
      <c r="E623" s="236" t="s">
        <v>53</v>
      </c>
      <c r="F623" s="236"/>
      <c r="G623" s="236"/>
      <c r="H623" s="236"/>
    </row>
    <row r="624" spans="2:8" x14ac:dyDescent="0.2">
      <c r="B624" s="237" t="s">
        <v>52</v>
      </c>
      <c r="C624" s="237"/>
      <c r="D624" s="237"/>
      <c r="E624" s="238" t="s">
        <v>95</v>
      </c>
      <c r="F624" s="237"/>
      <c r="G624" s="237"/>
      <c r="H624" s="237"/>
    </row>
    <row r="625" spans="2:8" x14ac:dyDescent="0.2">
      <c r="B625" s="261"/>
      <c r="C625" s="261"/>
      <c r="D625" s="261"/>
      <c r="E625" s="262"/>
      <c r="F625" s="261"/>
      <c r="G625" s="261"/>
      <c r="H625" s="261"/>
    </row>
    <row r="626" spans="2:8" x14ac:dyDescent="0.2">
      <c r="B626" s="261"/>
      <c r="C626" s="261"/>
      <c r="D626" s="261"/>
      <c r="E626" s="262"/>
      <c r="F626" s="261"/>
      <c r="G626" s="261"/>
      <c r="H626" s="261"/>
    </row>
    <row r="627" spans="2:8" ht="12.75" customHeight="1" x14ac:dyDescent="0.35">
      <c r="B627" s="229"/>
      <c r="C627" s="251"/>
      <c r="D627" s="251"/>
      <c r="E627" s="251"/>
    </row>
    <row r="628" spans="2:8" ht="12.75" customHeight="1" x14ac:dyDescent="0.35">
      <c r="B628" s="229"/>
    </row>
    <row r="629" spans="2:8" ht="12.75" customHeight="1" x14ac:dyDescent="0.35">
      <c r="B629" s="229"/>
    </row>
  </sheetData>
  <mergeCells count="12">
    <mergeCell ref="B12:C12"/>
    <mergeCell ref="B584:C584"/>
    <mergeCell ref="B534:C534"/>
    <mergeCell ref="B486:C486"/>
    <mergeCell ref="B438:C438"/>
    <mergeCell ref="B334:C334"/>
    <mergeCell ref="B384:C384"/>
    <mergeCell ref="B60:C60"/>
    <mergeCell ref="B113:C113"/>
    <mergeCell ref="B167:C167"/>
    <mergeCell ref="B219:C219"/>
    <mergeCell ref="B285:C285"/>
  </mergeCells>
  <phoneticPr fontId="0" type="noConversion"/>
  <hyperlinks>
    <hyperlink ref="B3" r:id="rId1" xr:uid="{00000000-0004-0000-0000-000000000000}"/>
    <hyperlink ref="E624" r:id="rId2" xr:uid="{5E8066A8-8517-1847-B249-2357DD2988E6}"/>
    <hyperlink ref="E577" r:id="rId3" xr:uid="{C90CB2CA-C25A-7443-BF33-A12AF1A75509}"/>
    <hyperlink ref="E527" r:id="rId4" xr:uid="{CCDA67AF-75E0-E845-B7BF-DB1E24D5EA92}"/>
    <hyperlink ref="E479" r:id="rId5" xr:uid="{B134E097-43AB-CF48-954C-784EC7DDA4C9}"/>
    <hyperlink ref="E377" r:id="rId6" xr:uid="{AAD94302-C784-8C43-AC6B-52BFD597FED5}"/>
    <hyperlink ref="E431" r:id="rId7" xr:uid="{60B8E20D-6D62-4FF9-B253-D92A69C4F431}"/>
    <hyperlink ref="E327" r:id="rId8" xr:uid="{BDE223F9-D571-7248-9B3F-D9D835BAD1B4}"/>
    <hyperlink ref="E278" r:id="rId9" xr:uid="{367B1B1D-A1B4-654F-92D0-AC05C55DB801}"/>
    <hyperlink ref="E212" r:id="rId10" xr:uid="{6732D727-366D-4200-966A-4196593DE5D0}"/>
    <hyperlink ref="E160" r:id="rId11" xr:uid="{C09BE534-AC95-1940-9818-CD12923BD206}"/>
    <hyperlink ref="E105" r:id="rId12" xr:uid="{7EFD48E1-482A-44D0-BAC6-9CE6D1210740}"/>
    <hyperlink ref="E52" r:id="rId13" xr:uid="{98CFF8F2-8960-40CD-B6E8-20BCDF5BF478}"/>
  </hyperlinks>
  <printOptions horizontalCentered="1"/>
  <pageMargins left="0.59055118110236227" right="0.59055118110236227" top="0.98425196850393704" bottom="0.78740157480314965" header="0.51181102362204722" footer="0.51181102362204722"/>
  <pageSetup paperSize="9" orientation="portrait" horizontalDpi="1200" verticalDpi="1200" r:id="rId14"/>
  <headerFooter alignWithMargins="0"/>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856"/>
  <sheetViews>
    <sheetView tabSelected="1" zoomScale="120" zoomScaleNormal="120" workbookViewId="0">
      <pane ySplit="11" topLeftCell="A12" activePane="bottomLeft" state="frozen"/>
      <selection pane="bottomLeft" activeCell="O24" sqref="O24"/>
    </sheetView>
  </sheetViews>
  <sheetFormatPr defaultColWidth="9.140625" defaultRowHeight="12.75" x14ac:dyDescent="0.2"/>
  <cols>
    <col min="1" max="1" width="5" style="1" customWidth="1"/>
    <col min="2" max="2" width="28" style="1" customWidth="1"/>
    <col min="3" max="3" width="10.85546875" style="5" customWidth="1"/>
    <col min="4" max="4" width="7.140625" style="1" customWidth="1"/>
    <col min="5" max="5" width="7.140625" style="2" customWidth="1"/>
    <col min="6" max="6" width="7.140625" style="3" customWidth="1"/>
    <col min="7" max="7" width="8.85546875" style="3" customWidth="1"/>
    <col min="8" max="8" width="7.140625" style="1" customWidth="1"/>
    <col min="9" max="9" width="7.42578125" style="2" customWidth="1"/>
    <col min="10" max="10" width="7.140625" style="2" customWidth="1"/>
    <col min="11" max="11" width="8.28515625" style="4" customWidth="1"/>
    <col min="12" max="12" width="8.42578125" style="3" customWidth="1"/>
    <col min="13" max="14" width="7.7109375" style="3" customWidth="1"/>
    <col min="15" max="15" width="6.85546875" style="112" customWidth="1"/>
    <col min="16" max="16" width="6.85546875" style="3" customWidth="1"/>
    <col min="17" max="39" width="9.140625" style="20"/>
    <col min="40" max="16384" width="9.140625" style="1"/>
  </cols>
  <sheetData>
    <row r="1" spans="1:39" x14ac:dyDescent="0.2">
      <c r="A1" s="147" t="s">
        <v>0</v>
      </c>
      <c r="B1" s="147"/>
      <c r="C1" s="148"/>
      <c r="D1" s="149"/>
      <c r="E1" s="11"/>
      <c r="F1" s="150" t="s">
        <v>22</v>
      </c>
      <c r="G1" s="150"/>
      <c r="H1" s="149"/>
      <c r="I1" s="149"/>
      <c r="J1" s="151"/>
      <c r="K1" s="151"/>
      <c r="L1" s="152"/>
      <c r="M1" s="152"/>
      <c r="N1" s="152"/>
      <c r="O1" s="153"/>
      <c r="P1" s="152"/>
      <c r="Q1" s="26"/>
    </row>
    <row r="2" spans="1:39" x14ac:dyDescent="0.2">
      <c r="A2" s="154"/>
      <c r="B2" s="154"/>
      <c r="C2" s="148"/>
      <c r="D2" s="148"/>
      <c r="E2" s="12"/>
      <c r="F2" s="150" t="s">
        <v>23</v>
      </c>
      <c r="G2" s="150"/>
      <c r="H2" s="149"/>
      <c r="I2" s="149"/>
      <c r="J2" s="151"/>
      <c r="K2" s="151"/>
      <c r="L2" s="152"/>
      <c r="M2" s="152"/>
      <c r="N2" s="152"/>
      <c r="O2" s="153"/>
      <c r="P2" s="152"/>
      <c r="Q2" s="27"/>
    </row>
    <row r="3" spans="1:39" x14ac:dyDescent="0.2">
      <c r="A3" s="154"/>
      <c r="B3" s="154"/>
      <c r="C3" s="148"/>
      <c r="D3" s="149"/>
      <c r="E3" s="149" t="s">
        <v>72</v>
      </c>
      <c r="F3" s="150"/>
      <c r="G3" s="150"/>
      <c r="H3" s="149"/>
      <c r="I3" s="149"/>
      <c r="J3" s="151"/>
      <c r="K3" s="151"/>
      <c r="L3" s="152"/>
      <c r="M3" s="152"/>
      <c r="N3" s="152"/>
      <c r="O3" s="153"/>
      <c r="P3" s="152"/>
    </row>
    <row r="4" spans="1:39" x14ac:dyDescent="0.2">
      <c r="A4" s="154"/>
      <c r="B4" s="154"/>
      <c r="C4" s="148"/>
      <c r="D4" s="149"/>
      <c r="E4" s="155"/>
      <c r="F4" s="152"/>
      <c r="G4" s="152"/>
      <c r="H4" s="149"/>
      <c r="I4" s="156"/>
      <c r="J4" s="149"/>
      <c r="K4" s="151"/>
      <c r="L4" s="152"/>
      <c r="M4" s="152"/>
      <c r="N4" s="152"/>
      <c r="O4" s="153"/>
      <c r="P4" s="152"/>
    </row>
    <row r="5" spans="1:39" x14ac:dyDescent="0.2">
      <c r="A5" s="154" t="s">
        <v>89</v>
      </c>
      <c r="B5" s="154"/>
      <c r="C5" s="148"/>
      <c r="D5" s="149"/>
      <c r="E5" s="155"/>
      <c r="F5" s="152"/>
      <c r="G5" s="152"/>
      <c r="H5" s="149"/>
      <c r="I5" s="156"/>
      <c r="J5" s="149"/>
      <c r="K5" s="151"/>
      <c r="L5" s="152"/>
      <c r="M5" s="152"/>
      <c r="N5" s="152"/>
      <c r="O5" s="153"/>
      <c r="P5" s="152"/>
    </row>
    <row r="6" spans="1:39" x14ac:dyDescent="0.2">
      <c r="A6" s="154" t="s">
        <v>87</v>
      </c>
      <c r="B6" s="154"/>
      <c r="C6" s="148"/>
      <c r="D6" s="149"/>
      <c r="E6" s="155"/>
      <c r="F6" s="152"/>
      <c r="G6" s="152"/>
      <c r="H6" s="149"/>
      <c r="I6" s="156"/>
      <c r="J6" s="149"/>
      <c r="K6" s="151"/>
      <c r="L6" s="152"/>
      <c r="M6" s="152"/>
      <c r="N6" s="152"/>
      <c r="O6" s="153"/>
      <c r="P6" s="152"/>
    </row>
    <row r="7" spans="1:39" ht="15.75" x14ac:dyDescent="0.3">
      <c r="A7" s="154" t="s">
        <v>59</v>
      </c>
      <c r="B7" s="154"/>
      <c r="C7" s="148"/>
      <c r="D7" s="149"/>
      <c r="E7" s="155"/>
      <c r="F7" s="152"/>
      <c r="G7" s="152"/>
      <c r="H7" s="149"/>
      <c r="I7" s="156"/>
      <c r="J7" s="149"/>
      <c r="K7" s="151"/>
      <c r="L7" s="152"/>
      <c r="M7" s="152"/>
      <c r="N7" s="152"/>
      <c r="O7" s="153"/>
      <c r="P7" s="152"/>
    </row>
    <row r="8" spans="1:39" x14ac:dyDescent="0.2">
      <c r="A8" s="154" t="s">
        <v>55</v>
      </c>
      <c r="B8" s="154"/>
      <c r="C8" s="148"/>
      <c r="D8" s="149"/>
      <c r="E8" s="155"/>
      <c r="F8" s="152"/>
      <c r="G8" s="152"/>
      <c r="H8" s="149"/>
      <c r="I8" s="156"/>
      <c r="J8" s="149"/>
      <c r="K8" s="151"/>
      <c r="L8" s="152"/>
      <c r="M8" s="152"/>
      <c r="N8" s="152"/>
      <c r="O8" s="153"/>
      <c r="P8" s="152"/>
    </row>
    <row r="9" spans="1:39" x14ac:dyDescent="0.2">
      <c r="A9" s="154"/>
      <c r="B9" s="154"/>
      <c r="C9" s="148"/>
      <c r="D9" s="149"/>
      <c r="E9" s="155"/>
      <c r="F9" s="152"/>
      <c r="G9" s="152"/>
      <c r="H9" s="149"/>
      <c r="I9" s="149"/>
      <c r="J9" s="149"/>
      <c r="K9" s="151"/>
      <c r="L9" s="152"/>
      <c r="M9" s="152"/>
      <c r="N9" s="152"/>
      <c r="O9" s="153"/>
      <c r="P9" s="152"/>
    </row>
    <row r="10" spans="1:39" ht="14.25" x14ac:dyDescent="0.25">
      <c r="A10" s="157" t="s">
        <v>73</v>
      </c>
      <c r="B10" s="147" t="s">
        <v>24</v>
      </c>
      <c r="C10" s="158" t="s">
        <v>1</v>
      </c>
      <c r="D10" s="159" t="s">
        <v>2</v>
      </c>
      <c r="E10" s="159" t="s">
        <v>3</v>
      </c>
      <c r="F10" s="160" t="s">
        <v>4</v>
      </c>
      <c r="G10" s="160" t="s">
        <v>82</v>
      </c>
      <c r="H10" s="159" t="s">
        <v>5</v>
      </c>
      <c r="I10" s="159" t="s">
        <v>6</v>
      </c>
      <c r="J10" s="159" t="s">
        <v>7</v>
      </c>
      <c r="K10" s="161" t="s">
        <v>8</v>
      </c>
      <c r="L10" s="160" t="s">
        <v>60</v>
      </c>
      <c r="M10" s="160" t="s">
        <v>61</v>
      </c>
      <c r="N10" s="160" t="s">
        <v>62</v>
      </c>
      <c r="O10" s="162" t="s">
        <v>70</v>
      </c>
      <c r="P10" s="160" t="s">
        <v>25</v>
      </c>
    </row>
    <row r="11" spans="1:39" x14ac:dyDescent="0.2">
      <c r="A11" s="163" t="s">
        <v>26</v>
      </c>
      <c r="B11" s="163"/>
      <c r="C11" s="164"/>
      <c r="D11" s="165" t="s">
        <v>12</v>
      </c>
      <c r="E11" s="165" t="s">
        <v>13</v>
      </c>
      <c r="F11" s="166" t="s">
        <v>14</v>
      </c>
      <c r="G11" s="167" t="s">
        <v>83</v>
      </c>
      <c r="H11" s="165" t="s">
        <v>15</v>
      </c>
      <c r="I11" s="165" t="s">
        <v>16</v>
      </c>
      <c r="J11" s="165"/>
      <c r="K11" s="168" t="s">
        <v>17</v>
      </c>
      <c r="L11" s="166" t="s">
        <v>40</v>
      </c>
      <c r="M11" s="166" t="s">
        <v>40</v>
      </c>
      <c r="N11" s="166" t="s">
        <v>40</v>
      </c>
      <c r="O11" s="169" t="s">
        <v>15</v>
      </c>
      <c r="P11" s="166" t="s">
        <v>18</v>
      </c>
    </row>
    <row r="12" spans="1:39" s="50" customFormat="1" ht="12" x14ac:dyDescent="0.2">
      <c r="A12" s="214">
        <v>2</v>
      </c>
      <c r="B12" s="67" t="s">
        <v>79</v>
      </c>
      <c r="C12" s="331">
        <v>44546</v>
      </c>
      <c r="D12" s="56">
        <v>2.5</v>
      </c>
      <c r="E12" s="56">
        <v>4.9000000000000004</v>
      </c>
      <c r="F12" s="67">
        <v>130</v>
      </c>
      <c r="G12" s="54">
        <v>0.26</v>
      </c>
      <c r="H12" s="67">
        <v>13</v>
      </c>
      <c r="I12" s="260">
        <v>7.76</v>
      </c>
      <c r="J12" s="56">
        <v>6.9</v>
      </c>
      <c r="K12" s="54">
        <v>0.18</v>
      </c>
      <c r="L12" s="67">
        <v>250</v>
      </c>
      <c r="M12" s="67">
        <v>740</v>
      </c>
      <c r="N12" s="67">
        <v>15</v>
      </c>
      <c r="O12" s="67">
        <v>13.4</v>
      </c>
      <c r="P12" s="67">
        <v>97</v>
      </c>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39" s="50" customFormat="1" ht="12" x14ac:dyDescent="0.2">
      <c r="A13" s="214">
        <v>12</v>
      </c>
      <c r="B13" s="67" t="s">
        <v>77</v>
      </c>
      <c r="C13" s="331">
        <v>44546</v>
      </c>
      <c r="D13" s="56">
        <v>2.4</v>
      </c>
      <c r="E13" s="56">
        <v>2.9</v>
      </c>
      <c r="F13" s="67">
        <v>130</v>
      </c>
      <c r="G13" s="54">
        <v>0.26</v>
      </c>
      <c r="H13" s="67">
        <v>13</v>
      </c>
      <c r="I13" s="56">
        <v>8.08</v>
      </c>
      <c r="J13" s="56">
        <v>6.8</v>
      </c>
      <c r="K13" s="54">
        <v>0.2</v>
      </c>
      <c r="L13" s="67">
        <v>200</v>
      </c>
      <c r="M13" s="67">
        <v>660</v>
      </c>
      <c r="N13" s="67">
        <v>16</v>
      </c>
      <c r="O13" s="67">
        <v>13.2</v>
      </c>
      <c r="P13" s="67">
        <v>96</v>
      </c>
      <c r="Q13" s="49"/>
      <c r="R13" s="49"/>
      <c r="S13" s="49"/>
      <c r="T13" s="49"/>
      <c r="U13" s="49"/>
      <c r="V13" s="49"/>
      <c r="W13" s="49"/>
      <c r="X13" s="49"/>
      <c r="Y13" s="49"/>
      <c r="Z13" s="49"/>
      <c r="AA13" s="49"/>
      <c r="AB13" s="49"/>
      <c r="AC13" s="49"/>
      <c r="AD13" s="49"/>
      <c r="AE13" s="49"/>
      <c r="AF13" s="49"/>
      <c r="AG13" s="49"/>
      <c r="AH13" s="49"/>
      <c r="AI13" s="49"/>
      <c r="AJ13" s="49"/>
      <c r="AK13" s="49"/>
      <c r="AL13" s="49"/>
      <c r="AM13" s="49"/>
    </row>
    <row r="14" spans="1:39" s="50" customFormat="1" ht="12" x14ac:dyDescent="0.2">
      <c r="A14" s="214">
        <v>14</v>
      </c>
      <c r="B14" s="67" t="s">
        <v>108</v>
      </c>
      <c r="C14" s="331">
        <v>44546</v>
      </c>
      <c r="D14" s="56">
        <v>2.2000000000000002</v>
      </c>
      <c r="E14" s="56">
        <v>3</v>
      </c>
      <c r="F14" s="67">
        <v>130</v>
      </c>
      <c r="G14" s="54">
        <v>0.25</v>
      </c>
      <c r="H14" s="67">
        <v>13</v>
      </c>
      <c r="I14" s="56">
        <v>7.97</v>
      </c>
      <c r="J14" s="56">
        <v>6.8</v>
      </c>
      <c r="K14" s="54">
        <v>0.2</v>
      </c>
      <c r="L14" s="67">
        <v>180</v>
      </c>
      <c r="M14" s="67">
        <v>660</v>
      </c>
      <c r="N14" s="67">
        <v>16</v>
      </c>
      <c r="O14" s="67">
        <v>13.3</v>
      </c>
      <c r="P14" s="67">
        <v>96</v>
      </c>
      <c r="Q14" s="49"/>
      <c r="R14" s="49"/>
      <c r="S14" s="49"/>
      <c r="T14" s="49"/>
      <c r="U14" s="49"/>
      <c r="V14" s="49"/>
      <c r="W14" s="49"/>
      <c r="X14" s="49"/>
      <c r="Y14" s="49"/>
      <c r="Z14" s="49"/>
      <c r="AA14" s="49"/>
      <c r="AB14" s="49"/>
      <c r="AC14" s="49"/>
      <c r="AD14" s="49"/>
      <c r="AE14" s="49"/>
      <c r="AF14" s="49"/>
      <c r="AG14" s="49"/>
      <c r="AH14" s="49"/>
      <c r="AI14" s="49"/>
      <c r="AJ14" s="49"/>
      <c r="AK14" s="49"/>
      <c r="AL14" s="49"/>
      <c r="AM14" s="49"/>
    </row>
    <row r="15" spans="1:39" s="50" customFormat="1" ht="12" x14ac:dyDescent="0.2">
      <c r="A15" s="214">
        <v>18</v>
      </c>
      <c r="B15" s="67" t="s">
        <v>109</v>
      </c>
      <c r="C15" s="331">
        <v>44546</v>
      </c>
      <c r="D15" s="56">
        <v>2.2999999999999998</v>
      </c>
      <c r="E15" s="56">
        <v>2.5</v>
      </c>
      <c r="F15" s="67">
        <v>130</v>
      </c>
      <c r="G15" s="54">
        <v>0.22</v>
      </c>
      <c r="H15" s="67">
        <v>13</v>
      </c>
      <c r="I15" s="56">
        <v>8.7100000000000009</v>
      </c>
      <c r="J15" s="56">
        <v>6.9</v>
      </c>
      <c r="K15" s="54">
        <v>0.2</v>
      </c>
      <c r="L15" s="67">
        <v>210</v>
      </c>
      <c r="M15" s="67">
        <v>640</v>
      </c>
      <c r="N15" s="67">
        <v>15</v>
      </c>
      <c r="O15" s="67">
        <v>13</v>
      </c>
      <c r="P15" s="67">
        <v>95</v>
      </c>
      <c r="Q15" s="49"/>
      <c r="R15" s="49"/>
      <c r="S15" s="49"/>
      <c r="T15" s="49"/>
      <c r="U15" s="49"/>
      <c r="V15" s="49"/>
      <c r="W15" s="49"/>
      <c r="X15" s="49"/>
      <c r="Y15" s="49"/>
      <c r="Z15" s="49"/>
      <c r="AA15" s="49"/>
      <c r="AB15" s="49"/>
      <c r="AC15" s="49"/>
      <c r="AD15" s="49"/>
      <c r="AE15" s="49"/>
      <c r="AF15" s="49"/>
      <c r="AG15" s="49"/>
      <c r="AH15" s="49"/>
      <c r="AI15" s="49"/>
      <c r="AJ15" s="49"/>
      <c r="AK15" s="49"/>
      <c r="AL15" s="49"/>
      <c r="AM15" s="49"/>
    </row>
    <row r="16" spans="1:39" s="50" customFormat="1" ht="12" x14ac:dyDescent="0.2">
      <c r="A16" s="214">
        <v>24</v>
      </c>
      <c r="B16" s="67" t="s">
        <v>110</v>
      </c>
      <c r="C16" s="331">
        <v>44550</v>
      </c>
      <c r="D16" s="54">
        <v>0.7</v>
      </c>
      <c r="E16" s="56">
        <v>2.8</v>
      </c>
      <c r="F16" s="67">
        <v>130</v>
      </c>
      <c r="G16" s="54">
        <v>0.24</v>
      </c>
      <c r="H16" s="67">
        <v>12</v>
      </c>
      <c r="I16" s="67">
        <v>11.8</v>
      </c>
      <c r="J16" s="56">
        <v>7.3</v>
      </c>
      <c r="K16" s="54">
        <v>0.43</v>
      </c>
      <c r="L16" s="67">
        <v>220</v>
      </c>
      <c r="M16" s="67">
        <v>560</v>
      </c>
      <c r="N16" s="67">
        <v>16</v>
      </c>
      <c r="O16" s="67">
        <v>12.9</v>
      </c>
      <c r="P16" s="67">
        <v>90</v>
      </c>
      <c r="Q16" s="49"/>
      <c r="R16" s="49"/>
      <c r="S16" s="49"/>
      <c r="T16" s="49"/>
      <c r="U16" s="49"/>
      <c r="V16" s="49"/>
      <c r="W16" s="49"/>
      <c r="X16" s="49"/>
      <c r="Y16" s="49"/>
      <c r="Z16" s="49"/>
      <c r="AA16" s="49"/>
      <c r="AB16" s="49"/>
      <c r="AC16" s="49"/>
      <c r="AD16" s="49"/>
      <c r="AE16" s="49"/>
      <c r="AF16" s="49"/>
      <c r="AG16" s="49"/>
      <c r="AH16" s="49"/>
      <c r="AI16" s="49"/>
      <c r="AJ16" s="49"/>
      <c r="AK16" s="49"/>
      <c r="AL16" s="49"/>
      <c r="AM16" s="49"/>
    </row>
    <row r="17" spans="1:39" s="50" customFormat="1" ht="12" x14ac:dyDescent="0.2">
      <c r="A17" s="214">
        <v>32</v>
      </c>
      <c r="B17" s="67" t="s">
        <v>150</v>
      </c>
      <c r="C17" s="331">
        <v>44551</v>
      </c>
      <c r="D17" s="56">
        <v>0</v>
      </c>
      <c r="E17" s="56">
        <v>2.9</v>
      </c>
      <c r="F17" s="67">
        <v>250</v>
      </c>
      <c r="G17" s="54">
        <v>0.4</v>
      </c>
      <c r="H17" s="67">
        <v>19</v>
      </c>
      <c r="I17" s="56">
        <v>9.74</v>
      </c>
      <c r="J17" s="56">
        <v>6.9</v>
      </c>
      <c r="K17" s="54">
        <v>0.31</v>
      </c>
      <c r="L17" s="67">
        <v>220</v>
      </c>
      <c r="M17" s="67">
        <v>840</v>
      </c>
      <c r="N17" s="67">
        <v>19</v>
      </c>
      <c r="O17" s="67">
        <v>13.4</v>
      </c>
      <c r="P17" s="67">
        <v>92</v>
      </c>
      <c r="Q17" s="49"/>
      <c r="R17" s="49"/>
      <c r="S17" s="49"/>
      <c r="T17" s="49"/>
      <c r="U17" s="49"/>
      <c r="V17" s="49"/>
      <c r="W17" s="49"/>
      <c r="X17" s="49"/>
      <c r="Y17" s="49"/>
      <c r="Z17" s="49"/>
      <c r="AA17" s="49"/>
      <c r="AB17" s="49"/>
      <c r="AC17" s="49"/>
      <c r="AD17" s="49"/>
      <c r="AE17" s="49"/>
      <c r="AF17" s="49"/>
      <c r="AG17" s="49"/>
      <c r="AH17" s="49"/>
      <c r="AI17" s="49"/>
      <c r="AJ17" s="49"/>
      <c r="AK17" s="49"/>
      <c r="AL17" s="49"/>
      <c r="AM17" s="49"/>
    </row>
    <row r="18" spans="1:39" s="50" customFormat="1" ht="12" x14ac:dyDescent="0.2">
      <c r="A18" s="214">
        <v>38</v>
      </c>
      <c r="B18" s="67" t="s">
        <v>111</v>
      </c>
      <c r="C18" s="331">
        <v>44551</v>
      </c>
      <c r="D18" s="56">
        <v>1</v>
      </c>
      <c r="E18" s="56">
        <v>2.8</v>
      </c>
      <c r="F18" s="67">
        <v>150</v>
      </c>
      <c r="G18" s="54">
        <v>0.34</v>
      </c>
      <c r="H18" s="67">
        <v>17</v>
      </c>
      <c r="I18" s="67">
        <v>15.7</v>
      </c>
      <c r="J18" s="56">
        <v>7.2</v>
      </c>
      <c r="K18" s="54">
        <v>0.72</v>
      </c>
      <c r="L18" s="67">
        <v>360</v>
      </c>
      <c r="M18" s="67">
        <v>870</v>
      </c>
      <c r="N18" s="67">
        <v>26</v>
      </c>
      <c r="O18" s="67">
        <v>12.8</v>
      </c>
      <c r="P18" s="67">
        <v>90</v>
      </c>
      <c r="Q18" s="49"/>
      <c r="R18" s="49"/>
      <c r="S18" s="49"/>
      <c r="T18" s="49"/>
      <c r="U18" s="49"/>
      <c r="V18" s="49"/>
      <c r="W18" s="49"/>
      <c r="X18" s="49"/>
      <c r="Y18" s="49"/>
      <c r="Z18" s="49"/>
      <c r="AA18" s="49"/>
      <c r="AB18" s="49"/>
      <c r="AC18" s="49"/>
      <c r="AD18" s="49"/>
      <c r="AE18" s="49"/>
      <c r="AF18" s="49"/>
      <c r="AG18" s="49"/>
      <c r="AH18" s="49"/>
      <c r="AI18" s="49"/>
      <c r="AJ18" s="49"/>
      <c r="AK18" s="49"/>
      <c r="AL18" s="49"/>
      <c r="AM18" s="49"/>
    </row>
    <row r="19" spans="1:39" s="50" customFormat="1" ht="12" x14ac:dyDescent="0.2">
      <c r="A19" s="214">
        <v>40</v>
      </c>
      <c r="B19" s="67" t="s">
        <v>84</v>
      </c>
      <c r="C19" s="331">
        <v>44551</v>
      </c>
      <c r="D19" s="56">
        <v>1.7</v>
      </c>
      <c r="E19" s="56">
        <v>2.4</v>
      </c>
      <c r="F19" s="67">
        <v>200</v>
      </c>
      <c r="G19" s="54">
        <v>0.36</v>
      </c>
      <c r="H19" s="67">
        <v>18</v>
      </c>
      <c r="I19" s="67">
        <v>14.8</v>
      </c>
      <c r="J19" s="56">
        <v>7.1</v>
      </c>
      <c r="K19" s="54">
        <v>0.69</v>
      </c>
      <c r="L19" s="67">
        <v>330</v>
      </c>
      <c r="M19" s="67">
        <v>830</v>
      </c>
      <c r="N19" s="67">
        <v>23</v>
      </c>
      <c r="O19" s="67">
        <v>11.9</v>
      </c>
      <c r="P19" s="67">
        <v>86</v>
      </c>
      <c r="Q19" s="49"/>
      <c r="R19" s="49"/>
      <c r="S19" s="49"/>
      <c r="T19" s="49"/>
      <c r="U19" s="49"/>
      <c r="V19" s="49"/>
      <c r="W19" s="49"/>
      <c r="X19" s="49"/>
      <c r="Y19" s="49"/>
      <c r="Z19" s="49"/>
      <c r="AA19" s="49"/>
      <c r="AB19" s="49"/>
      <c r="AC19" s="49"/>
      <c r="AD19" s="49"/>
      <c r="AE19" s="49"/>
      <c r="AF19" s="49"/>
      <c r="AG19" s="49"/>
      <c r="AH19" s="49"/>
      <c r="AI19" s="49"/>
      <c r="AJ19" s="49"/>
      <c r="AK19" s="49"/>
      <c r="AL19" s="49"/>
      <c r="AM19" s="49"/>
    </row>
    <row r="20" spans="1:39" s="50" customFormat="1" ht="12" x14ac:dyDescent="0.2">
      <c r="A20" s="214">
        <v>41</v>
      </c>
      <c r="B20" s="67" t="s">
        <v>112</v>
      </c>
      <c r="C20" s="331">
        <v>44551</v>
      </c>
      <c r="D20" s="56">
        <v>1.6</v>
      </c>
      <c r="E20" s="56">
        <v>2.6</v>
      </c>
      <c r="F20" s="67">
        <v>150</v>
      </c>
      <c r="G20" s="54">
        <v>0.32</v>
      </c>
      <c r="H20" s="67">
        <v>18</v>
      </c>
      <c r="I20" s="67">
        <v>19.399999999999999</v>
      </c>
      <c r="J20" s="56">
        <v>7.5</v>
      </c>
      <c r="K20" s="56">
        <v>1</v>
      </c>
      <c r="L20" s="67">
        <v>230</v>
      </c>
      <c r="M20" s="67">
        <v>800</v>
      </c>
      <c r="N20" s="67">
        <v>30</v>
      </c>
      <c r="O20" s="67">
        <v>12.3</v>
      </c>
      <c r="P20" s="67">
        <v>89</v>
      </c>
      <c r="Q20" s="49"/>
      <c r="R20" s="49"/>
      <c r="S20" s="49"/>
      <c r="T20" s="49"/>
      <c r="U20" s="49"/>
      <c r="V20" s="49"/>
      <c r="W20" s="49"/>
      <c r="X20" s="49"/>
      <c r="Y20" s="49"/>
      <c r="Z20" s="49"/>
      <c r="AA20" s="49"/>
      <c r="AB20" s="49"/>
      <c r="AC20" s="49"/>
      <c r="AD20" s="49"/>
      <c r="AE20" s="49"/>
      <c r="AF20" s="49"/>
      <c r="AG20" s="49"/>
      <c r="AH20" s="49"/>
      <c r="AI20" s="49"/>
      <c r="AJ20" s="49"/>
      <c r="AK20" s="49"/>
      <c r="AL20" s="49"/>
      <c r="AM20" s="49"/>
    </row>
    <row r="21" spans="1:39" s="50" customFormat="1" ht="12" x14ac:dyDescent="0.2">
      <c r="A21" s="214">
        <v>42</v>
      </c>
      <c r="B21" s="67" t="s">
        <v>113</v>
      </c>
      <c r="C21" s="331">
        <v>44551</v>
      </c>
      <c r="D21" s="54">
        <v>0.6</v>
      </c>
      <c r="E21" s="56">
        <v>2</v>
      </c>
      <c r="F21" s="67">
        <v>80</v>
      </c>
      <c r="G21" s="54">
        <v>0.17</v>
      </c>
      <c r="H21" s="56">
        <v>9.8000000000000007</v>
      </c>
      <c r="I21" s="67">
        <v>11.4</v>
      </c>
      <c r="J21" s="56">
        <v>7.2</v>
      </c>
      <c r="K21" s="54">
        <v>0.49</v>
      </c>
      <c r="L21" s="67">
        <v>310</v>
      </c>
      <c r="M21" s="67">
        <v>600</v>
      </c>
      <c r="N21" s="67">
        <v>14</v>
      </c>
      <c r="O21" s="67">
        <v>12.5</v>
      </c>
      <c r="P21" s="67">
        <v>88</v>
      </c>
      <c r="Q21" s="49"/>
      <c r="R21" s="49"/>
      <c r="S21" s="49"/>
      <c r="T21" s="49"/>
      <c r="U21" s="49"/>
      <c r="V21" s="49"/>
      <c r="W21" s="49"/>
      <c r="X21" s="49"/>
      <c r="Y21" s="49"/>
      <c r="Z21" s="49"/>
      <c r="AA21" s="49"/>
      <c r="AB21" s="49"/>
      <c r="AC21" s="49"/>
      <c r="AD21" s="49"/>
      <c r="AE21" s="49"/>
      <c r="AF21" s="49"/>
      <c r="AG21" s="49"/>
      <c r="AH21" s="49"/>
      <c r="AI21" s="49"/>
      <c r="AJ21" s="49"/>
      <c r="AK21" s="49"/>
      <c r="AL21" s="49"/>
      <c r="AM21" s="49"/>
    </row>
    <row r="22" spans="1:39" s="50" customFormat="1" ht="12" x14ac:dyDescent="0.2">
      <c r="A22" s="214">
        <v>202</v>
      </c>
      <c r="B22" s="67" t="s">
        <v>74</v>
      </c>
      <c r="C22" s="331">
        <v>44546</v>
      </c>
      <c r="D22" s="56">
        <v>3</v>
      </c>
      <c r="E22" s="56">
        <v>3.5</v>
      </c>
      <c r="F22" s="67">
        <v>200</v>
      </c>
      <c r="G22" s="54">
        <v>0.42</v>
      </c>
      <c r="H22" s="67">
        <v>19</v>
      </c>
      <c r="I22" s="56">
        <v>4.25</v>
      </c>
      <c r="J22" s="56">
        <v>6.1</v>
      </c>
      <c r="K22" s="55">
        <v>3.9E-2</v>
      </c>
      <c r="L22" s="67">
        <v>230</v>
      </c>
      <c r="M22" s="67">
        <v>800</v>
      </c>
      <c r="N22" s="67">
        <v>15</v>
      </c>
      <c r="O22" s="67">
        <v>13.5</v>
      </c>
      <c r="P22" s="67">
        <v>100</v>
      </c>
      <c r="Q22" s="49"/>
      <c r="R22" s="49"/>
      <c r="S22" s="49"/>
      <c r="T22" s="49"/>
      <c r="U22" s="49"/>
      <c r="V22" s="49"/>
      <c r="W22" s="49"/>
      <c r="X22" s="49"/>
      <c r="Y22" s="49"/>
      <c r="Z22" s="49"/>
      <c r="AA22" s="49"/>
      <c r="AB22" s="49"/>
      <c r="AC22" s="49"/>
      <c r="AD22" s="49"/>
      <c r="AE22" s="49"/>
      <c r="AF22" s="49"/>
      <c r="AG22" s="49"/>
      <c r="AH22" s="49"/>
      <c r="AI22" s="49"/>
      <c r="AJ22" s="49"/>
      <c r="AK22" s="49"/>
      <c r="AL22" s="49"/>
      <c r="AM22" s="49"/>
    </row>
    <row r="23" spans="1:39" s="50" customFormat="1" ht="12" x14ac:dyDescent="0.2">
      <c r="A23" s="214">
        <v>302</v>
      </c>
      <c r="B23" s="67" t="s">
        <v>75</v>
      </c>
      <c r="C23" s="331">
        <v>44546</v>
      </c>
      <c r="D23" s="56">
        <v>3.3</v>
      </c>
      <c r="E23" s="56">
        <v>5.6</v>
      </c>
      <c r="F23" s="67">
        <v>350</v>
      </c>
      <c r="G23" s="54">
        <v>0.5</v>
      </c>
      <c r="H23" s="67">
        <v>23</v>
      </c>
      <c r="I23" s="56">
        <v>4.49</v>
      </c>
      <c r="J23" s="56">
        <v>6.1</v>
      </c>
      <c r="K23" s="55">
        <v>5.1999999999999998E-2</v>
      </c>
      <c r="L23" s="67">
        <v>340</v>
      </c>
      <c r="M23" s="67">
        <v>970</v>
      </c>
      <c r="N23" s="67">
        <v>23</v>
      </c>
      <c r="O23" s="67">
        <v>13.3</v>
      </c>
      <c r="P23" s="67">
        <v>99</v>
      </c>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1:39" s="50" customFormat="1" ht="12" x14ac:dyDescent="0.2">
      <c r="A24" s="214">
        <v>506</v>
      </c>
      <c r="B24" s="67" t="s">
        <v>114</v>
      </c>
      <c r="C24" s="331">
        <v>44546</v>
      </c>
      <c r="D24" s="56">
        <v>2.8</v>
      </c>
      <c r="E24" s="56">
        <v>1.2</v>
      </c>
      <c r="F24" s="67">
        <v>65</v>
      </c>
      <c r="G24" s="54">
        <v>0.18</v>
      </c>
      <c r="H24" s="67">
        <v>11</v>
      </c>
      <c r="I24" s="56">
        <v>6.37</v>
      </c>
      <c r="J24" s="56">
        <v>6.8</v>
      </c>
      <c r="K24" s="54">
        <v>0.12</v>
      </c>
      <c r="L24" s="67">
        <v>170</v>
      </c>
      <c r="M24" s="67">
        <v>530</v>
      </c>
      <c r="N24" s="67">
        <v>13</v>
      </c>
      <c r="O24" s="67">
        <v>12.9</v>
      </c>
      <c r="P24" s="67">
        <v>95</v>
      </c>
      <c r="Q24" s="49"/>
      <c r="R24" s="49"/>
      <c r="S24" s="49"/>
      <c r="T24" s="49"/>
      <c r="U24" s="49"/>
      <c r="V24" s="49"/>
      <c r="W24" s="49"/>
      <c r="X24" s="49"/>
      <c r="Y24" s="49"/>
      <c r="Z24" s="49"/>
      <c r="AA24" s="49"/>
      <c r="AB24" s="49"/>
      <c r="AC24" s="49"/>
      <c r="AD24" s="49"/>
      <c r="AE24" s="49"/>
      <c r="AF24" s="49"/>
      <c r="AG24" s="49"/>
      <c r="AH24" s="49"/>
      <c r="AI24" s="49"/>
      <c r="AJ24" s="49"/>
      <c r="AK24" s="49"/>
      <c r="AL24" s="49"/>
      <c r="AM24" s="49"/>
    </row>
    <row r="25" spans="1:39" s="50" customFormat="1" ht="12" x14ac:dyDescent="0.2">
      <c r="A25" s="214">
        <v>508</v>
      </c>
      <c r="B25" s="67" t="s">
        <v>115</v>
      </c>
      <c r="C25" s="331">
        <v>44546</v>
      </c>
      <c r="D25" s="56">
        <v>2.4</v>
      </c>
      <c r="E25" s="56">
        <v>1.2</v>
      </c>
      <c r="F25" s="67">
        <v>65</v>
      </c>
      <c r="G25" s="54">
        <v>0.19</v>
      </c>
      <c r="H25" s="67">
        <v>10</v>
      </c>
      <c r="I25" s="56">
        <v>6.15</v>
      </c>
      <c r="J25" s="56">
        <v>6.8</v>
      </c>
      <c r="K25" s="54">
        <v>0.12</v>
      </c>
      <c r="L25" s="67">
        <v>160</v>
      </c>
      <c r="M25" s="67">
        <v>510</v>
      </c>
      <c r="N25" s="67">
        <v>11</v>
      </c>
      <c r="O25" s="67">
        <v>12.9</v>
      </c>
      <c r="P25" s="67">
        <v>94</v>
      </c>
      <c r="Q25" s="49"/>
      <c r="R25" s="49"/>
      <c r="S25" s="49"/>
      <c r="T25" s="49"/>
      <c r="U25" s="49"/>
      <c r="V25" s="49"/>
      <c r="W25" s="49"/>
      <c r="X25" s="49"/>
      <c r="Y25" s="49"/>
      <c r="Z25" s="49"/>
      <c r="AA25" s="49"/>
      <c r="AB25" s="49"/>
      <c r="AC25" s="49"/>
      <c r="AD25" s="49"/>
      <c r="AE25" s="49"/>
      <c r="AF25" s="49"/>
      <c r="AG25" s="49"/>
      <c r="AH25" s="49"/>
      <c r="AI25" s="49"/>
      <c r="AJ25" s="49"/>
      <c r="AK25" s="49"/>
      <c r="AL25" s="49"/>
      <c r="AM25" s="49"/>
    </row>
    <row r="26" spans="1:39" s="50" customFormat="1" ht="12" x14ac:dyDescent="0.2">
      <c r="A26" s="214">
        <v>512</v>
      </c>
      <c r="B26" s="67" t="s">
        <v>116</v>
      </c>
      <c r="C26" s="331">
        <v>44546</v>
      </c>
      <c r="D26" s="56">
        <v>2.1</v>
      </c>
      <c r="E26" s="67">
        <v>6.8</v>
      </c>
      <c r="F26" s="67">
        <v>500</v>
      </c>
      <c r="G26" s="54">
        <v>0.5</v>
      </c>
      <c r="H26" s="67">
        <v>26</v>
      </c>
      <c r="I26" s="56">
        <v>7.46</v>
      </c>
      <c r="J26" s="56">
        <v>5.6</v>
      </c>
      <c r="K26" s="55">
        <v>4.9000000000000002E-2</v>
      </c>
      <c r="L26" s="67">
        <v>510</v>
      </c>
      <c r="M26" s="67">
        <v>1400</v>
      </c>
      <c r="N26" s="67">
        <v>26</v>
      </c>
      <c r="O26" s="67">
        <v>10.8</v>
      </c>
      <c r="P26" s="67">
        <v>79</v>
      </c>
      <c r="Q26" s="49"/>
      <c r="R26" s="49"/>
      <c r="S26" s="49"/>
      <c r="T26" s="49"/>
      <c r="U26" s="49"/>
      <c r="V26" s="49"/>
      <c r="W26" s="49"/>
      <c r="X26" s="49"/>
      <c r="Y26" s="49"/>
      <c r="Z26" s="49"/>
      <c r="AA26" s="49"/>
      <c r="AB26" s="49"/>
      <c r="AC26" s="49"/>
      <c r="AD26" s="49"/>
      <c r="AE26" s="49"/>
      <c r="AF26" s="49"/>
      <c r="AG26" s="49"/>
      <c r="AH26" s="49"/>
      <c r="AI26" s="49"/>
      <c r="AJ26" s="49"/>
      <c r="AK26" s="49"/>
      <c r="AL26" s="49"/>
      <c r="AM26" s="49"/>
    </row>
    <row r="27" spans="1:39" s="50" customFormat="1" ht="12" x14ac:dyDescent="0.2">
      <c r="A27" s="214">
        <v>518</v>
      </c>
      <c r="B27" s="67" t="s">
        <v>117</v>
      </c>
      <c r="C27" s="331">
        <v>44546</v>
      </c>
      <c r="D27" s="56">
        <v>2.8</v>
      </c>
      <c r="E27" s="56">
        <v>2.6</v>
      </c>
      <c r="F27" s="67">
        <v>300</v>
      </c>
      <c r="G27" s="54">
        <v>0.76</v>
      </c>
      <c r="H27" s="67">
        <v>32</v>
      </c>
      <c r="I27" s="56">
        <v>5.42</v>
      </c>
      <c r="J27" s="56">
        <v>4.7</v>
      </c>
      <c r="K27" s="277">
        <v>0.02</v>
      </c>
      <c r="L27" s="67">
        <v>280</v>
      </c>
      <c r="M27" s="67">
        <v>1200</v>
      </c>
      <c r="N27" s="67">
        <v>17</v>
      </c>
      <c r="O27" s="67">
        <v>11.8</v>
      </c>
      <c r="P27" s="67">
        <v>87</v>
      </c>
      <c r="Q27" s="49"/>
      <c r="R27" s="49"/>
      <c r="S27" s="49"/>
      <c r="T27" s="49"/>
      <c r="U27" s="49"/>
      <c r="V27" s="49"/>
      <c r="W27" s="49"/>
      <c r="X27" s="49"/>
      <c r="Y27" s="49"/>
      <c r="Z27" s="49"/>
      <c r="AA27" s="49"/>
      <c r="AB27" s="49"/>
      <c r="AC27" s="49"/>
      <c r="AD27" s="49"/>
      <c r="AE27" s="49"/>
      <c r="AF27" s="49"/>
      <c r="AG27" s="49"/>
      <c r="AH27" s="49"/>
      <c r="AI27" s="49"/>
      <c r="AJ27" s="49"/>
      <c r="AK27" s="49"/>
      <c r="AL27" s="49"/>
      <c r="AM27" s="49"/>
    </row>
    <row r="28" spans="1:39" s="50" customFormat="1" ht="12" x14ac:dyDescent="0.2">
      <c r="A28" s="214">
        <v>520</v>
      </c>
      <c r="B28" s="67" t="s">
        <v>118</v>
      </c>
      <c r="C28" s="331">
        <v>44546</v>
      </c>
      <c r="D28" s="56">
        <v>2.8</v>
      </c>
      <c r="E28" s="56">
        <v>0.86</v>
      </c>
      <c r="F28" s="67">
        <v>130</v>
      </c>
      <c r="G28" s="54">
        <v>0.25</v>
      </c>
      <c r="H28" s="67">
        <v>13</v>
      </c>
      <c r="I28" s="56">
        <v>5.49</v>
      </c>
      <c r="J28" s="56">
        <v>6.7</v>
      </c>
      <c r="K28" s="55">
        <v>8.6999999999999994E-2</v>
      </c>
      <c r="L28" s="67">
        <v>190</v>
      </c>
      <c r="M28" s="67">
        <v>590</v>
      </c>
      <c r="N28" s="67">
        <v>10</v>
      </c>
      <c r="O28" s="67">
        <v>12.8</v>
      </c>
      <c r="P28" s="67">
        <v>95</v>
      </c>
      <c r="Q28" s="49"/>
      <c r="R28" s="49"/>
      <c r="S28" s="49"/>
      <c r="T28" s="49"/>
      <c r="U28" s="49"/>
      <c r="V28" s="49"/>
      <c r="W28" s="49"/>
      <c r="X28" s="49"/>
      <c r="Y28" s="49"/>
      <c r="Z28" s="49"/>
      <c r="AA28" s="49"/>
      <c r="AB28" s="49"/>
      <c r="AC28" s="49"/>
      <c r="AD28" s="49"/>
      <c r="AE28" s="49"/>
      <c r="AF28" s="49"/>
      <c r="AG28" s="49"/>
      <c r="AH28" s="49"/>
      <c r="AI28" s="49"/>
      <c r="AJ28" s="49"/>
      <c r="AK28" s="49"/>
      <c r="AL28" s="49"/>
      <c r="AM28" s="49"/>
    </row>
    <row r="29" spans="1:39" s="50" customFormat="1" ht="12" x14ac:dyDescent="0.2">
      <c r="A29" s="214">
        <v>540</v>
      </c>
      <c r="B29" s="67" t="s">
        <v>119</v>
      </c>
      <c r="C29" s="331">
        <v>44546</v>
      </c>
      <c r="D29" s="56">
        <v>2.7</v>
      </c>
      <c r="E29" s="56">
        <v>6.4</v>
      </c>
      <c r="F29" s="67">
        <v>500</v>
      </c>
      <c r="G29" s="54">
        <v>0.77</v>
      </c>
      <c r="H29" s="67">
        <v>34</v>
      </c>
      <c r="I29" s="56">
        <v>7.09</v>
      </c>
      <c r="J29" s="56">
        <v>5.8</v>
      </c>
      <c r="K29" s="55">
        <v>0.08</v>
      </c>
      <c r="L29" s="67">
        <v>880</v>
      </c>
      <c r="M29" s="67">
        <v>1900</v>
      </c>
      <c r="N29" s="67">
        <v>44</v>
      </c>
      <c r="O29" s="67">
        <v>11.4</v>
      </c>
      <c r="P29" s="67">
        <v>84</v>
      </c>
      <c r="Q29" s="49"/>
      <c r="R29" s="49"/>
      <c r="S29" s="49"/>
      <c r="T29" s="76"/>
      <c r="U29" s="76"/>
      <c r="V29" s="76"/>
      <c r="W29" s="49"/>
      <c r="X29" s="49"/>
      <c r="Y29" s="49"/>
      <c r="Z29" s="49"/>
      <c r="AA29" s="49"/>
      <c r="AB29" s="49"/>
      <c r="AC29" s="49"/>
      <c r="AD29" s="49"/>
      <c r="AE29" s="49"/>
      <c r="AF29" s="49"/>
      <c r="AG29" s="49"/>
      <c r="AH29" s="49"/>
      <c r="AI29" s="49"/>
      <c r="AJ29" s="49"/>
      <c r="AK29" s="49"/>
      <c r="AL29" s="49"/>
      <c r="AM29" s="49"/>
    </row>
    <row r="30" spans="1:39" s="50" customFormat="1" ht="12" x14ac:dyDescent="0.2">
      <c r="A30" s="214">
        <v>541</v>
      </c>
      <c r="B30" s="67" t="s">
        <v>80</v>
      </c>
      <c r="C30" s="331">
        <v>44546</v>
      </c>
      <c r="D30" s="56">
        <v>2.2000000000000002</v>
      </c>
      <c r="E30" s="56">
        <v>5</v>
      </c>
      <c r="F30" s="67">
        <v>350</v>
      </c>
      <c r="G30" s="54">
        <v>0.5</v>
      </c>
      <c r="H30" s="67">
        <v>23</v>
      </c>
      <c r="I30" s="56">
        <v>7.07</v>
      </c>
      <c r="J30" s="56">
        <v>6.1</v>
      </c>
      <c r="K30" s="55">
        <v>9.8000000000000004E-2</v>
      </c>
      <c r="L30" s="67">
        <v>740</v>
      </c>
      <c r="M30" s="67">
        <v>1500</v>
      </c>
      <c r="N30" s="67">
        <v>32</v>
      </c>
      <c r="O30" s="67">
        <v>11.8</v>
      </c>
      <c r="P30" s="67">
        <v>86</v>
      </c>
      <c r="Q30" s="49"/>
      <c r="R30" s="49"/>
      <c r="S30" s="49"/>
      <c r="T30" s="49"/>
      <c r="U30" s="49"/>
      <c r="V30" s="49"/>
      <c r="W30" s="49"/>
      <c r="X30" s="49"/>
      <c r="Y30" s="49"/>
      <c r="Z30" s="49"/>
      <c r="AA30" s="49"/>
      <c r="AB30" s="49"/>
      <c r="AC30" s="49"/>
      <c r="AD30" s="49"/>
      <c r="AE30" s="49"/>
      <c r="AF30" s="49"/>
      <c r="AG30" s="49"/>
      <c r="AH30" s="49"/>
      <c r="AI30" s="49"/>
      <c r="AJ30" s="49"/>
      <c r="AK30" s="49"/>
      <c r="AL30" s="49"/>
      <c r="AM30" s="49"/>
    </row>
    <row r="31" spans="1:39" s="50" customFormat="1" ht="12" x14ac:dyDescent="0.2">
      <c r="A31" s="214">
        <v>542</v>
      </c>
      <c r="B31" s="67" t="s">
        <v>120</v>
      </c>
      <c r="C31" s="331">
        <v>44546</v>
      </c>
      <c r="D31" s="56">
        <v>2.7</v>
      </c>
      <c r="E31" s="67">
        <v>9</v>
      </c>
      <c r="F31" s="67">
        <v>350</v>
      </c>
      <c r="G31" s="54">
        <v>0.66</v>
      </c>
      <c r="H31" s="67">
        <v>32</v>
      </c>
      <c r="I31" s="56">
        <v>6.77</v>
      </c>
      <c r="J31" s="56">
        <v>5.8</v>
      </c>
      <c r="K31" s="55">
        <v>6.4000000000000001E-2</v>
      </c>
      <c r="L31" s="67">
        <v>560</v>
      </c>
      <c r="M31" s="67">
        <v>1500</v>
      </c>
      <c r="N31" s="67">
        <v>43</v>
      </c>
      <c r="O31" s="67">
        <v>12.2</v>
      </c>
      <c r="P31" s="67">
        <v>90</v>
      </c>
      <c r="Q31" s="49"/>
      <c r="R31" s="49"/>
      <c r="S31" s="49"/>
      <c r="T31" s="49"/>
      <c r="U31" s="49"/>
      <c r="V31" s="49"/>
      <c r="W31" s="49"/>
      <c r="X31" s="49"/>
      <c r="Y31" s="49"/>
      <c r="Z31" s="49"/>
      <c r="AA31" s="49"/>
      <c r="AB31" s="49"/>
      <c r="AC31" s="49"/>
      <c r="AD31" s="49"/>
      <c r="AE31" s="49"/>
      <c r="AF31" s="49"/>
      <c r="AG31" s="49"/>
      <c r="AH31" s="49"/>
      <c r="AI31" s="49"/>
      <c r="AJ31" s="49"/>
      <c r="AK31" s="49"/>
      <c r="AL31" s="49"/>
      <c r="AM31" s="49"/>
    </row>
    <row r="32" spans="1:39" s="50" customFormat="1" ht="12" x14ac:dyDescent="0.2">
      <c r="A32" s="214">
        <v>543</v>
      </c>
      <c r="B32" s="67" t="s">
        <v>121</v>
      </c>
      <c r="C32" s="331">
        <v>44546</v>
      </c>
      <c r="D32" s="56">
        <v>3</v>
      </c>
      <c r="E32" s="56">
        <v>5.7</v>
      </c>
      <c r="F32" s="67">
        <v>350</v>
      </c>
      <c r="G32" s="54">
        <v>0.65</v>
      </c>
      <c r="H32" s="67">
        <v>32</v>
      </c>
      <c r="I32" s="56">
        <v>6.04</v>
      </c>
      <c r="J32" s="56">
        <v>5.2</v>
      </c>
      <c r="K32" s="277">
        <v>0.02</v>
      </c>
      <c r="L32" s="67">
        <v>680</v>
      </c>
      <c r="M32" s="67">
        <v>1500</v>
      </c>
      <c r="N32" s="67">
        <v>25</v>
      </c>
      <c r="O32" s="67">
        <v>11.6</v>
      </c>
      <c r="P32" s="67">
        <v>86</v>
      </c>
      <c r="Q32" s="49"/>
      <c r="R32" s="49"/>
      <c r="S32" s="49"/>
      <c r="T32" s="49"/>
      <c r="U32" s="49"/>
      <c r="V32" s="49"/>
      <c r="W32" s="49"/>
      <c r="X32" s="49"/>
      <c r="Y32" s="49"/>
      <c r="Z32" s="49"/>
      <c r="AA32" s="49"/>
      <c r="AB32" s="49"/>
      <c r="AC32" s="49"/>
      <c r="AD32" s="49"/>
      <c r="AE32" s="49"/>
      <c r="AF32" s="49"/>
      <c r="AG32" s="49"/>
      <c r="AH32" s="49"/>
      <c r="AI32" s="49"/>
      <c r="AJ32" s="49"/>
      <c r="AK32" s="49"/>
      <c r="AL32" s="49"/>
      <c r="AM32" s="49"/>
    </row>
    <row r="33" spans="1:39" s="50" customFormat="1" ht="12" x14ac:dyDescent="0.2">
      <c r="A33" s="214">
        <v>550</v>
      </c>
      <c r="B33" s="67" t="s">
        <v>78</v>
      </c>
      <c r="C33" s="331">
        <v>44546</v>
      </c>
      <c r="D33" s="56">
        <v>3.1</v>
      </c>
      <c r="E33" s="56">
        <v>5.8</v>
      </c>
      <c r="F33" s="67">
        <v>500</v>
      </c>
      <c r="G33" s="54">
        <v>0.56999999999999995</v>
      </c>
      <c r="H33" s="67">
        <v>26</v>
      </c>
      <c r="I33" s="56">
        <v>6.91</v>
      </c>
      <c r="J33" s="56">
        <v>6.3</v>
      </c>
      <c r="K33" s="54">
        <v>0.13</v>
      </c>
      <c r="L33" s="67">
        <v>350</v>
      </c>
      <c r="M33" s="67">
        <v>1200</v>
      </c>
      <c r="N33" s="67">
        <v>25</v>
      </c>
      <c r="O33" s="67">
        <v>12.6</v>
      </c>
      <c r="P33" s="67">
        <v>94</v>
      </c>
      <c r="Q33" s="49"/>
      <c r="R33" s="49"/>
      <c r="S33" s="49"/>
      <c r="T33" s="49"/>
      <c r="U33" s="49"/>
      <c r="V33" s="49"/>
      <c r="W33" s="49"/>
      <c r="X33" s="49"/>
      <c r="Y33" s="49"/>
      <c r="Z33" s="49"/>
      <c r="AA33" s="49"/>
      <c r="AB33" s="49"/>
      <c r="AC33" s="49"/>
      <c r="AD33" s="49"/>
      <c r="AE33" s="49"/>
      <c r="AF33" s="49"/>
      <c r="AG33" s="49"/>
      <c r="AH33" s="49"/>
      <c r="AI33" s="49"/>
      <c r="AJ33" s="49"/>
      <c r="AK33" s="49"/>
      <c r="AL33" s="49"/>
      <c r="AM33" s="49"/>
    </row>
    <row r="34" spans="1:39" s="50" customFormat="1" ht="12" x14ac:dyDescent="0.2">
      <c r="A34" s="214" t="s">
        <v>86</v>
      </c>
      <c r="B34" s="67" t="s">
        <v>122</v>
      </c>
      <c r="C34" s="331">
        <v>44550</v>
      </c>
      <c r="D34" s="56">
        <v>1.1000000000000001</v>
      </c>
      <c r="E34" s="197"/>
      <c r="F34" s="67">
        <v>200</v>
      </c>
      <c r="G34" s="197"/>
      <c r="H34" s="197"/>
      <c r="I34" s="197"/>
      <c r="J34" s="56">
        <v>6.3</v>
      </c>
      <c r="K34" s="54">
        <v>0.1</v>
      </c>
      <c r="L34" s="197"/>
      <c r="M34" s="197"/>
      <c r="N34" s="197"/>
      <c r="O34" s="197"/>
      <c r="P34" s="197"/>
      <c r="Q34" s="49"/>
      <c r="R34" s="49"/>
      <c r="S34" s="49"/>
      <c r="T34" s="49"/>
      <c r="U34" s="49"/>
      <c r="V34" s="49"/>
      <c r="W34" s="49"/>
      <c r="X34" s="49"/>
      <c r="Y34" s="49"/>
      <c r="Z34" s="49"/>
      <c r="AA34" s="49"/>
      <c r="AB34" s="49"/>
      <c r="AC34" s="49"/>
      <c r="AD34" s="49"/>
      <c r="AE34" s="49"/>
      <c r="AF34" s="49"/>
      <c r="AG34" s="49"/>
      <c r="AH34" s="49"/>
      <c r="AI34" s="49"/>
      <c r="AJ34" s="49"/>
      <c r="AK34" s="49"/>
      <c r="AL34" s="49"/>
      <c r="AM34" s="49"/>
    </row>
    <row r="35" spans="1:39" s="50" customFormat="1" ht="12" x14ac:dyDescent="0.2">
      <c r="A35" s="214">
        <v>554</v>
      </c>
      <c r="B35" s="67" t="s">
        <v>123</v>
      </c>
      <c r="C35" s="331">
        <v>44551</v>
      </c>
      <c r="D35" s="54">
        <v>0.5</v>
      </c>
      <c r="E35" s="56">
        <v>2.9</v>
      </c>
      <c r="F35" s="67">
        <v>400</v>
      </c>
      <c r="G35" s="54">
        <v>0.48</v>
      </c>
      <c r="H35" s="67">
        <v>21</v>
      </c>
      <c r="I35" s="56">
        <v>6.03</v>
      </c>
      <c r="J35" s="56">
        <v>6.4</v>
      </c>
      <c r="K35" s="54">
        <v>0.14000000000000001</v>
      </c>
      <c r="L35" s="67">
        <v>110</v>
      </c>
      <c r="M35" s="67">
        <v>670</v>
      </c>
      <c r="N35" s="67">
        <v>14</v>
      </c>
      <c r="O35" s="67">
        <v>12.4</v>
      </c>
      <c r="P35" s="67">
        <v>86</v>
      </c>
      <c r="Q35" s="49"/>
      <c r="R35" s="49"/>
      <c r="S35" s="49"/>
      <c r="T35" s="49"/>
      <c r="U35" s="49"/>
      <c r="V35" s="49"/>
      <c r="W35" s="49"/>
      <c r="X35" s="49"/>
      <c r="Y35" s="49"/>
      <c r="Z35" s="49"/>
      <c r="AA35" s="49"/>
      <c r="AB35" s="49"/>
      <c r="AC35" s="49"/>
      <c r="AD35" s="49"/>
      <c r="AE35" s="49"/>
      <c r="AF35" s="49"/>
      <c r="AG35" s="49"/>
      <c r="AH35" s="49"/>
      <c r="AI35" s="49"/>
      <c r="AJ35" s="49"/>
      <c r="AK35" s="49"/>
      <c r="AL35" s="49"/>
      <c r="AM35" s="49"/>
    </row>
    <row r="36" spans="1:39" s="50" customFormat="1" ht="12" x14ac:dyDescent="0.2">
      <c r="A36" s="214">
        <v>558</v>
      </c>
      <c r="B36" s="67" t="s">
        <v>124</v>
      </c>
      <c r="C36" s="331">
        <v>44551</v>
      </c>
      <c r="D36" s="56">
        <v>1</v>
      </c>
      <c r="E36" s="56">
        <v>1.8</v>
      </c>
      <c r="F36" s="67">
        <v>250</v>
      </c>
      <c r="G36" s="54">
        <v>0.42</v>
      </c>
      <c r="H36" s="67">
        <v>20</v>
      </c>
      <c r="I36" s="56">
        <v>5.28</v>
      </c>
      <c r="J36" s="56">
        <v>6.4</v>
      </c>
      <c r="K36" s="54">
        <v>0.12</v>
      </c>
      <c r="L36" s="67">
        <v>24</v>
      </c>
      <c r="M36" s="67">
        <v>570</v>
      </c>
      <c r="N36" s="67">
        <v>12</v>
      </c>
      <c r="O36" s="67">
        <v>12</v>
      </c>
      <c r="P36" s="67">
        <v>85</v>
      </c>
      <c r="Q36" s="49"/>
      <c r="R36" s="49"/>
      <c r="S36" s="49"/>
      <c r="T36" s="49"/>
      <c r="U36" s="49"/>
      <c r="V36" s="49"/>
      <c r="W36" s="49"/>
      <c r="X36" s="49"/>
      <c r="Y36" s="49"/>
      <c r="Z36" s="49"/>
      <c r="AA36" s="49"/>
      <c r="AB36" s="49"/>
      <c r="AC36" s="49"/>
      <c r="AD36" s="49"/>
      <c r="AE36" s="49"/>
      <c r="AF36" s="49"/>
      <c r="AG36" s="49"/>
      <c r="AH36" s="49"/>
      <c r="AI36" s="49"/>
      <c r="AJ36" s="49"/>
      <c r="AK36" s="49"/>
      <c r="AL36" s="49"/>
      <c r="AM36" s="49"/>
    </row>
    <row r="37" spans="1:39" s="50" customFormat="1" ht="12" x14ac:dyDescent="0.2">
      <c r="A37" s="214">
        <v>568</v>
      </c>
      <c r="B37" s="67" t="s">
        <v>125</v>
      </c>
      <c r="C37" s="331">
        <v>44551</v>
      </c>
      <c r="D37" s="54">
        <v>0.1</v>
      </c>
      <c r="E37" s="56">
        <v>1.1000000000000001</v>
      </c>
      <c r="F37" s="67">
        <v>200</v>
      </c>
      <c r="G37" s="54">
        <v>0.43</v>
      </c>
      <c r="H37" s="67">
        <v>19</v>
      </c>
      <c r="I37" s="56">
        <v>4.3</v>
      </c>
      <c r="J37" s="56">
        <v>6.3</v>
      </c>
      <c r="K37" s="55">
        <v>7.0000000000000007E-2</v>
      </c>
      <c r="L37" s="67">
        <v>21</v>
      </c>
      <c r="M37" s="67">
        <v>480</v>
      </c>
      <c r="N37" s="56">
        <v>7.7</v>
      </c>
      <c r="O37" s="67">
        <v>14</v>
      </c>
      <c r="P37" s="67">
        <v>96</v>
      </c>
      <c r="Q37" s="49"/>
      <c r="R37" s="49"/>
      <c r="S37" s="49"/>
      <c r="T37" s="49"/>
      <c r="U37" s="49"/>
      <c r="V37" s="49"/>
      <c r="W37" s="49"/>
      <c r="X37" s="49"/>
      <c r="Y37" s="49"/>
      <c r="Z37" s="49"/>
      <c r="AA37" s="49"/>
      <c r="AB37" s="49"/>
      <c r="AC37" s="49"/>
      <c r="AD37" s="49"/>
      <c r="AE37" s="49"/>
      <c r="AF37" s="49"/>
      <c r="AG37" s="49"/>
      <c r="AH37" s="49"/>
      <c r="AI37" s="49"/>
      <c r="AJ37" s="49"/>
      <c r="AK37" s="49"/>
      <c r="AL37" s="49"/>
      <c r="AM37" s="49"/>
    </row>
    <row r="38" spans="1:39" s="50" customFormat="1" ht="12" x14ac:dyDescent="0.2">
      <c r="A38" s="214">
        <v>570</v>
      </c>
      <c r="B38" s="67" t="s">
        <v>126</v>
      </c>
      <c r="C38" s="331">
        <v>44550</v>
      </c>
      <c r="D38" s="54">
        <v>0.9</v>
      </c>
      <c r="E38" s="56">
        <v>5.3</v>
      </c>
      <c r="F38" s="67">
        <v>500</v>
      </c>
      <c r="G38" s="54">
        <v>0.6</v>
      </c>
      <c r="H38" s="67">
        <v>25</v>
      </c>
      <c r="I38" s="56">
        <v>8.77</v>
      </c>
      <c r="J38" s="56">
        <v>6.1</v>
      </c>
      <c r="K38" s="54">
        <v>0.1</v>
      </c>
      <c r="L38" s="67">
        <v>650</v>
      </c>
      <c r="M38" s="67">
        <v>1300</v>
      </c>
      <c r="N38" s="67">
        <v>24</v>
      </c>
      <c r="O38" s="67">
        <v>12.7</v>
      </c>
      <c r="P38" s="67">
        <v>90</v>
      </c>
      <c r="Q38" s="49"/>
      <c r="R38" s="49"/>
      <c r="S38" s="49"/>
      <c r="T38" s="49"/>
      <c r="U38" s="49"/>
      <c r="V38" s="49"/>
      <c r="W38" s="49"/>
      <c r="X38" s="49"/>
      <c r="Y38" s="49"/>
      <c r="Z38" s="49"/>
      <c r="AA38" s="49"/>
      <c r="AB38" s="49"/>
      <c r="AC38" s="49"/>
      <c r="AD38" s="49"/>
      <c r="AE38" s="49"/>
      <c r="AF38" s="49"/>
      <c r="AG38" s="49"/>
      <c r="AH38" s="49"/>
      <c r="AI38" s="49"/>
      <c r="AJ38" s="49"/>
      <c r="AK38" s="49"/>
      <c r="AL38" s="49"/>
      <c r="AM38" s="49"/>
    </row>
    <row r="39" spans="1:39" s="50" customFormat="1" ht="12" x14ac:dyDescent="0.2">
      <c r="A39" s="214">
        <v>580</v>
      </c>
      <c r="B39" s="67" t="s">
        <v>127</v>
      </c>
      <c r="C39" s="331">
        <v>44551</v>
      </c>
      <c r="D39" s="54">
        <v>0.7</v>
      </c>
      <c r="E39" s="56">
        <v>1.2</v>
      </c>
      <c r="F39" s="67">
        <v>75</v>
      </c>
      <c r="G39" s="54">
        <v>0.32</v>
      </c>
      <c r="H39" s="67">
        <v>14</v>
      </c>
      <c r="I39" s="56">
        <v>6.56</v>
      </c>
      <c r="J39" s="56">
        <v>6.6</v>
      </c>
      <c r="K39" s="54">
        <v>0.2</v>
      </c>
      <c r="L39" s="67">
        <v>78</v>
      </c>
      <c r="M39" s="67">
        <v>510</v>
      </c>
      <c r="N39" s="56">
        <v>7.5</v>
      </c>
      <c r="O39" s="67">
        <v>12.8</v>
      </c>
      <c r="P39" s="67">
        <v>90</v>
      </c>
      <c r="Q39" s="49"/>
      <c r="R39" s="49"/>
      <c r="S39" s="49"/>
      <c r="T39" s="49"/>
      <c r="U39" s="49"/>
      <c r="V39" s="49"/>
      <c r="W39" s="49"/>
      <c r="X39" s="49"/>
      <c r="Y39" s="49"/>
      <c r="Z39" s="49"/>
      <c r="AA39" s="49"/>
      <c r="AB39" s="49"/>
      <c r="AC39" s="49"/>
      <c r="AD39" s="49"/>
      <c r="AE39" s="49"/>
      <c r="AF39" s="49"/>
      <c r="AG39" s="49"/>
      <c r="AH39" s="49"/>
      <c r="AI39" s="49"/>
      <c r="AJ39" s="49"/>
      <c r="AK39" s="49"/>
      <c r="AL39" s="49"/>
      <c r="AM39" s="49"/>
    </row>
    <row r="40" spans="1:39" s="50" customFormat="1" ht="12" x14ac:dyDescent="0.2">
      <c r="A40" s="214">
        <v>584</v>
      </c>
      <c r="B40" s="67" t="s">
        <v>128</v>
      </c>
      <c r="C40" s="331">
        <v>44551</v>
      </c>
      <c r="D40" s="54">
        <v>0.2</v>
      </c>
      <c r="E40" s="56">
        <v>1.2</v>
      </c>
      <c r="F40" s="67">
        <v>140</v>
      </c>
      <c r="G40" s="54">
        <v>0.3</v>
      </c>
      <c r="H40" s="67">
        <v>15</v>
      </c>
      <c r="I40" s="56">
        <v>7.69</v>
      </c>
      <c r="J40" s="56">
        <v>6.9</v>
      </c>
      <c r="K40" s="54">
        <v>0.2</v>
      </c>
      <c r="L40" s="67">
        <v>210</v>
      </c>
      <c r="M40" s="67">
        <v>660</v>
      </c>
      <c r="N40" s="67">
        <v>17</v>
      </c>
      <c r="O40" s="67">
        <v>14.1</v>
      </c>
      <c r="P40" s="67">
        <v>97</v>
      </c>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39" s="50" customFormat="1" ht="12" x14ac:dyDescent="0.2">
      <c r="A41" s="214">
        <v>602</v>
      </c>
      <c r="B41" s="67" t="s">
        <v>129</v>
      </c>
      <c r="C41" s="331">
        <v>44550</v>
      </c>
      <c r="D41" s="56">
        <v>1</v>
      </c>
      <c r="E41" s="56">
        <v>1.6</v>
      </c>
      <c r="F41" s="67">
        <v>65</v>
      </c>
      <c r="G41" s="54">
        <v>0.14000000000000001</v>
      </c>
      <c r="H41" s="67">
        <v>11</v>
      </c>
      <c r="I41" s="56">
        <v>7.27</v>
      </c>
      <c r="J41" s="56">
        <v>6.8</v>
      </c>
      <c r="K41" s="54">
        <v>0.18</v>
      </c>
      <c r="L41" s="67">
        <v>43</v>
      </c>
      <c r="M41" s="67">
        <v>440</v>
      </c>
      <c r="N41" s="67">
        <v>13</v>
      </c>
      <c r="O41" s="67">
        <v>12.9</v>
      </c>
      <c r="P41" s="67">
        <v>91</v>
      </c>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39" s="50" customFormat="1" ht="12" x14ac:dyDescent="0.2">
      <c r="A42" s="214">
        <v>632</v>
      </c>
      <c r="B42" s="67" t="s">
        <v>130</v>
      </c>
      <c r="C42" s="331">
        <v>44550</v>
      </c>
      <c r="D42" s="56">
        <v>1</v>
      </c>
      <c r="E42" s="56">
        <v>1.8</v>
      </c>
      <c r="F42" s="67">
        <v>130</v>
      </c>
      <c r="G42" s="54">
        <v>0.28000000000000003</v>
      </c>
      <c r="H42" s="67">
        <v>14</v>
      </c>
      <c r="I42" s="56">
        <v>7.14</v>
      </c>
      <c r="J42" s="56">
        <v>6.5</v>
      </c>
      <c r="K42" s="54">
        <v>0.11</v>
      </c>
      <c r="L42" s="67">
        <v>180</v>
      </c>
      <c r="M42" s="67">
        <v>720</v>
      </c>
      <c r="N42" s="67">
        <v>14</v>
      </c>
      <c r="O42" s="67">
        <v>13.6</v>
      </c>
      <c r="P42" s="67">
        <v>96</v>
      </c>
      <c r="Q42" s="49"/>
      <c r="R42" s="49"/>
      <c r="S42" s="49"/>
      <c r="T42" s="49"/>
      <c r="U42" s="49"/>
      <c r="V42" s="49"/>
      <c r="W42" s="49"/>
      <c r="X42" s="49"/>
      <c r="Y42" s="49"/>
      <c r="Z42" s="49"/>
      <c r="AA42" s="49"/>
      <c r="AB42" s="49"/>
      <c r="AC42" s="49"/>
      <c r="AD42" s="49"/>
      <c r="AE42" s="49"/>
      <c r="AF42" s="49"/>
      <c r="AG42" s="49"/>
      <c r="AH42" s="49"/>
      <c r="AI42" s="49"/>
      <c r="AJ42" s="49"/>
      <c r="AK42" s="49"/>
      <c r="AL42" s="49"/>
      <c r="AM42" s="49"/>
    </row>
    <row r="43" spans="1:39" s="50" customFormat="1" ht="12" x14ac:dyDescent="0.2">
      <c r="A43" s="214">
        <v>634</v>
      </c>
      <c r="B43" s="67" t="s">
        <v>131</v>
      </c>
      <c r="C43" s="331">
        <v>44550</v>
      </c>
      <c r="D43" s="56">
        <v>1.1000000000000001</v>
      </c>
      <c r="E43" s="56">
        <v>3.6</v>
      </c>
      <c r="F43" s="67">
        <v>130</v>
      </c>
      <c r="G43" s="54">
        <v>0.27</v>
      </c>
      <c r="H43" s="67">
        <v>15</v>
      </c>
      <c r="I43" s="56">
        <v>7.44</v>
      </c>
      <c r="J43" s="56">
        <v>6.7</v>
      </c>
      <c r="K43" s="54">
        <v>0.18</v>
      </c>
      <c r="L43" s="67">
        <v>97</v>
      </c>
      <c r="M43" s="67">
        <v>600</v>
      </c>
      <c r="N43" s="67">
        <v>13</v>
      </c>
      <c r="O43" s="67">
        <v>13.3</v>
      </c>
      <c r="P43" s="67">
        <v>94</v>
      </c>
      <c r="Q43" s="49"/>
      <c r="R43" s="49"/>
      <c r="S43" s="49"/>
      <c r="T43" s="49"/>
      <c r="U43" s="49"/>
      <c r="V43" s="49"/>
      <c r="W43" s="49"/>
      <c r="X43" s="49"/>
      <c r="Y43" s="49"/>
      <c r="Z43" s="49"/>
      <c r="AA43" s="49"/>
      <c r="AB43" s="49"/>
      <c r="AC43" s="49"/>
      <c r="AD43" s="49"/>
      <c r="AE43" s="49"/>
      <c r="AF43" s="49"/>
      <c r="AG43" s="49"/>
      <c r="AH43" s="49"/>
      <c r="AI43" s="49"/>
      <c r="AJ43" s="49"/>
      <c r="AK43" s="49"/>
      <c r="AL43" s="49"/>
      <c r="AM43" s="49"/>
    </row>
    <row r="44" spans="1:39" s="50" customFormat="1" ht="12" x14ac:dyDescent="0.2">
      <c r="A44" s="214">
        <v>640</v>
      </c>
      <c r="B44" s="67" t="s">
        <v>132</v>
      </c>
      <c r="C44" s="331">
        <v>44550</v>
      </c>
      <c r="D44" s="56">
        <v>1.3</v>
      </c>
      <c r="E44" s="56">
        <v>1.3</v>
      </c>
      <c r="F44" s="67">
        <v>130</v>
      </c>
      <c r="G44" s="54">
        <v>0.28000000000000003</v>
      </c>
      <c r="H44" s="67">
        <v>14</v>
      </c>
      <c r="I44" s="56">
        <v>7.63</v>
      </c>
      <c r="J44" s="56">
        <v>7</v>
      </c>
      <c r="K44" s="54">
        <v>0.21</v>
      </c>
      <c r="L44" s="67">
        <v>88</v>
      </c>
      <c r="M44" s="67">
        <v>570</v>
      </c>
      <c r="N44" s="67">
        <v>13</v>
      </c>
      <c r="O44" s="67">
        <v>12.6</v>
      </c>
      <c r="P44" s="67">
        <v>90</v>
      </c>
      <c r="Q44" s="49"/>
      <c r="R44" s="49"/>
      <c r="S44" s="49"/>
      <c r="T44" s="49"/>
      <c r="U44" s="49"/>
      <c r="V44" s="49"/>
      <c r="W44" s="49"/>
      <c r="X44" s="49"/>
      <c r="Y44" s="49"/>
      <c r="Z44" s="49"/>
      <c r="AA44" s="49"/>
      <c r="AB44" s="49"/>
      <c r="AC44" s="49"/>
      <c r="AD44" s="49"/>
      <c r="AE44" s="49"/>
      <c r="AF44" s="49"/>
      <c r="AG44" s="49"/>
      <c r="AH44" s="49"/>
      <c r="AI44" s="49"/>
      <c r="AJ44" s="49"/>
      <c r="AK44" s="49"/>
      <c r="AL44" s="49"/>
      <c r="AM44" s="49"/>
    </row>
    <row r="45" spans="1:39" s="50" customFormat="1" ht="12" x14ac:dyDescent="0.2">
      <c r="A45" s="214">
        <v>646</v>
      </c>
      <c r="B45" s="67" t="s">
        <v>133</v>
      </c>
      <c r="C45" s="331">
        <v>44550</v>
      </c>
      <c r="D45" s="54">
        <v>0.5</v>
      </c>
      <c r="E45" s="56">
        <v>2.4</v>
      </c>
      <c r="F45" s="67">
        <v>200</v>
      </c>
      <c r="G45" s="54">
        <v>0.44</v>
      </c>
      <c r="H45" s="67">
        <v>20</v>
      </c>
      <c r="I45" s="56">
        <v>7.15</v>
      </c>
      <c r="J45" s="56">
        <v>6.5</v>
      </c>
      <c r="K45" s="54">
        <v>0.14000000000000001</v>
      </c>
      <c r="L45" s="67">
        <v>350</v>
      </c>
      <c r="M45" s="67">
        <v>1000</v>
      </c>
      <c r="N45" s="67">
        <v>16</v>
      </c>
      <c r="O45" s="67">
        <v>12.9</v>
      </c>
      <c r="P45" s="67">
        <v>90</v>
      </c>
      <c r="Q45" s="49"/>
      <c r="R45" s="49"/>
      <c r="S45" s="49"/>
      <c r="T45" s="49"/>
      <c r="U45" s="49"/>
      <c r="V45" s="49"/>
      <c r="W45" s="49"/>
      <c r="X45" s="49"/>
      <c r="Y45" s="49"/>
      <c r="Z45" s="49"/>
      <c r="AA45" s="49"/>
      <c r="AB45" s="49"/>
      <c r="AC45" s="49"/>
      <c r="AD45" s="49"/>
      <c r="AE45" s="49"/>
      <c r="AF45" s="49"/>
      <c r="AG45" s="49"/>
      <c r="AH45" s="49"/>
      <c r="AI45" s="49"/>
      <c r="AJ45" s="49"/>
      <c r="AK45" s="49"/>
      <c r="AL45" s="49"/>
      <c r="AM45" s="49"/>
    </row>
    <row r="46" spans="1:39" s="50" customFormat="1" ht="12" x14ac:dyDescent="0.2">
      <c r="A46" s="214">
        <v>650</v>
      </c>
      <c r="B46" s="67" t="s">
        <v>127</v>
      </c>
      <c r="C46" s="331">
        <v>44549</v>
      </c>
      <c r="D46" s="56">
        <v>1.4</v>
      </c>
      <c r="E46" s="56">
        <v>0.93</v>
      </c>
      <c r="F46" s="67">
        <v>130</v>
      </c>
      <c r="G46" s="54">
        <v>0.23</v>
      </c>
      <c r="H46" s="67">
        <v>15</v>
      </c>
      <c r="I46" s="56">
        <v>7.53</v>
      </c>
      <c r="J46" s="56">
        <v>6.4</v>
      </c>
      <c r="K46" s="54">
        <v>0.12</v>
      </c>
      <c r="L46" s="67">
        <v>140</v>
      </c>
      <c r="M46" s="67">
        <v>710</v>
      </c>
      <c r="N46" s="67">
        <v>12</v>
      </c>
      <c r="O46" s="67">
        <v>12.3</v>
      </c>
      <c r="P46" s="67">
        <v>88</v>
      </c>
      <c r="Q46" s="49"/>
      <c r="R46" s="49"/>
      <c r="S46" s="49"/>
      <c r="T46" s="49"/>
      <c r="U46" s="49"/>
      <c r="V46" s="49"/>
      <c r="W46" s="49"/>
      <c r="X46" s="49"/>
      <c r="Y46" s="49"/>
      <c r="Z46" s="49"/>
      <c r="AA46" s="49"/>
      <c r="AB46" s="49"/>
      <c r="AC46" s="49"/>
      <c r="AD46" s="49"/>
      <c r="AE46" s="49"/>
      <c r="AF46" s="49"/>
      <c r="AG46" s="49"/>
      <c r="AH46" s="49"/>
      <c r="AI46" s="49"/>
      <c r="AJ46" s="49"/>
      <c r="AK46" s="49"/>
      <c r="AL46" s="49"/>
      <c r="AM46" s="49"/>
    </row>
    <row r="47" spans="1:39" s="50" customFormat="1" ht="12" x14ac:dyDescent="0.2">
      <c r="A47" s="214">
        <v>654</v>
      </c>
      <c r="B47" s="67" t="s">
        <v>134</v>
      </c>
      <c r="C47" s="331">
        <v>44550</v>
      </c>
      <c r="D47" s="56">
        <v>2</v>
      </c>
      <c r="E47" s="56">
        <v>0.86</v>
      </c>
      <c r="F47" s="67">
        <v>65</v>
      </c>
      <c r="G47" s="54">
        <v>0.12</v>
      </c>
      <c r="H47" s="67">
        <v>10</v>
      </c>
      <c r="I47" s="56">
        <v>7.32</v>
      </c>
      <c r="J47" s="56">
        <v>6.8</v>
      </c>
      <c r="K47" s="54">
        <v>0.14000000000000001</v>
      </c>
      <c r="L47" s="67">
        <v>120</v>
      </c>
      <c r="M47" s="67">
        <v>490</v>
      </c>
      <c r="N47" s="56">
        <v>8.9</v>
      </c>
      <c r="O47" s="67">
        <v>12.3</v>
      </c>
      <c r="P47" s="67">
        <v>90</v>
      </c>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39" s="50" customFormat="1" ht="12" x14ac:dyDescent="0.2">
      <c r="A48" s="214">
        <v>674</v>
      </c>
      <c r="B48" s="67" t="s">
        <v>135</v>
      </c>
      <c r="C48" s="331">
        <v>44550</v>
      </c>
      <c r="D48" s="54">
        <v>0.9</v>
      </c>
      <c r="E48" s="56">
        <v>3</v>
      </c>
      <c r="F48" s="67">
        <v>200</v>
      </c>
      <c r="G48" s="54">
        <v>0.52</v>
      </c>
      <c r="H48" s="67">
        <v>24</v>
      </c>
      <c r="I48" s="67">
        <v>10.5</v>
      </c>
      <c r="J48" s="56">
        <v>6.5</v>
      </c>
      <c r="K48" s="54">
        <v>0.26</v>
      </c>
      <c r="L48" s="67">
        <v>420</v>
      </c>
      <c r="M48" s="67">
        <v>1400</v>
      </c>
      <c r="N48" s="67">
        <v>24</v>
      </c>
      <c r="O48" s="67">
        <v>11.6</v>
      </c>
      <c r="P48" s="67">
        <v>82</v>
      </c>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39" s="50" customFormat="1" ht="12" x14ac:dyDescent="0.2">
      <c r="A49" s="214">
        <v>676</v>
      </c>
      <c r="B49" s="67" t="s">
        <v>136</v>
      </c>
      <c r="C49" s="331">
        <v>44550</v>
      </c>
      <c r="D49" s="54">
        <v>0.9</v>
      </c>
      <c r="E49" s="56">
        <v>2.1</v>
      </c>
      <c r="F49" s="67">
        <v>130</v>
      </c>
      <c r="G49" s="54">
        <v>0.28000000000000003</v>
      </c>
      <c r="H49" s="67">
        <v>16</v>
      </c>
      <c r="I49" s="67">
        <v>12.3</v>
      </c>
      <c r="J49" s="56">
        <v>6.9</v>
      </c>
      <c r="K49" s="54">
        <v>0.39</v>
      </c>
      <c r="L49" s="67">
        <v>340</v>
      </c>
      <c r="M49" s="67">
        <v>1000</v>
      </c>
      <c r="N49" s="67">
        <v>17</v>
      </c>
      <c r="O49" s="67">
        <v>12.4</v>
      </c>
      <c r="P49" s="67">
        <v>88</v>
      </c>
      <c r="Q49" s="49"/>
      <c r="R49" s="49"/>
      <c r="S49" s="49"/>
      <c r="T49" s="49"/>
      <c r="U49" s="49"/>
      <c r="V49" s="49"/>
      <c r="W49" s="49"/>
      <c r="X49" s="49"/>
      <c r="Y49" s="49"/>
      <c r="Z49" s="49"/>
      <c r="AA49" s="49"/>
      <c r="AB49" s="49"/>
      <c r="AC49" s="49"/>
      <c r="AD49" s="49"/>
      <c r="AE49" s="49"/>
      <c r="AF49" s="49"/>
      <c r="AG49" s="49"/>
      <c r="AH49" s="49"/>
      <c r="AI49" s="49"/>
      <c r="AJ49" s="49"/>
      <c r="AK49" s="49"/>
      <c r="AL49" s="49"/>
      <c r="AM49" s="49"/>
    </row>
    <row r="50" spans="1:39" s="50" customFormat="1" ht="12" x14ac:dyDescent="0.2">
      <c r="A50" s="214">
        <v>680</v>
      </c>
      <c r="B50" s="67" t="s">
        <v>137</v>
      </c>
      <c r="C50" s="331">
        <v>44550</v>
      </c>
      <c r="D50" s="54">
        <v>0.6</v>
      </c>
      <c r="E50" s="56">
        <v>2.7</v>
      </c>
      <c r="F50" s="67">
        <v>200</v>
      </c>
      <c r="G50" s="54">
        <v>0.4</v>
      </c>
      <c r="H50" s="67">
        <v>18</v>
      </c>
      <c r="I50" s="56">
        <v>7.09</v>
      </c>
      <c r="J50" s="56">
        <v>6.7</v>
      </c>
      <c r="K50" s="54">
        <v>0.23</v>
      </c>
      <c r="L50" s="54">
        <v>0.34</v>
      </c>
      <c r="M50" s="67">
        <v>960</v>
      </c>
      <c r="N50" s="67">
        <v>19</v>
      </c>
      <c r="O50" s="67">
        <v>13.2</v>
      </c>
      <c r="P50" s="67">
        <v>93</v>
      </c>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39" s="50" customFormat="1" ht="12" x14ac:dyDescent="0.2">
      <c r="A51" s="214">
        <v>682</v>
      </c>
      <c r="B51" s="67" t="s">
        <v>138</v>
      </c>
      <c r="C51" s="331">
        <v>44550</v>
      </c>
      <c r="D51" s="56">
        <v>1.1000000000000001</v>
      </c>
      <c r="E51" s="56">
        <v>3.8</v>
      </c>
      <c r="F51" s="67">
        <v>200</v>
      </c>
      <c r="G51" s="54">
        <v>0.49</v>
      </c>
      <c r="H51" s="67">
        <v>22</v>
      </c>
      <c r="I51" s="56">
        <v>8.92</v>
      </c>
      <c r="J51" s="56">
        <v>6.7</v>
      </c>
      <c r="K51" s="54">
        <v>0.28000000000000003</v>
      </c>
      <c r="L51" s="67">
        <v>520</v>
      </c>
      <c r="M51" s="67">
        <v>1300</v>
      </c>
      <c r="N51" s="67">
        <v>24</v>
      </c>
      <c r="O51" s="67">
        <v>12.2</v>
      </c>
      <c r="P51" s="67">
        <v>88</v>
      </c>
      <c r="Q51" s="49"/>
      <c r="R51" s="49"/>
      <c r="S51" s="49"/>
      <c r="T51" s="49"/>
      <c r="U51" s="49"/>
      <c r="V51" s="49"/>
      <c r="W51" s="49"/>
      <c r="X51" s="49"/>
      <c r="Y51" s="49"/>
      <c r="Z51" s="49"/>
      <c r="AA51" s="49"/>
      <c r="AB51" s="49"/>
      <c r="AC51" s="49"/>
      <c r="AD51" s="49"/>
      <c r="AE51" s="49"/>
      <c r="AF51" s="49"/>
      <c r="AG51" s="49"/>
      <c r="AH51" s="49"/>
      <c r="AI51" s="49"/>
      <c r="AJ51" s="49"/>
      <c r="AK51" s="49"/>
      <c r="AL51" s="49"/>
      <c r="AM51" s="49"/>
    </row>
    <row r="52" spans="1:39" s="50" customFormat="1" ht="12" x14ac:dyDescent="0.2">
      <c r="A52" s="214">
        <v>684</v>
      </c>
      <c r="B52" s="67" t="s">
        <v>139</v>
      </c>
      <c r="C52" s="331">
        <v>44550</v>
      </c>
      <c r="D52" s="54">
        <v>0.3</v>
      </c>
      <c r="E52" s="56">
        <v>1.8</v>
      </c>
      <c r="F52" s="67">
        <v>200</v>
      </c>
      <c r="G52" s="54">
        <v>0.39</v>
      </c>
      <c r="H52" s="67">
        <v>18</v>
      </c>
      <c r="I52" s="56">
        <v>5.63</v>
      </c>
      <c r="J52" s="56">
        <v>6.7</v>
      </c>
      <c r="K52" s="54">
        <v>0.18</v>
      </c>
      <c r="L52" s="67">
        <v>110</v>
      </c>
      <c r="M52" s="67">
        <v>770</v>
      </c>
      <c r="N52" s="67">
        <v>13</v>
      </c>
      <c r="O52" s="67">
        <v>13.6</v>
      </c>
      <c r="P52" s="67">
        <v>95</v>
      </c>
      <c r="Q52" s="49"/>
      <c r="R52" s="49"/>
      <c r="S52" s="49"/>
      <c r="T52" s="49"/>
      <c r="U52" s="49"/>
      <c r="V52" s="49"/>
      <c r="W52" s="49"/>
      <c r="X52" s="49"/>
      <c r="Y52" s="49"/>
      <c r="Z52" s="49"/>
      <c r="AA52" s="49"/>
      <c r="AB52" s="49"/>
      <c r="AC52" s="49"/>
      <c r="AD52" s="49"/>
      <c r="AE52" s="49"/>
      <c r="AF52" s="49"/>
      <c r="AG52" s="49"/>
      <c r="AH52" s="49"/>
      <c r="AI52" s="49"/>
      <c r="AJ52" s="49"/>
      <c r="AK52" s="49"/>
      <c r="AL52" s="49"/>
      <c r="AM52" s="49"/>
    </row>
    <row r="53" spans="1:39" s="50" customFormat="1" ht="12" x14ac:dyDescent="0.2">
      <c r="A53" s="214">
        <v>730</v>
      </c>
      <c r="B53" s="67" t="s">
        <v>76</v>
      </c>
      <c r="C53" s="331">
        <v>44551</v>
      </c>
      <c r="D53" s="54">
        <v>0.1</v>
      </c>
      <c r="E53" s="56">
        <v>2.1</v>
      </c>
      <c r="F53" s="67">
        <v>220</v>
      </c>
      <c r="G53" s="54">
        <v>0.45</v>
      </c>
      <c r="H53" s="67">
        <v>20</v>
      </c>
      <c r="I53" s="56">
        <v>7.05</v>
      </c>
      <c r="J53" s="56">
        <v>6.3</v>
      </c>
      <c r="K53" s="54">
        <v>0.15</v>
      </c>
      <c r="L53" s="67">
        <v>91</v>
      </c>
      <c r="M53" s="67">
        <v>770</v>
      </c>
      <c r="N53" s="67">
        <v>13</v>
      </c>
      <c r="O53" s="67">
        <v>12.4</v>
      </c>
      <c r="P53" s="67">
        <v>85</v>
      </c>
      <c r="Q53" s="49"/>
      <c r="R53" s="49"/>
      <c r="S53" s="49"/>
      <c r="T53" s="49"/>
      <c r="U53" s="49"/>
      <c r="V53" s="49"/>
      <c r="W53" s="49"/>
      <c r="X53" s="49"/>
      <c r="Y53" s="49"/>
      <c r="Z53" s="49"/>
      <c r="AA53" s="49"/>
      <c r="AB53" s="49"/>
      <c r="AC53" s="49"/>
      <c r="AD53" s="49"/>
      <c r="AE53" s="49"/>
      <c r="AF53" s="49"/>
      <c r="AG53" s="49"/>
      <c r="AH53" s="49"/>
      <c r="AI53" s="49"/>
      <c r="AJ53" s="49"/>
      <c r="AK53" s="49"/>
      <c r="AL53" s="49"/>
      <c r="AM53" s="49"/>
    </row>
    <row r="54" spans="1:39" s="50" customFormat="1" ht="12" x14ac:dyDescent="0.2">
      <c r="A54" s="214">
        <v>742</v>
      </c>
      <c r="B54" s="67" t="s">
        <v>140</v>
      </c>
      <c r="C54" s="331">
        <v>44551</v>
      </c>
      <c r="D54" s="54">
        <v>0.3</v>
      </c>
      <c r="E54" s="56">
        <v>3</v>
      </c>
      <c r="F54" s="67">
        <v>300</v>
      </c>
      <c r="G54" s="54">
        <v>0.57999999999999996</v>
      </c>
      <c r="H54" s="67">
        <v>25</v>
      </c>
      <c r="I54" s="56">
        <v>5.79</v>
      </c>
      <c r="J54" s="56">
        <v>5.7</v>
      </c>
      <c r="K54" s="55">
        <v>3.9E-2</v>
      </c>
      <c r="L54" s="67">
        <v>470</v>
      </c>
      <c r="M54" s="67">
        <v>970</v>
      </c>
      <c r="N54" s="67">
        <v>31</v>
      </c>
      <c r="O54" s="67">
        <v>13.2</v>
      </c>
      <c r="P54" s="67">
        <v>92</v>
      </c>
      <c r="Q54" s="49"/>
      <c r="R54" s="49"/>
      <c r="S54" s="49"/>
      <c r="T54" s="49"/>
      <c r="U54" s="49"/>
      <c r="V54" s="49"/>
      <c r="W54" s="49"/>
      <c r="X54" s="49"/>
      <c r="Y54" s="49"/>
      <c r="Z54" s="49"/>
      <c r="AA54" s="49"/>
      <c r="AB54" s="49"/>
      <c r="AC54" s="49"/>
      <c r="AD54" s="49"/>
      <c r="AE54" s="49"/>
      <c r="AF54" s="49"/>
      <c r="AG54" s="49"/>
      <c r="AH54" s="49"/>
      <c r="AI54" s="49"/>
      <c r="AJ54" s="49"/>
      <c r="AK54" s="49"/>
      <c r="AL54" s="49"/>
      <c r="AM54" s="49"/>
    </row>
    <row r="55" spans="1:39" s="50" customFormat="1" ht="12" x14ac:dyDescent="0.2">
      <c r="A55" s="214">
        <v>750</v>
      </c>
      <c r="B55" s="67" t="s">
        <v>141</v>
      </c>
      <c r="C55" s="331">
        <v>44551</v>
      </c>
      <c r="D55" s="54">
        <v>0.3</v>
      </c>
      <c r="E55" s="56">
        <v>1.7</v>
      </c>
      <c r="F55" s="67">
        <v>220</v>
      </c>
      <c r="G55" s="54">
        <v>0.38</v>
      </c>
      <c r="H55" s="67">
        <v>19</v>
      </c>
      <c r="I55" s="56">
        <v>7.4</v>
      </c>
      <c r="J55" s="56">
        <v>6.7</v>
      </c>
      <c r="K55" s="54">
        <v>0.16</v>
      </c>
      <c r="L55" s="67">
        <v>250</v>
      </c>
      <c r="M55" s="67">
        <v>810</v>
      </c>
      <c r="N55" s="67">
        <v>13</v>
      </c>
      <c r="O55" s="67">
        <v>13.7</v>
      </c>
      <c r="P55" s="67">
        <v>95</v>
      </c>
      <c r="Q55" s="49"/>
      <c r="R55" s="49"/>
      <c r="S55" s="49"/>
      <c r="T55" s="49"/>
      <c r="U55" s="49"/>
      <c r="V55" s="49"/>
      <c r="W55" s="49"/>
      <c r="X55" s="49"/>
      <c r="Y55" s="49"/>
      <c r="Z55" s="49"/>
      <c r="AA55" s="49"/>
      <c r="AB55" s="49"/>
      <c r="AC55" s="49"/>
      <c r="AD55" s="49"/>
      <c r="AE55" s="49"/>
      <c r="AF55" s="49"/>
      <c r="AG55" s="49"/>
      <c r="AH55" s="49"/>
      <c r="AI55" s="49"/>
      <c r="AJ55" s="49"/>
      <c r="AK55" s="49"/>
      <c r="AL55" s="49"/>
      <c r="AM55" s="49"/>
    </row>
    <row r="56" spans="1:39" s="50" customFormat="1" ht="12" x14ac:dyDescent="0.2">
      <c r="A56" s="214">
        <v>762</v>
      </c>
      <c r="B56" s="67" t="s">
        <v>142</v>
      </c>
      <c r="C56" s="331">
        <v>44550</v>
      </c>
      <c r="D56" s="56">
        <v>1.2</v>
      </c>
      <c r="E56" s="56">
        <v>2.2000000000000002</v>
      </c>
      <c r="F56" s="67">
        <v>200</v>
      </c>
      <c r="G56" s="54">
        <v>0.14000000000000001</v>
      </c>
      <c r="H56" s="67">
        <v>20</v>
      </c>
      <c r="I56" s="56">
        <v>8.11</v>
      </c>
      <c r="J56" s="56">
        <v>6.5</v>
      </c>
      <c r="K56" s="54">
        <v>0.18</v>
      </c>
      <c r="L56" s="67">
        <v>520</v>
      </c>
      <c r="M56" s="67">
        <v>1200</v>
      </c>
      <c r="N56" s="67">
        <v>19</v>
      </c>
      <c r="O56" s="67">
        <v>12.7</v>
      </c>
      <c r="P56" s="67">
        <v>92</v>
      </c>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s="50" customFormat="1" ht="12" x14ac:dyDescent="0.2">
      <c r="A57" s="214">
        <v>772</v>
      </c>
      <c r="B57" s="67" t="s">
        <v>143</v>
      </c>
      <c r="C57" s="331">
        <v>44550</v>
      </c>
      <c r="D57" s="56">
        <v>1.1000000000000001</v>
      </c>
      <c r="E57" s="56">
        <v>2.7</v>
      </c>
      <c r="F57" s="67">
        <v>200</v>
      </c>
      <c r="G57" s="54">
        <v>0.36</v>
      </c>
      <c r="H57" s="67">
        <v>18</v>
      </c>
      <c r="I57" s="67">
        <v>12.1</v>
      </c>
      <c r="J57" s="56">
        <v>6.8</v>
      </c>
      <c r="K57" s="54">
        <v>0.3</v>
      </c>
      <c r="L57" s="67">
        <v>480</v>
      </c>
      <c r="M57" s="67">
        <v>1200</v>
      </c>
      <c r="N57" s="67">
        <v>14</v>
      </c>
      <c r="O57" s="67">
        <v>13.2</v>
      </c>
      <c r="P57" s="67">
        <v>94</v>
      </c>
      <c r="Q57" s="49"/>
      <c r="R57" s="49"/>
      <c r="S57" s="49"/>
      <c r="T57" s="49"/>
      <c r="U57" s="49"/>
      <c r="V57" s="49"/>
      <c r="W57" s="49"/>
      <c r="X57" s="49"/>
      <c r="Y57" s="49"/>
      <c r="Z57" s="49"/>
      <c r="AA57" s="49"/>
      <c r="AB57" s="49"/>
      <c r="AC57" s="49"/>
      <c r="AD57" s="49"/>
      <c r="AE57" s="49"/>
      <c r="AF57" s="49"/>
      <c r="AG57" s="49"/>
      <c r="AH57" s="49"/>
      <c r="AI57" s="49"/>
      <c r="AJ57" s="49"/>
      <c r="AK57" s="49"/>
      <c r="AL57" s="49"/>
      <c r="AM57" s="49"/>
    </row>
    <row r="58" spans="1:39" s="50" customFormat="1" ht="12" x14ac:dyDescent="0.2">
      <c r="A58" s="214">
        <v>930</v>
      </c>
      <c r="B58" s="67" t="s">
        <v>81</v>
      </c>
      <c r="C58" s="331">
        <v>44551</v>
      </c>
      <c r="D58" s="56">
        <v>2</v>
      </c>
      <c r="E58" s="56">
        <v>2.7</v>
      </c>
      <c r="F58" s="67">
        <v>220</v>
      </c>
      <c r="G58" s="54">
        <v>0.37</v>
      </c>
      <c r="H58" s="67">
        <v>16</v>
      </c>
      <c r="I58" s="56">
        <v>9.16</v>
      </c>
      <c r="J58" s="56">
        <v>7</v>
      </c>
      <c r="K58" s="54">
        <v>0.39</v>
      </c>
      <c r="L58" s="67">
        <v>180</v>
      </c>
      <c r="M58" s="67">
        <v>570</v>
      </c>
      <c r="N58" s="67">
        <v>22</v>
      </c>
      <c r="O58" s="67">
        <v>12.7</v>
      </c>
      <c r="P58" s="67">
        <v>93</v>
      </c>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39" s="50" customFormat="1" ht="12" x14ac:dyDescent="0.2">
      <c r="A59" s="214">
        <v>932</v>
      </c>
      <c r="B59" s="67" t="s">
        <v>144</v>
      </c>
      <c r="C59" s="331">
        <v>44551</v>
      </c>
      <c r="D59" s="54">
        <v>0.1</v>
      </c>
      <c r="E59" s="56">
        <v>1.7</v>
      </c>
      <c r="F59" s="67">
        <v>300</v>
      </c>
      <c r="G59" s="54">
        <v>0.52</v>
      </c>
      <c r="H59" s="67">
        <v>20</v>
      </c>
      <c r="I59" s="56">
        <v>4.67</v>
      </c>
      <c r="J59" s="56">
        <v>6.3</v>
      </c>
      <c r="K59" s="55">
        <v>9.2999999999999999E-2</v>
      </c>
      <c r="L59" s="67">
        <v>100</v>
      </c>
      <c r="M59" s="67">
        <v>590</v>
      </c>
      <c r="N59" s="56">
        <v>9.6</v>
      </c>
      <c r="O59" s="67">
        <v>14</v>
      </c>
      <c r="P59" s="67">
        <v>96</v>
      </c>
      <c r="Q59" s="49"/>
      <c r="R59" s="49"/>
      <c r="S59" s="49"/>
      <c r="T59" s="49"/>
      <c r="U59" s="49"/>
      <c r="V59" s="49"/>
      <c r="W59" s="49"/>
      <c r="X59" s="49"/>
      <c r="Y59" s="49"/>
      <c r="Z59" s="49"/>
      <c r="AA59" s="49"/>
      <c r="AB59" s="49"/>
      <c r="AC59" s="49"/>
      <c r="AD59" s="49"/>
      <c r="AE59" s="49"/>
      <c r="AF59" s="49"/>
      <c r="AG59" s="49"/>
      <c r="AH59" s="49"/>
      <c r="AI59" s="49"/>
      <c r="AJ59" s="49"/>
      <c r="AK59" s="49"/>
      <c r="AL59" s="49"/>
      <c r="AM59" s="49"/>
    </row>
    <row r="60" spans="1:39" s="50" customFormat="1" ht="12" x14ac:dyDescent="0.2">
      <c r="A60" s="214">
        <v>940</v>
      </c>
      <c r="B60" s="101" t="s">
        <v>145</v>
      </c>
      <c r="C60" s="331">
        <v>44551</v>
      </c>
      <c r="D60" s="60">
        <v>2.1</v>
      </c>
      <c r="E60" s="60">
        <v>2.2000000000000002</v>
      </c>
      <c r="F60" s="131">
        <v>50</v>
      </c>
      <c r="G60" s="59">
        <v>0.18</v>
      </c>
      <c r="H60" s="60">
        <v>9.6999999999999993</v>
      </c>
      <c r="I60" s="131">
        <v>13.3</v>
      </c>
      <c r="J60" s="60">
        <v>7.2</v>
      </c>
      <c r="K60" s="59">
        <v>0.59</v>
      </c>
      <c r="L60" s="131">
        <v>560</v>
      </c>
      <c r="M60" s="131">
        <v>810</v>
      </c>
      <c r="N60" s="67">
        <v>12</v>
      </c>
      <c r="O60" s="131">
        <v>10.7</v>
      </c>
      <c r="P60" s="131">
        <v>78</v>
      </c>
      <c r="Q60" s="49"/>
      <c r="R60" s="49"/>
      <c r="S60" s="49"/>
      <c r="T60" s="49"/>
      <c r="U60" s="49"/>
      <c r="V60" s="49"/>
      <c r="W60" s="49"/>
      <c r="X60" s="49"/>
      <c r="Y60" s="49"/>
      <c r="Z60" s="49"/>
      <c r="AA60" s="49"/>
      <c r="AB60" s="49"/>
      <c r="AC60" s="49"/>
      <c r="AD60" s="49"/>
      <c r="AE60" s="49"/>
      <c r="AF60" s="49"/>
      <c r="AG60" s="49"/>
      <c r="AH60" s="49"/>
      <c r="AI60" s="49"/>
      <c r="AJ60" s="49"/>
      <c r="AK60" s="49"/>
      <c r="AL60" s="49"/>
      <c r="AM60" s="49"/>
    </row>
    <row r="61" spans="1:39" x14ac:dyDescent="0.2">
      <c r="A61" s="134"/>
      <c r="B61" s="134"/>
      <c r="C61" s="328"/>
      <c r="D61" s="134"/>
      <c r="E61" s="134"/>
      <c r="F61" s="136"/>
      <c r="G61" s="136"/>
      <c r="H61" s="134"/>
      <c r="I61" s="137"/>
      <c r="J61" s="137"/>
      <c r="K61" s="199"/>
      <c r="L61" s="136"/>
      <c r="M61" s="136"/>
      <c r="N61" s="136"/>
      <c r="O61" s="111"/>
      <c r="P61" s="136"/>
    </row>
    <row r="62" spans="1:39" x14ac:dyDescent="0.2">
      <c r="A62" s="20"/>
      <c r="B62" s="20"/>
      <c r="C62" s="69"/>
      <c r="D62" s="20"/>
      <c r="E62" s="20"/>
      <c r="F62" s="16"/>
      <c r="G62" s="16"/>
      <c r="H62" s="20"/>
      <c r="I62" s="19"/>
      <c r="J62" s="20"/>
      <c r="K62" s="20"/>
      <c r="L62" s="16"/>
      <c r="M62" s="16"/>
      <c r="N62" s="16"/>
      <c r="O62" s="71"/>
      <c r="P62" s="16"/>
    </row>
    <row r="63" spans="1:39" x14ac:dyDescent="0.2">
      <c r="A63" s="170" t="s">
        <v>0</v>
      </c>
      <c r="B63" s="170"/>
      <c r="C63" s="329"/>
      <c r="D63" s="149"/>
      <c r="E63" s="171" t="s">
        <v>57</v>
      </c>
      <c r="F63" s="152"/>
      <c r="G63" s="152"/>
      <c r="H63" s="154"/>
      <c r="I63" s="149"/>
      <c r="J63" s="149"/>
      <c r="K63" s="151"/>
      <c r="L63" s="152"/>
      <c r="M63" s="152"/>
      <c r="N63" s="152"/>
      <c r="O63" s="153"/>
      <c r="P63" s="152"/>
    </row>
    <row r="64" spans="1:39" x14ac:dyDescent="0.2">
      <c r="A64" s="163"/>
      <c r="B64" s="163"/>
      <c r="C64" s="330"/>
      <c r="D64" s="245"/>
      <c r="E64" s="246"/>
      <c r="F64" s="247"/>
      <c r="G64" s="247"/>
      <c r="H64" s="163"/>
      <c r="I64" s="248"/>
      <c r="J64" s="248"/>
      <c r="K64" s="249"/>
      <c r="L64" s="247"/>
      <c r="M64" s="247"/>
      <c r="N64" s="247"/>
      <c r="O64" s="250"/>
      <c r="P64" s="247"/>
    </row>
    <row r="65" spans="1:39" s="50" customFormat="1" ht="12" x14ac:dyDescent="0.2">
      <c r="A65" s="224">
        <v>2</v>
      </c>
      <c r="B65" s="239" t="s">
        <v>79</v>
      </c>
      <c r="C65" s="268" t="s">
        <v>152</v>
      </c>
      <c r="D65" s="257">
        <v>0.9</v>
      </c>
      <c r="E65" s="257">
        <v>4.3</v>
      </c>
      <c r="F65" s="258">
        <v>230</v>
      </c>
      <c r="G65" s="259">
        <v>0.3</v>
      </c>
      <c r="H65" s="258">
        <v>14</v>
      </c>
      <c r="I65" s="257">
        <v>8.25</v>
      </c>
      <c r="J65" s="257">
        <v>6.8</v>
      </c>
      <c r="K65" s="259">
        <v>0.18</v>
      </c>
      <c r="L65" s="258">
        <v>460</v>
      </c>
      <c r="M65" s="258">
        <v>1000</v>
      </c>
      <c r="N65" s="258">
        <v>19</v>
      </c>
      <c r="O65" s="258">
        <v>13.7</v>
      </c>
      <c r="P65" s="258">
        <v>99</v>
      </c>
      <c r="Q65" s="49"/>
      <c r="R65" s="49"/>
      <c r="S65" s="49"/>
      <c r="T65" s="49"/>
      <c r="U65" s="49"/>
      <c r="V65" s="49"/>
      <c r="W65" s="49"/>
      <c r="X65" s="49"/>
      <c r="Y65" s="49"/>
      <c r="Z65" s="49"/>
      <c r="AA65" s="49"/>
      <c r="AB65" s="49"/>
      <c r="AC65" s="49"/>
      <c r="AD65" s="49"/>
      <c r="AE65" s="49"/>
      <c r="AF65" s="49"/>
      <c r="AG65" s="49"/>
      <c r="AH65" s="49"/>
      <c r="AI65" s="49"/>
      <c r="AJ65" s="49"/>
      <c r="AK65" s="49"/>
      <c r="AL65" s="49"/>
      <c r="AM65" s="49"/>
    </row>
    <row r="66" spans="1:39" s="50" customFormat="1" ht="12" x14ac:dyDescent="0.2">
      <c r="A66" s="213">
        <v>2</v>
      </c>
      <c r="B66" s="67" t="s">
        <v>79</v>
      </c>
      <c r="C66" s="79">
        <v>44250</v>
      </c>
      <c r="D66" s="56">
        <v>0.6</v>
      </c>
      <c r="E66" s="56">
        <v>2.2999999999999998</v>
      </c>
      <c r="F66" s="67">
        <v>180</v>
      </c>
      <c r="G66" s="54">
        <v>0.24</v>
      </c>
      <c r="H66" s="67">
        <v>12</v>
      </c>
      <c r="I66" s="56">
        <v>8.3699999999999992</v>
      </c>
      <c r="J66" s="56">
        <v>6.8</v>
      </c>
      <c r="K66" s="54">
        <v>0.2</v>
      </c>
      <c r="L66" s="67">
        <v>450</v>
      </c>
      <c r="M66" s="67">
        <v>780</v>
      </c>
      <c r="N66" s="67">
        <v>16</v>
      </c>
      <c r="O66" s="67">
        <v>13.9</v>
      </c>
      <c r="P66" s="67">
        <v>96</v>
      </c>
      <c r="Q66" s="49"/>
      <c r="R66" s="49"/>
      <c r="S66" s="49"/>
      <c r="T66" s="49"/>
      <c r="U66" s="49"/>
      <c r="V66" s="49"/>
      <c r="W66" s="49"/>
      <c r="X66" s="49"/>
      <c r="Y66" s="49"/>
      <c r="Z66" s="49"/>
      <c r="AA66" s="49"/>
      <c r="AB66" s="49"/>
      <c r="AC66" s="49"/>
      <c r="AD66" s="49"/>
      <c r="AE66" s="49"/>
      <c r="AF66" s="49"/>
      <c r="AG66" s="49"/>
      <c r="AH66" s="49"/>
      <c r="AI66" s="49"/>
      <c r="AJ66" s="49"/>
      <c r="AK66" s="49"/>
      <c r="AL66" s="49"/>
      <c r="AM66" s="49"/>
    </row>
    <row r="67" spans="1:39" s="50" customFormat="1" ht="12" x14ac:dyDescent="0.2">
      <c r="A67" s="213">
        <v>2</v>
      </c>
      <c r="B67" s="67" t="s">
        <v>79</v>
      </c>
      <c r="C67" s="79">
        <v>44277</v>
      </c>
      <c r="D67" s="56">
        <v>4.0999999999999996</v>
      </c>
      <c r="E67" s="56">
        <v>2.1</v>
      </c>
      <c r="F67" s="67">
        <v>200</v>
      </c>
      <c r="G67" s="54">
        <v>0.25</v>
      </c>
      <c r="H67" s="67">
        <v>13</v>
      </c>
      <c r="I67" s="56">
        <v>7.86</v>
      </c>
      <c r="J67" s="56">
        <v>6.8</v>
      </c>
      <c r="K67" s="54">
        <v>0.16</v>
      </c>
      <c r="L67" s="67">
        <v>360</v>
      </c>
      <c r="M67" s="67">
        <v>960</v>
      </c>
      <c r="N67" s="67">
        <v>15</v>
      </c>
      <c r="O67" s="67">
        <v>12.9</v>
      </c>
      <c r="P67" s="67">
        <v>99</v>
      </c>
      <c r="Q67" s="49"/>
      <c r="R67" s="49"/>
      <c r="S67" s="49"/>
      <c r="T67" s="49"/>
      <c r="U67" s="49"/>
      <c r="V67" s="49"/>
      <c r="W67" s="49"/>
      <c r="X67" s="49"/>
      <c r="Y67" s="49"/>
      <c r="Z67" s="49"/>
      <c r="AA67" s="49"/>
      <c r="AB67" s="49"/>
      <c r="AC67" s="49"/>
      <c r="AD67" s="49"/>
      <c r="AE67" s="49"/>
      <c r="AF67" s="49"/>
      <c r="AG67" s="49"/>
      <c r="AH67" s="49"/>
      <c r="AI67" s="49"/>
      <c r="AJ67" s="49"/>
      <c r="AK67" s="49"/>
      <c r="AL67" s="49"/>
      <c r="AM67" s="49"/>
    </row>
    <row r="68" spans="1:39" s="50" customFormat="1" ht="12" x14ac:dyDescent="0.2">
      <c r="A68" s="213">
        <v>2</v>
      </c>
      <c r="B68" s="67" t="s">
        <v>79</v>
      </c>
      <c r="C68" s="79" t="s">
        <v>153</v>
      </c>
      <c r="D68" s="56">
        <v>8.6999999999999993</v>
      </c>
      <c r="E68" s="56">
        <v>3.3</v>
      </c>
      <c r="F68" s="67">
        <v>120</v>
      </c>
      <c r="G68" s="54">
        <v>0.24</v>
      </c>
      <c r="H68" s="67">
        <v>13</v>
      </c>
      <c r="I68" s="56">
        <v>8.17</v>
      </c>
      <c r="J68" s="56">
        <v>6.9</v>
      </c>
      <c r="K68" s="54">
        <v>0.16</v>
      </c>
      <c r="L68" s="67">
        <v>370</v>
      </c>
      <c r="M68" s="67">
        <v>830</v>
      </c>
      <c r="N68" s="67">
        <v>23</v>
      </c>
      <c r="O68" s="67">
        <v>11.38</v>
      </c>
      <c r="P68" s="67">
        <v>96.7</v>
      </c>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39" s="50" customFormat="1" ht="12" x14ac:dyDescent="0.2">
      <c r="A69" s="213">
        <v>2</v>
      </c>
      <c r="B69" s="67" t="s">
        <v>79</v>
      </c>
      <c r="C69" s="79">
        <v>44342</v>
      </c>
      <c r="D69" s="67">
        <v>13.1</v>
      </c>
      <c r="E69" s="56">
        <v>5.4</v>
      </c>
      <c r="F69" s="67">
        <v>250</v>
      </c>
      <c r="G69" s="54">
        <v>0.33</v>
      </c>
      <c r="H69" s="67">
        <v>15</v>
      </c>
      <c r="I69" s="56">
        <v>7.76</v>
      </c>
      <c r="J69" s="56">
        <v>6.8</v>
      </c>
      <c r="K69" s="54">
        <v>0.16</v>
      </c>
      <c r="L69" s="67">
        <v>460</v>
      </c>
      <c r="M69" s="67">
        <v>890</v>
      </c>
      <c r="N69" s="67">
        <v>26</v>
      </c>
      <c r="O69" s="56">
        <v>9.6999999999999993</v>
      </c>
      <c r="P69" s="67">
        <v>94</v>
      </c>
      <c r="Q69" s="49"/>
      <c r="R69" s="49"/>
      <c r="S69" s="49"/>
      <c r="T69" s="49"/>
      <c r="U69" s="49"/>
      <c r="V69" s="49"/>
      <c r="W69" s="49"/>
      <c r="X69" s="49"/>
      <c r="Y69" s="49"/>
      <c r="Z69" s="49"/>
      <c r="AA69" s="49"/>
      <c r="AB69" s="49"/>
      <c r="AC69" s="49"/>
      <c r="AD69" s="49"/>
      <c r="AE69" s="49"/>
      <c r="AF69" s="49"/>
      <c r="AG69" s="49"/>
      <c r="AH69" s="49"/>
      <c r="AI69" s="49"/>
      <c r="AJ69" s="49"/>
      <c r="AK69" s="49"/>
      <c r="AL69" s="49"/>
      <c r="AM69" s="49"/>
    </row>
    <row r="70" spans="1:39" s="50" customFormat="1" ht="12" x14ac:dyDescent="0.2">
      <c r="A70" s="213">
        <v>2</v>
      </c>
      <c r="B70" s="67" t="s">
        <v>79</v>
      </c>
      <c r="C70" s="79" t="s">
        <v>157</v>
      </c>
      <c r="D70" s="67">
        <v>21.5</v>
      </c>
      <c r="E70" s="56">
        <v>3.3</v>
      </c>
      <c r="F70" s="67">
        <v>200</v>
      </c>
      <c r="G70" s="54">
        <v>0.24</v>
      </c>
      <c r="H70" s="67">
        <v>13</v>
      </c>
      <c r="I70" s="284">
        <v>8.75</v>
      </c>
      <c r="J70" s="56">
        <v>6.9</v>
      </c>
      <c r="K70" s="54">
        <v>0.21</v>
      </c>
      <c r="L70" s="67">
        <v>270</v>
      </c>
      <c r="M70" s="67">
        <v>800</v>
      </c>
      <c r="N70" s="67">
        <v>22</v>
      </c>
      <c r="O70" s="56">
        <v>8.1</v>
      </c>
      <c r="P70" s="67">
        <v>93</v>
      </c>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39" s="50" customFormat="1" ht="12" x14ac:dyDescent="0.2">
      <c r="A71" s="213">
        <v>2</v>
      </c>
      <c r="B71" s="67" t="s">
        <v>79</v>
      </c>
      <c r="C71" s="79">
        <v>44391</v>
      </c>
      <c r="D71" s="67">
        <v>24.1</v>
      </c>
      <c r="E71" s="56">
        <v>4.0999999999999996</v>
      </c>
      <c r="F71" s="67">
        <v>120</v>
      </c>
      <c r="G71" s="54">
        <v>0.28000000000000003</v>
      </c>
      <c r="H71" s="67">
        <v>15</v>
      </c>
      <c r="I71" s="260">
        <v>8.5</v>
      </c>
      <c r="J71" s="56">
        <v>6.8</v>
      </c>
      <c r="K71" s="54">
        <v>0.21</v>
      </c>
      <c r="L71" s="67">
        <v>300</v>
      </c>
      <c r="M71" s="67">
        <v>840</v>
      </c>
      <c r="N71" s="67">
        <v>24</v>
      </c>
      <c r="O71" s="56">
        <v>7.6</v>
      </c>
      <c r="P71" s="67">
        <v>90</v>
      </c>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39" s="50" customFormat="1" ht="12" x14ac:dyDescent="0.2">
      <c r="A72" s="213">
        <v>2</v>
      </c>
      <c r="B72" s="67" t="s">
        <v>79</v>
      </c>
      <c r="C72" s="79" t="s">
        <v>161</v>
      </c>
      <c r="D72" s="67">
        <v>18.3</v>
      </c>
      <c r="E72" s="56">
        <v>4.5999999999999996</v>
      </c>
      <c r="F72" s="67">
        <v>75</v>
      </c>
      <c r="G72" s="54">
        <v>0.3</v>
      </c>
      <c r="H72" s="67">
        <v>15</v>
      </c>
      <c r="I72" s="56">
        <v>8.84</v>
      </c>
      <c r="J72" s="56">
        <v>6.9</v>
      </c>
      <c r="K72" s="54">
        <v>0.2</v>
      </c>
      <c r="L72" s="67">
        <v>410</v>
      </c>
      <c r="M72" s="67">
        <v>990</v>
      </c>
      <c r="N72" s="67">
        <v>24</v>
      </c>
      <c r="O72" s="56">
        <v>8.07</v>
      </c>
      <c r="P72" s="67">
        <v>87.4</v>
      </c>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39" s="50" customFormat="1" ht="12" x14ac:dyDescent="0.2">
      <c r="A73" s="213">
        <v>2</v>
      </c>
      <c r="B73" s="239" t="s">
        <v>79</v>
      </c>
      <c r="C73" s="240" t="s">
        <v>165</v>
      </c>
      <c r="D73" s="239">
        <v>17.2</v>
      </c>
      <c r="E73" s="241">
        <v>2.1</v>
      </c>
      <c r="F73" s="239">
        <v>140</v>
      </c>
      <c r="G73" s="242">
        <v>0.27</v>
      </c>
      <c r="H73" s="239">
        <v>14</v>
      </c>
      <c r="I73" s="241">
        <v>8.42</v>
      </c>
      <c r="J73" s="241">
        <v>7.1</v>
      </c>
      <c r="K73" s="242">
        <v>0.21</v>
      </c>
      <c r="L73" s="239">
        <v>210</v>
      </c>
      <c r="M73" s="239">
        <v>770</v>
      </c>
      <c r="N73" s="239">
        <v>19</v>
      </c>
      <c r="O73" s="241">
        <v>8.6999999999999993</v>
      </c>
      <c r="P73" s="239">
        <v>90</v>
      </c>
      <c r="Q73" s="49"/>
      <c r="R73" s="49"/>
      <c r="S73" s="49"/>
      <c r="T73" s="49"/>
      <c r="U73" s="49"/>
      <c r="V73" s="49"/>
      <c r="W73" s="49"/>
      <c r="X73" s="49"/>
      <c r="Y73" s="49"/>
      <c r="Z73" s="49"/>
      <c r="AA73" s="49"/>
      <c r="AB73" s="49"/>
      <c r="AC73" s="49"/>
      <c r="AD73" s="49"/>
      <c r="AE73" s="49"/>
      <c r="AF73" s="49"/>
      <c r="AG73" s="49"/>
      <c r="AH73" s="49"/>
      <c r="AI73" s="49"/>
      <c r="AJ73" s="49"/>
      <c r="AK73" s="49"/>
      <c r="AL73" s="49"/>
      <c r="AM73" s="49"/>
    </row>
    <row r="74" spans="1:39" s="50" customFormat="1" ht="12" x14ac:dyDescent="0.2">
      <c r="A74" s="213">
        <v>2</v>
      </c>
      <c r="B74" s="67" t="s">
        <v>79</v>
      </c>
      <c r="C74" s="79" t="s">
        <v>166</v>
      </c>
      <c r="D74" s="67">
        <v>10.199999999999999</v>
      </c>
      <c r="E74" s="56">
        <v>4.0999999999999996</v>
      </c>
      <c r="F74" s="67">
        <v>120</v>
      </c>
      <c r="G74" s="54">
        <v>0.31</v>
      </c>
      <c r="H74" s="67">
        <v>15</v>
      </c>
      <c r="I74" s="56">
        <v>7.81</v>
      </c>
      <c r="J74" s="56">
        <v>6.7</v>
      </c>
      <c r="K74" s="54">
        <v>0.16</v>
      </c>
      <c r="L74" s="67">
        <v>280</v>
      </c>
      <c r="M74" s="67">
        <v>830</v>
      </c>
      <c r="N74" s="67">
        <v>30</v>
      </c>
      <c r="O74" s="67">
        <v>10.35</v>
      </c>
      <c r="P74" s="67">
        <v>94.6</v>
      </c>
      <c r="Q74" s="49"/>
      <c r="R74" s="49"/>
      <c r="S74" s="49"/>
      <c r="T74" s="49"/>
      <c r="U74" s="49"/>
      <c r="V74" s="49"/>
      <c r="W74" s="49"/>
      <c r="X74" s="49"/>
      <c r="Y74" s="49"/>
      <c r="Z74" s="49"/>
      <c r="AA74" s="49"/>
      <c r="AB74" s="49"/>
      <c r="AC74" s="49"/>
      <c r="AD74" s="49"/>
      <c r="AE74" s="49"/>
      <c r="AF74" s="49"/>
      <c r="AG74" s="49"/>
      <c r="AH74" s="49"/>
      <c r="AI74" s="49"/>
      <c r="AJ74" s="49"/>
      <c r="AK74" s="49"/>
      <c r="AL74" s="49"/>
      <c r="AM74" s="49"/>
    </row>
    <row r="75" spans="1:39" s="50" customFormat="1" ht="12" x14ac:dyDescent="0.2">
      <c r="A75" s="214">
        <v>2</v>
      </c>
      <c r="B75" s="67" t="s">
        <v>79</v>
      </c>
      <c r="C75" s="79">
        <v>44515</v>
      </c>
      <c r="D75" s="67">
        <v>7</v>
      </c>
      <c r="E75" s="56">
        <v>3.1</v>
      </c>
      <c r="F75" s="67">
        <v>220</v>
      </c>
      <c r="G75" s="54">
        <v>0.37</v>
      </c>
      <c r="H75" s="67">
        <v>17</v>
      </c>
      <c r="I75" s="260">
        <v>7.33</v>
      </c>
      <c r="J75" s="56">
        <v>6.6</v>
      </c>
      <c r="K75" s="54">
        <v>0.16</v>
      </c>
      <c r="L75" s="67">
        <v>210</v>
      </c>
      <c r="M75" s="67">
        <v>730</v>
      </c>
      <c r="N75" s="67">
        <v>17</v>
      </c>
      <c r="O75" s="67">
        <v>11.7</v>
      </c>
      <c r="P75" s="67">
        <v>95</v>
      </c>
      <c r="Q75" s="49"/>
      <c r="R75" s="49"/>
      <c r="S75" s="49"/>
      <c r="T75" s="49"/>
      <c r="U75" s="49"/>
      <c r="V75" s="49"/>
      <c r="W75" s="49"/>
      <c r="X75" s="49"/>
      <c r="Y75" s="49"/>
      <c r="Z75" s="49"/>
      <c r="AA75" s="49"/>
      <c r="AB75" s="49"/>
      <c r="AC75" s="49"/>
      <c r="AD75" s="49"/>
      <c r="AE75" s="49"/>
      <c r="AF75" s="49"/>
      <c r="AG75" s="49"/>
      <c r="AH75" s="49"/>
      <c r="AI75" s="49"/>
      <c r="AJ75" s="49"/>
      <c r="AK75" s="49"/>
      <c r="AL75" s="49"/>
      <c r="AM75" s="49"/>
    </row>
    <row r="76" spans="1:39" s="50" customFormat="1" ht="12" x14ac:dyDescent="0.2">
      <c r="A76" s="214">
        <v>2</v>
      </c>
      <c r="B76" s="67" t="s">
        <v>79</v>
      </c>
      <c r="C76" s="331">
        <v>44546</v>
      </c>
      <c r="D76" s="56">
        <v>2.5</v>
      </c>
      <c r="E76" s="56">
        <v>4.9000000000000004</v>
      </c>
      <c r="F76" s="67">
        <v>130</v>
      </c>
      <c r="G76" s="54">
        <v>0.26</v>
      </c>
      <c r="H76" s="67">
        <v>13</v>
      </c>
      <c r="I76" s="260">
        <v>7.76</v>
      </c>
      <c r="J76" s="56">
        <v>6.9</v>
      </c>
      <c r="K76" s="54">
        <v>0.18</v>
      </c>
      <c r="L76" s="67">
        <v>250</v>
      </c>
      <c r="M76" s="67">
        <v>740</v>
      </c>
      <c r="N76" s="67">
        <v>15</v>
      </c>
      <c r="O76" s="67">
        <v>13</v>
      </c>
      <c r="P76" s="67">
        <v>97</v>
      </c>
      <c r="Q76" s="49"/>
      <c r="R76" s="49"/>
      <c r="S76" s="49"/>
      <c r="T76" s="49"/>
      <c r="U76" s="49"/>
      <c r="V76" s="49"/>
      <c r="W76" s="49"/>
      <c r="X76" s="49"/>
      <c r="Y76" s="49"/>
      <c r="Z76" s="49"/>
      <c r="AA76" s="49"/>
      <c r="AB76" s="49"/>
      <c r="AC76" s="49"/>
      <c r="AD76" s="49"/>
      <c r="AE76" s="49"/>
      <c r="AF76" s="49"/>
      <c r="AG76" s="49"/>
      <c r="AH76" s="49"/>
      <c r="AI76" s="49"/>
      <c r="AJ76" s="49"/>
      <c r="AK76" s="49"/>
      <c r="AL76" s="49"/>
      <c r="AM76" s="49"/>
    </row>
    <row r="77" spans="1:39" s="50" customFormat="1" x14ac:dyDescent="0.2">
      <c r="A77" s="81"/>
      <c r="B77" s="81"/>
      <c r="C77" s="61"/>
      <c r="D77" s="65"/>
      <c r="E77" s="65"/>
      <c r="F77" s="62"/>
      <c r="G77" s="62"/>
      <c r="H77" s="65"/>
      <c r="I77" s="137" t="s">
        <v>151</v>
      </c>
      <c r="J77" s="65"/>
      <c r="K77" s="63"/>
      <c r="L77" s="62"/>
      <c r="M77" s="62"/>
      <c r="N77" s="62"/>
      <c r="O77" s="65"/>
      <c r="P77" s="62"/>
      <c r="Q77" s="49"/>
      <c r="R77" s="49"/>
      <c r="S77" s="49"/>
      <c r="T77" s="49"/>
      <c r="U77" s="49"/>
      <c r="V77" s="49"/>
      <c r="W77" s="49"/>
      <c r="X77" s="49"/>
      <c r="Y77" s="49"/>
      <c r="Z77" s="49"/>
      <c r="AA77" s="49"/>
      <c r="AB77" s="49"/>
      <c r="AC77" s="49"/>
      <c r="AD77" s="49"/>
      <c r="AE77" s="49"/>
      <c r="AF77" s="49"/>
      <c r="AG77" s="49"/>
      <c r="AH77" s="49"/>
      <c r="AI77" s="49"/>
      <c r="AJ77" s="49"/>
      <c r="AK77" s="49"/>
      <c r="AL77" s="49"/>
      <c r="AM77" s="49"/>
    </row>
    <row r="78" spans="1:39" s="50" customFormat="1" ht="12" x14ac:dyDescent="0.2">
      <c r="A78" s="49"/>
      <c r="B78" s="49"/>
      <c r="C78" s="173" t="s">
        <v>19</v>
      </c>
      <c r="D78" s="174">
        <f t="shared" ref="D78:P78" si="0">MIN(D65:D76)</f>
        <v>0.6</v>
      </c>
      <c r="E78" s="174">
        <f t="shared" si="0"/>
        <v>2.1</v>
      </c>
      <c r="F78" s="175">
        <f t="shared" si="0"/>
        <v>75</v>
      </c>
      <c r="G78" s="174">
        <f>MIN(G65:G76)</f>
        <v>0.24</v>
      </c>
      <c r="H78" s="174">
        <f t="shared" si="0"/>
        <v>12</v>
      </c>
      <c r="I78" s="174">
        <f t="shared" si="0"/>
        <v>7.33</v>
      </c>
      <c r="J78" s="174">
        <f t="shared" si="0"/>
        <v>6.6</v>
      </c>
      <c r="K78" s="176">
        <f t="shared" si="0"/>
        <v>0.16</v>
      </c>
      <c r="L78" s="175">
        <f t="shared" si="0"/>
        <v>210</v>
      </c>
      <c r="M78" s="175">
        <f t="shared" si="0"/>
        <v>730</v>
      </c>
      <c r="N78" s="175">
        <f t="shared" si="0"/>
        <v>15</v>
      </c>
      <c r="O78" s="174">
        <f t="shared" si="0"/>
        <v>7.6</v>
      </c>
      <c r="P78" s="175">
        <f t="shared" si="0"/>
        <v>87.4</v>
      </c>
      <c r="Q78" s="49"/>
      <c r="R78" s="49"/>
      <c r="S78" s="49"/>
      <c r="T78" s="49"/>
      <c r="U78" s="49"/>
      <c r="V78" s="49"/>
      <c r="W78" s="49"/>
      <c r="X78" s="49"/>
      <c r="Y78" s="49"/>
      <c r="Z78" s="49"/>
      <c r="AA78" s="49"/>
      <c r="AB78" s="49"/>
      <c r="AC78" s="49"/>
      <c r="AD78" s="49"/>
      <c r="AE78" s="49"/>
      <c r="AF78" s="49"/>
      <c r="AG78" s="49"/>
      <c r="AH78" s="49"/>
      <c r="AI78" s="49"/>
      <c r="AJ78" s="49"/>
      <c r="AK78" s="49"/>
      <c r="AL78" s="49"/>
      <c r="AM78" s="49"/>
    </row>
    <row r="79" spans="1:39" s="50" customFormat="1" ht="12" x14ac:dyDescent="0.2">
      <c r="A79" s="49"/>
      <c r="B79" s="49"/>
      <c r="C79" s="173" t="s">
        <v>20</v>
      </c>
      <c r="D79" s="174">
        <f t="shared" ref="D79:P79" si="1">AVERAGE(D65:D76)</f>
        <v>10.683333333333332</v>
      </c>
      <c r="E79" s="174">
        <f t="shared" si="1"/>
        <v>3.6333333333333333</v>
      </c>
      <c r="F79" s="175">
        <f t="shared" si="1"/>
        <v>165.41666666666666</v>
      </c>
      <c r="G79" s="174">
        <f>AVERAGE(G65:G76)</f>
        <v>0.28250000000000003</v>
      </c>
      <c r="H79" s="174">
        <f t="shared" si="1"/>
        <v>14.083333333333334</v>
      </c>
      <c r="I79" s="174">
        <f t="shared" si="1"/>
        <v>8.1516666666666673</v>
      </c>
      <c r="J79" s="174">
        <f t="shared" si="1"/>
        <v>6.8333333333333321</v>
      </c>
      <c r="K79" s="176">
        <f t="shared" si="1"/>
        <v>0.1825</v>
      </c>
      <c r="L79" s="175">
        <f t="shared" si="1"/>
        <v>335.83333333333331</v>
      </c>
      <c r="M79" s="175">
        <f t="shared" si="1"/>
        <v>846.66666666666663</v>
      </c>
      <c r="N79" s="175">
        <f t="shared" si="1"/>
        <v>20.833333333333332</v>
      </c>
      <c r="O79" s="174">
        <f t="shared" si="1"/>
        <v>10.758333333333333</v>
      </c>
      <c r="P79" s="175">
        <f t="shared" si="1"/>
        <v>94.308333333333337</v>
      </c>
      <c r="Q79" s="49"/>
      <c r="R79" s="49"/>
      <c r="S79" s="49"/>
      <c r="T79" s="49"/>
      <c r="U79" s="49"/>
      <c r="V79" s="49"/>
      <c r="W79" s="49"/>
      <c r="X79" s="49"/>
      <c r="Y79" s="49"/>
      <c r="Z79" s="49"/>
      <c r="AA79" s="49"/>
      <c r="AB79" s="49"/>
      <c r="AC79" s="49"/>
      <c r="AD79" s="49"/>
      <c r="AE79" s="49"/>
      <c r="AF79" s="49"/>
      <c r="AG79" s="49"/>
      <c r="AH79" s="49"/>
      <c r="AI79" s="49"/>
      <c r="AJ79" s="49"/>
      <c r="AK79" s="49"/>
      <c r="AL79" s="49"/>
      <c r="AM79" s="49"/>
    </row>
    <row r="80" spans="1:39" s="50" customFormat="1" ht="12" x14ac:dyDescent="0.2">
      <c r="A80" s="49"/>
      <c r="B80" s="49"/>
      <c r="C80" s="173" t="s">
        <v>21</v>
      </c>
      <c r="D80" s="174">
        <f t="shared" ref="D80:P80" si="2">MAX(D65:D76)</f>
        <v>24.1</v>
      </c>
      <c r="E80" s="174">
        <f t="shared" si="2"/>
        <v>5.4</v>
      </c>
      <c r="F80" s="175">
        <f t="shared" si="2"/>
        <v>250</v>
      </c>
      <c r="G80" s="174">
        <f>MAX(G65:G76)</f>
        <v>0.37</v>
      </c>
      <c r="H80" s="174">
        <f t="shared" si="2"/>
        <v>17</v>
      </c>
      <c r="I80" s="174">
        <f t="shared" si="2"/>
        <v>8.84</v>
      </c>
      <c r="J80" s="174">
        <f t="shared" si="2"/>
        <v>7.1</v>
      </c>
      <c r="K80" s="176">
        <f t="shared" si="2"/>
        <v>0.21</v>
      </c>
      <c r="L80" s="175">
        <f t="shared" si="2"/>
        <v>460</v>
      </c>
      <c r="M80" s="175">
        <f t="shared" si="2"/>
        <v>1000</v>
      </c>
      <c r="N80" s="175">
        <f t="shared" si="2"/>
        <v>30</v>
      </c>
      <c r="O80" s="174">
        <f t="shared" si="2"/>
        <v>13.9</v>
      </c>
      <c r="P80" s="175">
        <f t="shared" si="2"/>
        <v>99</v>
      </c>
      <c r="Q80" s="49"/>
      <c r="R80" s="49"/>
      <c r="S80" s="49"/>
      <c r="T80" s="49"/>
      <c r="U80" s="49"/>
      <c r="V80" s="49"/>
      <c r="W80" s="49"/>
      <c r="X80" s="49"/>
      <c r="Y80" s="49"/>
      <c r="Z80" s="49"/>
      <c r="AA80" s="49"/>
      <c r="AB80" s="49"/>
      <c r="AC80" s="49"/>
      <c r="AD80" s="49"/>
      <c r="AE80" s="49"/>
      <c r="AF80" s="49"/>
      <c r="AG80" s="49"/>
      <c r="AH80" s="49"/>
      <c r="AI80" s="49"/>
      <c r="AJ80" s="49"/>
      <c r="AK80" s="49"/>
      <c r="AL80" s="49"/>
      <c r="AM80" s="49"/>
    </row>
    <row r="81" spans="1:39" s="50" customFormat="1" ht="12" x14ac:dyDescent="0.2">
      <c r="A81" s="49"/>
      <c r="B81" s="49"/>
      <c r="C81" s="61"/>
      <c r="D81" s="62"/>
      <c r="E81" s="62"/>
      <c r="F81" s="62"/>
      <c r="G81" s="62"/>
      <c r="H81" s="62"/>
      <c r="I81" s="65"/>
      <c r="J81" s="62"/>
      <c r="K81" s="62"/>
      <c r="L81" s="62"/>
      <c r="M81" s="62"/>
      <c r="N81" s="62"/>
      <c r="O81" s="65"/>
      <c r="P81" s="62"/>
      <c r="Q81" s="49"/>
      <c r="R81" s="49"/>
      <c r="S81" s="49"/>
      <c r="T81" s="49"/>
      <c r="U81" s="49"/>
      <c r="V81" s="49"/>
      <c r="W81" s="49"/>
      <c r="X81" s="49"/>
      <c r="Y81" s="49"/>
      <c r="Z81" s="49"/>
      <c r="AA81" s="49"/>
      <c r="AB81" s="49"/>
      <c r="AC81" s="49"/>
      <c r="AD81" s="49"/>
      <c r="AE81" s="49"/>
      <c r="AF81" s="49"/>
      <c r="AG81" s="49"/>
      <c r="AH81" s="49"/>
      <c r="AI81" s="49"/>
      <c r="AJ81" s="49"/>
      <c r="AK81" s="49"/>
      <c r="AL81" s="49"/>
      <c r="AM81" s="49"/>
    </row>
    <row r="82" spans="1:39" s="50" customFormat="1" ht="12" x14ac:dyDescent="0.2">
      <c r="A82" s="66"/>
      <c r="B82" s="66"/>
      <c r="C82" s="82"/>
      <c r="D82" s="82"/>
      <c r="E82" s="82"/>
      <c r="F82" s="83"/>
      <c r="G82" s="83"/>
      <c r="H82" s="82"/>
      <c r="I82" s="84"/>
      <c r="J82" s="82"/>
      <c r="K82" s="82"/>
      <c r="L82" s="83"/>
      <c r="M82" s="83"/>
      <c r="N82" s="83"/>
      <c r="O82" s="84"/>
      <c r="P82" s="83"/>
      <c r="Q82" s="49"/>
      <c r="R82" s="49"/>
      <c r="S82" s="49"/>
      <c r="T82" s="49"/>
      <c r="U82" s="49"/>
      <c r="V82" s="49"/>
      <c r="W82" s="49"/>
      <c r="X82" s="49"/>
      <c r="Y82" s="49"/>
      <c r="Z82" s="49"/>
      <c r="AA82" s="49"/>
      <c r="AB82" s="49"/>
      <c r="AC82" s="49"/>
      <c r="AD82" s="49"/>
      <c r="AE82" s="49"/>
      <c r="AF82" s="49"/>
      <c r="AG82" s="49"/>
      <c r="AH82" s="49"/>
      <c r="AI82" s="49"/>
      <c r="AJ82" s="49"/>
      <c r="AK82" s="49"/>
      <c r="AL82" s="49"/>
      <c r="AM82" s="49"/>
    </row>
    <row r="83" spans="1:39" s="50" customFormat="1" ht="12" x14ac:dyDescent="0.2">
      <c r="A83" s="213">
        <v>12</v>
      </c>
      <c r="B83" s="67" t="s">
        <v>77</v>
      </c>
      <c r="C83" s="79" t="s">
        <v>152</v>
      </c>
      <c r="D83" s="56">
        <v>0.5</v>
      </c>
      <c r="E83" s="56">
        <v>3.5</v>
      </c>
      <c r="F83" s="67">
        <v>200</v>
      </c>
      <c r="G83" s="54">
        <v>0.28999999999999998</v>
      </c>
      <c r="H83" s="67">
        <v>14</v>
      </c>
      <c r="I83" s="56">
        <v>8.02</v>
      </c>
      <c r="J83" s="56">
        <v>6.8</v>
      </c>
      <c r="K83" s="54">
        <v>0.18</v>
      </c>
      <c r="L83" s="67">
        <v>240</v>
      </c>
      <c r="M83" s="67">
        <v>880</v>
      </c>
      <c r="N83" s="67">
        <v>16</v>
      </c>
      <c r="O83" s="67">
        <v>13.8</v>
      </c>
      <c r="P83" s="67">
        <v>99</v>
      </c>
      <c r="Q83" s="49"/>
      <c r="R83" s="49"/>
      <c r="S83" s="49"/>
      <c r="T83" s="49"/>
      <c r="U83" s="49"/>
      <c r="V83" s="49"/>
      <c r="W83" s="49"/>
      <c r="X83" s="49"/>
      <c r="Y83" s="49"/>
      <c r="Z83" s="49"/>
      <c r="AA83" s="49"/>
      <c r="AB83" s="49"/>
      <c r="AC83" s="49"/>
      <c r="AD83" s="49"/>
      <c r="AE83" s="49"/>
      <c r="AF83" s="49"/>
      <c r="AG83" s="49"/>
      <c r="AH83" s="49"/>
      <c r="AI83" s="49"/>
      <c r="AJ83" s="49"/>
      <c r="AK83" s="49"/>
      <c r="AL83" s="49"/>
      <c r="AM83" s="49"/>
    </row>
    <row r="84" spans="1:39" s="50" customFormat="1" ht="12" x14ac:dyDescent="0.2">
      <c r="A84" s="213">
        <v>12</v>
      </c>
      <c r="B84" s="67" t="s">
        <v>77</v>
      </c>
      <c r="C84" s="79">
        <v>44250</v>
      </c>
      <c r="D84" s="56">
        <v>0.7</v>
      </c>
      <c r="E84" s="56">
        <v>1.6</v>
      </c>
      <c r="F84" s="67">
        <v>150</v>
      </c>
      <c r="G84" s="54">
        <v>0.23</v>
      </c>
      <c r="H84" s="67">
        <v>12</v>
      </c>
      <c r="I84" s="56">
        <v>8.08</v>
      </c>
      <c r="J84" s="56">
        <v>6.8</v>
      </c>
      <c r="K84" s="54">
        <v>0.18</v>
      </c>
      <c r="L84" s="67">
        <v>290</v>
      </c>
      <c r="M84" s="67">
        <v>660</v>
      </c>
      <c r="N84" s="67">
        <v>14</v>
      </c>
      <c r="O84" s="67">
        <v>13.6</v>
      </c>
      <c r="P84" s="67">
        <v>94</v>
      </c>
      <c r="Q84" s="49"/>
      <c r="R84" s="49"/>
      <c r="S84" s="49"/>
      <c r="T84" s="49"/>
      <c r="U84" s="49"/>
      <c r="V84" s="49"/>
      <c r="W84" s="49"/>
      <c r="X84" s="49"/>
      <c r="Y84" s="49"/>
      <c r="Z84" s="49"/>
      <c r="AA84" s="49"/>
      <c r="AB84" s="49"/>
      <c r="AC84" s="49"/>
      <c r="AD84" s="49"/>
      <c r="AE84" s="49"/>
      <c r="AF84" s="49"/>
      <c r="AG84" s="49"/>
      <c r="AH84" s="49"/>
      <c r="AI84" s="49"/>
      <c r="AJ84" s="49"/>
      <c r="AK84" s="49"/>
      <c r="AL84" s="49"/>
      <c r="AM84" s="49"/>
    </row>
    <row r="85" spans="1:39" s="50" customFormat="1" ht="12" x14ac:dyDescent="0.2">
      <c r="A85" s="213">
        <v>12</v>
      </c>
      <c r="B85" s="67" t="s">
        <v>77</v>
      </c>
      <c r="C85" s="79">
        <v>44277</v>
      </c>
      <c r="D85" s="56">
        <v>3.8</v>
      </c>
      <c r="E85" s="56">
        <v>1.8</v>
      </c>
      <c r="F85" s="67">
        <v>180</v>
      </c>
      <c r="G85" s="54">
        <v>0.25</v>
      </c>
      <c r="H85" s="67">
        <v>13</v>
      </c>
      <c r="I85" s="56">
        <v>7.87</v>
      </c>
      <c r="J85" s="56">
        <v>6.7</v>
      </c>
      <c r="K85" s="54">
        <v>0.16</v>
      </c>
      <c r="L85" s="67">
        <v>280</v>
      </c>
      <c r="M85" s="67">
        <v>830</v>
      </c>
      <c r="N85" s="67">
        <v>14</v>
      </c>
      <c r="O85" s="67">
        <v>12.6</v>
      </c>
      <c r="P85" s="67">
        <v>96</v>
      </c>
      <c r="Q85" s="49"/>
      <c r="R85" s="49"/>
      <c r="S85" s="49"/>
      <c r="T85" s="49"/>
      <c r="U85" s="49"/>
      <c r="V85" s="49"/>
      <c r="W85" s="49"/>
      <c r="X85" s="49"/>
      <c r="Y85" s="49"/>
      <c r="Z85" s="49"/>
      <c r="AA85" s="49"/>
      <c r="AB85" s="49"/>
      <c r="AC85" s="49"/>
      <c r="AD85" s="49"/>
      <c r="AE85" s="49"/>
      <c r="AF85" s="49"/>
      <c r="AG85" s="49"/>
      <c r="AH85" s="49"/>
      <c r="AI85" s="49"/>
      <c r="AJ85" s="49"/>
      <c r="AK85" s="49"/>
      <c r="AL85" s="49"/>
      <c r="AM85" s="49"/>
    </row>
    <row r="86" spans="1:39" s="50" customFormat="1" ht="12" x14ac:dyDescent="0.2">
      <c r="A86" s="213">
        <v>12</v>
      </c>
      <c r="B86" s="67" t="s">
        <v>77</v>
      </c>
      <c r="C86" s="79" t="s">
        <v>153</v>
      </c>
      <c r="D86" s="56">
        <v>8.5</v>
      </c>
      <c r="E86" s="56">
        <v>2.4</v>
      </c>
      <c r="F86" s="67">
        <v>100</v>
      </c>
      <c r="G86" s="54">
        <v>0.23</v>
      </c>
      <c r="H86" s="67">
        <v>13</v>
      </c>
      <c r="I86" s="56">
        <v>8.0299999999999994</v>
      </c>
      <c r="J86" s="56">
        <v>6.9</v>
      </c>
      <c r="K86" s="54">
        <v>0.18</v>
      </c>
      <c r="L86" s="67">
        <v>260</v>
      </c>
      <c r="M86" s="67">
        <v>720</v>
      </c>
      <c r="N86" s="67">
        <v>18</v>
      </c>
      <c r="O86" s="67">
        <v>11.38</v>
      </c>
      <c r="P86" s="67">
        <v>97.2</v>
      </c>
      <c r="Q86" s="49"/>
      <c r="R86" s="49"/>
      <c r="S86" s="49"/>
      <c r="T86" s="49"/>
      <c r="U86" s="49"/>
      <c r="V86" s="49"/>
      <c r="W86" s="49"/>
      <c r="X86" s="49"/>
      <c r="Y86" s="49"/>
      <c r="Z86" s="49"/>
      <c r="AA86" s="49"/>
      <c r="AB86" s="49"/>
      <c r="AC86" s="49"/>
      <c r="AD86" s="49"/>
      <c r="AE86" s="49"/>
      <c r="AF86" s="49"/>
      <c r="AG86" s="49"/>
      <c r="AH86" s="49"/>
      <c r="AI86" s="49"/>
      <c r="AJ86" s="49"/>
      <c r="AK86" s="49"/>
      <c r="AL86" s="49"/>
      <c r="AM86" s="49"/>
    </row>
    <row r="87" spans="1:39" s="50" customFormat="1" ht="12" x14ac:dyDescent="0.2">
      <c r="A87" s="213">
        <v>12</v>
      </c>
      <c r="B87" s="67" t="s">
        <v>77</v>
      </c>
      <c r="C87" s="79">
        <v>44342</v>
      </c>
      <c r="D87" s="56">
        <v>12.7</v>
      </c>
      <c r="E87" s="56">
        <v>3</v>
      </c>
      <c r="F87" s="67">
        <v>230</v>
      </c>
      <c r="G87" s="54">
        <v>0.28000000000000003</v>
      </c>
      <c r="H87" s="67">
        <v>15</v>
      </c>
      <c r="I87" s="56">
        <v>8.02</v>
      </c>
      <c r="J87" s="56">
        <v>6.8</v>
      </c>
      <c r="K87" s="54">
        <v>0.18</v>
      </c>
      <c r="L87" s="67">
        <v>220</v>
      </c>
      <c r="M87" s="67">
        <v>780</v>
      </c>
      <c r="N87" s="67">
        <v>20</v>
      </c>
      <c r="O87" s="56">
        <v>9.3000000000000007</v>
      </c>
      <c r="P87" s="67">
        <v>89</v>
      </c>
      <c r="Q87" s="49"/>
      <c r="R87" s="49"/>
      <c r="S87" s="49"/>
      <c r="T87" s="49"/>
      <c r="U87" s="49"/>
      <c r="V87" s="49"/>
      <c r="W87" s="49"/>
      <c r="X87" s="49"/>
      <c r="Y87" s="49"/>
      <c r="Z87" s="49"/>
      <c r="AA87" s="49"/>
      <c r="AB87" s="49"/>
      <c r="AC87" s="49"/>
      <c r="AD87" s="49"/>
      <c r="AE87" s="49"/>
      <c r="AF87" s="49"/>
      <c r="AG87" s="49"/>
      <c r="AH87" s="49"/>
      <c r="AI87" s="49"/>
      <c r="AJ87" s="49"/>
      <c r="AK87" s="49"/>
      <c r="AL87" s="49"/>
      <c r="AM87" s="49"/>
    </row>
    <row r="88" spans="1:39" s="50" customFormat="1" ht="12" x14ac:dyDescent="0.2">
      <c r="A88" s="213">
        <v>12</v>
      </c>
      <c r="B88" s="67" t="s">
        <v>77</v>
      </c>
      <c r="C88" s="79" t="s">
        <v>157</v>
      </c>
      <c r="D88" s="56">
        <v>21.3</v>
      </c>
      <c r="E88" s="56">
        <v>3</v>
      </c>
      <c r="F88" s="67">
        <v>100</v>
      </c>
      <c r="G88" s="54">
        <v>0.23</v>
      </c>
      <c r="H88" s="67">
        <v>12</v>
      </c>
      <c r="I88" s="56">
        <v>8.5500000000000007</v>
      </c>
      <c r="J88" s="56">
        <v>6.9</v>
      </c>
      <c r="K88" s="54">
        <v>0.21</v>
      </c>
      <c r="L88" s="67">
        <v>210</v>
      </c>
      <c r="M88" s="67">
        <v>740</v>
      </c>
      <c r="N88" s="67">
        <v>21</v>
      </c>
      <c r="O88" s="56">
        <v>7.7</v>
      </c>
      <c r="P88" s="67">
        <v>88</v>
      </c>
      <c r="Q88" s="49"/>
      <c r="R88" s="49"/>
      <c r="S88" s="49"/>
      <c r="T88" s="49"/>
      <c r="U88" s="49"/>
      <c r="V88" s="49"/>
      <c r="W88" s="49"/>
      <c r="X88" s="49"/>
      <c r="Y88" s="49"/>
      <c r="Z88" s="49"/>
      <c r="AA88" s="49"/>
      <c r="AB88" s="49"/>
      <c r="AC88" s="49"/>
      <c r="AD88" s="49"/>
      <c r="AE88" s="49"/>
      <c r="AF88" s="49"/>
      <c r="AG88" s="49"/>
      <c r="AH88" s="49"/>
      <c r="AI88" s="49"/>
      <c r="AJ88" s="49"/>
      <c r="AK88" s="49"/>
      <c r="AL88" s="49"/>
      <c r="AM88" s="49"/>
    </row>
    <row r="89" spans="1:39" s="50" customFormat="1" ht="12" x14ac:dyDescent="0.2">
      <c r="A89" s="213">
        <v>12</v>
      </c>
      <c r="B89" s="67" t="s">
        <v>77</v>
      </c>
      <c r="C89" s="79">
        <v>44391</v>
      </c>
      <c r="D89" s="56">
        <v>23.7</v>
      </c>
      <c r="E89" s="56">
        <v>3.3</v>
      </c>
      <c r="F89" s="67">
        <v>100</v>
      </c>
      <c r="G89" s="54">
        <v>0.24</v>
      </c>
      <c r="H89" s="67">
        <v>13</v>
      </c>
      <c r="I89" s="56">
        <v>8.23</v>
      </c>
      <c r="J89" s="56">
        <v>6.8</v>
      </c>
      <c r="K89" s="54">
        <v>0.2</v>
      </c>
      <c r="L89" s="67">
        <v>210</v>
      </c>
      <c r="M89" s="67">
        <v>710</v>
      </c>
      <c r="N89" s="67">
        <v>22</v>
      </c>
      <c r="O89" s="56">
        <v>7.1</v>
      </c>
      <c r="P89" s="67">
        <v>85</v>
      </c>
      <c r="Q89" s="49"/>
      <c r="R89" s="49"/>
      <c r="S89" s="49"/>
      <c r="T89" s="49"/>
      <c r="U89" s="49"/>
      <c r="V89" s="49"/>
      <c r="W89" s="49"/>
      <c r="X89" s="49"/>
      <c r="Y89" s="49"/>
      <c r="Z89" s="49"/>
      <c r="AA89" s="49"/>
      <c r="AB89" s="49"/>
      <c r="AC89" s="49"/>
      <c r="AD89" s="49"/>
      <c r="AE89" s="49"/>
      <c r="AF89" s="49"/>
      <c r="AG89" s="49"/>
      <c r="AH89" s="49"/>
      <c r="AI89" s="49"/>
      <c r="AJ89" s="49"/>
      <c r="AK89" s="49"/>
      <c r="AL89" s="49"/>
      <c r="AM89" s="49"/>
    </row>
    <row r="90" spans="1:39" s="50" customFormat="1" ht="12" x14ac:dyDescent="0.2">
      <c r="A90" s="213">
        <v>12</v>
      </c>
      <c r="B90" s="67" t="s">
        <v>77</v>
      </c>
      <c r="C90" s="79" t="s">
        <v>161</v>
      </c>
      <c r="D90" s="56">
        <v>18.100000000000001</v>
      </c>
      <c r="E90" s="56">
        <v>3.3</v>
      </c>
      <c r="F90" s="67">
        <v>75</v>
      </c>
      <c r="G90" s="54">
        <v>0.27</v>
      </c>
      <c r="H90" s="67">
        <v>15</v>
      </c>
      <c r="I90" s="56">
        <v>7.92</v>
      </c>
      <c r="J90" s="56">
        <v>6.7</v>
      </c>
      <c r="K90" s="54">
        <v>0.16</v>
      </c>
      <c r="L90" s="67">
        <v>120</v>
      </c>
      <c r="M90" s="67">
        <v>680</v>
      </c>
      <c r="N90" s="67">
        <v>24</v>
      </c>
      <c r="O90" s="56">
        <v>8.0299999999999994</v>
      </c>
      <c r="P90" s="67">
        <v>87.2</v>
      </c>
      <c r="Q90" s="49"/>
      <c r="R90" s="49"/>
      <c r="S90" s="49"/>
      <c r="T90" s="49"/>
      <c r="U90" s="49"/>
      <c r="V90" s="49"/>
      <c r="W90" s="49"/>
      <c r="X90" s="49"/>
      <c r="Y90" s="49"/>
      <c r="Z90" s="49"/>
      <c r="AA90" s="49"/>
      <c r="AB90" s="49"/>
      <c r="AC90" s="49"/>
      <c r="AD90" s="49"/>
      <c r="AE90" s="49"/>
      <c r="AF90" s="49"/>
      <c r="AG90" s="49"/>
      <c r="AH90" s="49"/>
      <c r="AI90" s="49"/>
      <c r="AJ90" s="49"/>
      <c r="AK90" s="49"/>
      <c r="AL90" s="49"/>
      <c r="AM90" s="49"/>
    </row>
    <row r="91" spans="1:39" s="50" customFormat="1" ht="12" x14ac:dyDescent="0.2">
      <c r="A91" s="213">
        <v>12</v>
      </c>
      <c r="B91" s="67" t="s">
        <v>77</v>
      </c>
      <c r="C91" s="79" t="s">
        <v>165</v>
      </c>
      <c r="D91" s="56">
        <v>16.8</v>
      </c>
      <c r="E91" s="56">
        <v>2</v>
      </c>
      <c r="F91" s="67">
        <v>100</v>
      </c>
      <c r="G91" s="54">
        <v>0.22</v>
      </c>
      <c r="H91" s="67">
        <v>13</v>
      </c>
      <c r="I91" s="56">
        <v>8.34</v>
      </c>
      <c r="J91" s="56">
        <v>6.9</v>
      </c>
      <c r="K91" s="54">
        <v>0.21</v>
      </c>
      <c r="L91" s="67">
        <v>110</v>
      </c>
      <c r="M91" s="67">
        <v>680</v>
      </c>
      <c r="N91" s="67">
        <v>16</v>
      </c>
      <c r="O91" s="56">
        <v>8.6999999999999993</v>
      </c>
      <c r="P91" s="67">
        <v>91</v>
      </c>
      <c r="Q91" s="49"/>
      <c r="R91" s="49"/>
      <c r="S91" s="49"/>
      <c r="T91" s="49"/>
      <c r="U91" s="49"/>
      <c r="V91" s="49"/>
      <c r="W91" s="49"/>
      <c r="X91" s="49"/>
      <c r="Y91" s="49"/>
      <c r="Z91" s="49"/>
      <c r="AA91" s="49"/>
      <c r="AB91" s="49"/>
      <c r="AC91" s="49"/>
      <c r="AD91" s="49"/>
      <c r="AE91" s="49"/>
      <c r="AF91" s="49"/>
      <c r="AG91" s="49"/>
      <c r="AH91" s="49"/>
      <c r="AI91" s="49"/>
      <c r="AJ91" s="49"/>
      <c r="AK91" s="49"/>
      <c r="AL91" s="49"/>
      <c r="AM91" s="49"/>
    </row>
    <row r="92" spans="1:39" s="50" customFormat="1" ht="12" x14ac:dyDescent="0.2">
      <c r="A92" s="213">
        <v>12</v>
      </c>
      <c r="B92" s="67" t="s">
        <v>77</v>
      </c>
      <c r="C92" s="79" t="s">
        <v>166</v>
      </c>
      <c r="D92" s="56">
        <v>10.3</v>
      </c>
      <c r="E92" s="56">
        <v>2.9</v>
      </c>
      <c r="F92" s="67">
        <v>120</v>
      </c>
      <c r="G92" s="54">
        <v>0.24</v>
      </c>
      <c r="H92" s="67">
        <v>12</v>
      </c>
      <c r="I92" s="56">
        <v>7.98</v>
      </c>
      <c r="J92" s="56">
        <v>6.9</v>
      </c>
      <c r="K92" s="54">
        <v>0.2</v>
      </c>
      <c r="L92" s="67">
        <v>110</v>
      </c>
      <c r="M92" s="67">
        <v>640</v>
      </c>
      <c r="N92" s="67">
        <v>19</v>
      </c>
      <c r="O92" s="67">
        <v>10.199999999999999</v>
      </c>
      <c r="P92" s="67">
        <v>94.2</v>
      </c>
      <c r="Q92" s="49"/>
      <c r="R92" s="49"/>
      <c r="S92" s="49"/>
      <c r="T92" s="49"/>
      <c r="U92" s="49"/>
      <c r="V92" s="49"/>
      <c r="W92" s="49"/>
      <c r="X92" s="49"/>
      <c r="Y92" s="49"/>
      <c r="Z92" s="49"/>
      <c r="AA92" s="49"/>
      <c r="AB92" s="49"/>
      <c r="AC92" s="49"/>
      <c r="AD92" s="49"/>
      <c r="AE92" s="49"/>
      <c r="AF92" s="49"/>
      <c r="AG92" s="49"/>
      <c r="AH92" s="49"/>
      <c r="AI92" s="49"/>
      <c r="AJ92" s="49"/>
      <c r="AK92" s="49"/>
      <c r="AL92" s="49"/>
      <c r="AM92" s="49"/>
    </row>
    <row r="93" spans="1:39" s="50" customFormat="1" ht="12" x14ac:dyDescent="0.2">
      <c r="A93" s="214">
        <v>12</v>
      </c>
      <c r="B93" s="67" t="s">
        <v>77</v>
      </c>
      <c r="C93" s="79">
        <v>44515</v>
      </c>
      <c r="D93" s="56">
        <v>6.8</v>
      </c>
      <c r="E93" s="56">
        <v>2.9</v>
      </c>
      <c r="F93" s="67">
        <v>150</v>
      </c>
      <c r="G93" s="54">
        <v>0.28000000000000003</v>
      </c>
      <c r="H93" s="67">
        <v>15</v>
      </c>
      <c r="I93" s="56">
        <v>7.55</v>
      </c>
      <c r="J93" s="56">
        <v>6.8</v>
      </c>
      <c r="K93" s="54">
        <v>0.18</v>
      </c>
      <c r="L93" s="67">
        <v>120</v>
      </c>
      <c r="M93" s="67">
        <v>650</v>
      </c>
      <c r="N93" s="67">
        <v>17</v>
      </c>
      <c r="O93" s="67">
        <v>11.8</v>
      </c>
      <c r="P93" s="67">
        <v>96</v>
      </c>
      <c r="Q93" s="49"/>
      <c r="R93" s="49"/>
      <c r="S93" s="49"/>
      <c r="T93" s="49"/>
      <c r="U93" s="49"/>
      <c r="V93" s="49"/>
      <c r="W93" s="49"/>
      <c r="X93" s="49"/>
      <c r="Y93" s="49"/>
      <c r="Z93" s="49"/>
      <c r="AA93" s="49"/>
      <c r="AB93" s="49"/>
      <c r="AC93" s="49"/>
      <c r="AD93" s="49"/>
      <c r="AE93" s="49"/>
      <c r="AF93" s="49"/>
      <c r="AG93" s="49"/>
      <c r="AH93" s="49"/>
      <c r="AI93" s="49"/>
      <c r="AJ93" s="49"/>
      <c r="AK93" s="49"/>
      <c r="AL93" s="49"/>
      <c r="AM93" s="49"/>
    </row>
    <row r="94" spans="1:39" s="50" customFormat="1" ht="12" x14ac:dyDescent="0.2">
      <c r="A94" s="214">
        <v>12</v>
      </c>
      <c r="B94" s="67" t="s">
        <v>77</v>
      </c>
      <c r="C94" s="331">
        <v>44546</v>
      </c>
      <c r="D94" s="56">
        <v>2.4</v>
      </c>
      <c r="E94" s="56">
        <v>2.9</v>
      </c>
      <c r="F94" s="67">
        <v>130</v>
      </c>
      <c r="G94" s="54">
        <v>0.26</v>
      </c>
      <c r="H94" s="67">
        <v>13</v>
      </c>
      <c r="I94" s="56">
        <v>8.08</v>
      </c>
      <c r="J94" s="56">
        <v>6.8</v>
      </c>
      <c r="K94" s="54">
        <v>0.2</v>
      </c>
      <c r="L94" s="67">
        <v>200</v>
      </c>
      <c r="M94" s="67">
        <v>660</v>
      </c>
      <c r="N94" s="67">
        <v>16</v>
      </c>
      <c r="O94" s="67">
        <v>13</v>
      </c>
      <c r="P94" s="67">
        <v>96</v>
      </c>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s="50" customFormat="1" ht="12" x14ac:dyDescent="0.2">
      <c r="A95" s="85"/>
      <c r="B95" s="85"/>
      <c r="C95" s="86"/>
      <c r="D95" s="87"/>
      <c r="E95" s="87"/>
      <c r="F95" s="88"/>
      <c r="G95" s="88"/>
      <c r="H95" s="87"/>
      <c r="I95" s="87"/>
      <c r="J95" s="87"/>
      <c r="K95" s="89"/>
      <c r="L95" s="88"/>
      <c r="M95" s="88"/>
      <c r="N95" s="88"/>
      <c r="O95" s="87"/>
      <c r="P95" s="88"/>
      <c r="Q95" s="49"/>
      <c r="R95" s="49"/>
      <c r="S95" s="49"/>
      <c r="T95" s="49"/>
      <c r="U95" s="49"/>
      <c r="V95" s="49"/>
      <c r="W95" s="49"/>
      <c r="X95" s="49"/>
      <c r="Y95" s="49"/>
      <c r="Z95" s="49"/>
      <c r="AA95" s="49"/>
      <c r="AB95" s="49"/>
      <c r="AC95" s="49"/>
      <c r="AD95" s="49"/>
      <c r="AE95" s="49"/>
      <c r="AF95" s="49"/>
      <c r="AG95" s="49"/>
      <c r="AH95" s="49"/>
      <c r="AI95" s="49"/>
      <c r="AJ95" s="49"/>
      <c r="AK95" s="49"/>
      <c r="AL95" s="49"/>
      <c r="AM95" s="49"/>
    </row>
    <row r="96" spans="1:39" s="50" customFormat="1" ht="12" x14ac:dyDescent="0.2">
      <c r="A96" s="49"/>
      <c r="B96" s="49"/>
      <c r="C96" s="173" t="s">
        <v>19</v>
      </c>
      <c r="D96" s="174">
        <f t="shared" ref="D96:P96" si="3">MIN(D83:D94)</f>
        <v>0.5</v>
      </c>
      <c r="E96" s="174">
        <f t="shared" si="3"/>
        <v>1.6</v>
      </c>
      <c r="F96" s="175">
        <f t="shared" si="3"/>
        <v>75</v>
      </c>
      <c r="G96" s="174">
        <f>MIN(G83:G94)</f>
        <v>0.22</v>
      </c>
      <c r="H96" s="174">
        <f t="shared" si="3"/>
        <v>12</v>
      </c>
      <c r="I96" s="174">
        <f t="shared" si="3"/>
        <v>7.55</v>
      </c>
      <c r="J96" s="174">
        <f t="shared" si="3"/>
        <v>6.7</v>
      </c>
      <c r="K96" s="176">
        <f t="shared" si="3"/>
        <v>0.16</v>
      </c>
      <c r="L96" s="175">
        <f t="shared" si="3"/>
        <v>110</v>
      </c>
      <c r="M96" s="175">
        <f t="shared" si="3"/>
        <v>640</v>
      </c>
      <c r="N96" s="175">
        <f t="shared" si="3"/>
        <v>14</v>
      </c>
      <c r="O96" s="174">
        <f t="shared" si="3"/>
        <v>7.1</v>
      </c>
      <c r="P96" s="175">
        <f t="shared" si="3"/>
        <v>85</v>
      </c>
      <c r="Q96" s="49"/>
      <c r="R96" s="49"/>
      <c r="S96" s="49"/>
      <c r="T96" s="49"/>
      <c r="U96" s="49"/>
      <c r="V96" s="49"/>
      <c r="W96" s="49"/>
      <c r="X96" s="49"/>
      <c r="Y96" s="49"/>
      <c r="Z96" s="49"/>
      <c r="AA96" s="49"/>
      <c r="AB96" s="49"/>
      <c r="AC96" s="49"/>
      <c r="AD96" s="49"/>
      <c r="AE96" s="49"/>
      <c r="AF96" s="49"/>
      <c r="AG96" s="49"/>
      <c r="AH96" s="49"/>
      <c r="AI96" s="49"/>
      <c r="AJ96" s="49"/>
      <c r="AK96" s="49"/>
      <c r="AL96" s="49"/>
      <c r="AM96" s="49"/>
    </row>
    <row r="97" spans="1:39" s="50" customFormat="1" ht="12" x14ac:dyDescent="0.2">
      <c r="A97" s="49"/>
      <c r="B97" s="49"/>
      <c r="C97" s="173" t="s">
        <v>20</v>
      </c>
      <c r="D97" s="174">
        <f t="shared" ref="D97:P97" si="4">AVERAGE(D83:D94)</f>
        <v>10.466666666666667</v>
      </c>
      <c r="E97" s="174">
        <f t="shared" si="4"/>
        <v>2.7166666666666663</v>
      </c>
      <c r="F97" s="175">
        <f t="shared" si="4"/>
        <v>136.25</v>
      </c>
      <c r="G97" s="174">
        <f>AVERAGE(G83:G94)</f>
        <v>0.25166666666666671</v>
      </c>
      <c r="H97" s="174">
        <f t="shared" si="4"/>
        <v>13.333333333333334</v>
      </c>
      <c r="I97" s="174">
        <f t="shared" si="4"/>
        <v>8.0558333333333341</v>
      </c>
      <c r="J97" s="174">
        <f t="shared" si="4"/>
        <v>6.8166666666666664</v>
      </c>
      <c r="K97" s="176">
        <f t="shared" si="4"/>
        <v>0.18666666666666665</v>
      </c>
      <c r="L97" s="175">
        <f t="shared" si="4"/>
        <v>197.5</v>
      </c>
      <c r="M97" s="175">
        <f t="shared" si="4"/>
        <v>719.16666666666663</v>
      </c>
      <c r="N97" s="175">
        <f t="shared" si="4"/>
        <v>18.083333333333332</v>
      </c>
      <c r="O97" s="174">
        <f t="shared" si="4"/>
        <v>10.600833333333334</v>
      </c>
      <c r="P97" s="175">
        <f t="shared" si="4"/>
        <v>92.716666666666683</v>
      </c>
      <c r="Q97" s="49"/>
      <c r="R97" s="49"/>
      <c r="S97" s="49"/>
      <c r="T97" s="49"/>
      <c r="U97" s="49"/>
      <c r="V97" s="49"/>
      <c r="W97" s="49"/>
      <c r="X97" s="49"/>
      <c r="Y97" s="49"/>
      <c r="Z97" s="49"/>
      <c r="AA97" s="49"/>
      <c r="AB97" s="49"/>
      <c r="AC97" s="49"/>
      <c r="AD97" s="49"/>
      <c r="AE97" s="49"/>
      <c r="AF97" s="49"/>
      <c r="AG97" s="49"/>
      <c r="AH97" s="49"/>
      <c r="AI97" s="49"/>
      <c r="AJ97" s="49"/>
      <c r="AK97" s="49"/>
      <c r="AL97" s="49"/>
      <c r="AM97" s="49"/>
    </row>
    <row r="98" spans="1:39" s="50" customFormat="1" ht="12" x14ac:dyDescent="0.2">
      <c r="A98" s="49"/>
      <c r="B98" s="49"/>
      <c r="C98" s="173" t="s">
        <v>21</v>
      </c>
      <c r="D98" s="174">
        <f t="shared" ref="D98:P98" si="5">MAX(D83:D94)</f>
        <v>23.7</v>
      </c>
      <c r="E98" s="174">
        <f t="shared" si="5"/>
        <v>3.5</v>
      </c>
      <c r="F98" s="175">
        <f t="shared" si="5"/>
        <v>230</v>
      </c>
      <c r="G98" s="174">
        <f>MAX(G83:G94)</f>
        <v>0.28999999999999998</v>
      </c>
      <c r="H98" s="174">
        <f t="shared" si="5"/>
        <v>15</v>
      </c>
      <c r="I98" s="174">
        <f t="shared" si="5"/>
        <v>8.5500000000000007</v>
      </c>
      <c r="J98" s="174">
        <f t="shared" si="5"/>
        <v>6.9</v>
      </c>
      <c r="K98" s="176">
        <f t="shared" si="5"/>
        <v>0.21</v>
      </c>
      <c r="L98" s="175">
        <f t="shared" si="5"/>
        <v>290</v>
      </c>
      <c r="M98" s="175">
        <f t="shared" si="5"/>
        <v>880</v>
      </c>
      <c r="N98" s="175">
        <f t="shared" si="5"/>
        <v>24</v>
      </c>
      <c r="O98" s="174">
        <f t="shared" si="5"/>
        <v>13.8</v>
      </c>
      <c r="P98" s="175">
        <f t="shared" si="5"/>
        <v>99</v>
      </c>
      <c r="Q98" s="49"/>
      <c r="R98" s="49"/>
      <c r="S98" s="49"/>
      <c r="T98" s="49"/>
      <c r="U98" s="49"/>
      <c r="V98" s="49"/>
      <c r="W98" s="49"/>
      <c r="X98" s="49"/>
      <c r="Y98" s="49"/>
      <c r="Z98" s="49"/>
      <c r="AA98" s="49"/>
      <c r="AB98" s="49"/>
      <c r="AC98" s="49"/>
      <c r="AD98" s="49"/>
      <c r="AE98" s="49"/>
      <c r="AF98" s="49"/>
      <c r="AG98" s="49"/>
      <c r="AH98" s="49"/>
      <c r="AI98" s="49"/>
      <c r="AJ98" s="49"/>
      <c r="AK98" s="49"/>
      <c r="AL98" s="49"/>
      <c r="AM98" s="49"/>
    </row>
    <row r="99" spans="1:39" s="50" customFormat="1" ht="12" x14ac:dyDescent="0.2">
      <c r="A99" s="49"/>
      <c r="B99" s="49"/>
      <c r="C99" s="61"/>
      <c r="D99" s="62"/>
      <c r="E99" s="65"/>
      <c r="F99" s="62"/>
      <c r="G99" s="62"/>
      <c r="H99" s="62"/>
      <c r="I99" s="65"/>
      <c r="J99" s="65"/>
      <c r="K99" s="63"/>
      <c r="L99" s="62"/>
      <c r="M99" s="62"/>
      <c r="N99" s="62"/>
      <c r="O99" s="65"/>
      <c r="P99" s="62"/>
      <c r="Q99" s="49"/>
      <c r="R99" s="49"/>
      <c r="S99" s="49"/>
      <c r="T99" s="49"/>
      <c r="U99" s="49"/>
      <c r="V99" s="49"/>
      <c r="W99" s="49"/>
      <c r="X99" s="49"/>
      <c r="Y99" s="49"/>
      <c r="Z99" s="49"/>
      <c r="AA99" s="49"/>
      <c r="AB99" s="49"/>
      <c r="AC99" s="49"/>
      <c r="AD99" s="49"/>
      <c r="AE99" s="49"/>
      <c r="AF99" s="49"/>
      <c r="AG99" s="49"/>
      <c r="AH99" s="49"/>
      <c r="AI99" s="49"/>
      <c r="AJ99" s="49"/>
      <c r="AK99" s="49"/>
      <c r="AL99" s="49"/>
      <c r="AM99" s="49"/>
    </row>
    <row r="100" spans="1:39" s="50" customFormat="1" ht="12" x14ac:dyDescent="0.2">
      <c r="A100" s="66"/>
      <c r="B100" s="66"/>
      <c r="C100" s="82"/>
      <c r="D100" s="82"/>
      <c r="E100" s="82"/>
      <c r="F100" s="83"/>
      <c r="G100" s="83"/>
      <c r="H100" s="82"/>
      <c r="I100" s="84"/>
      <c r="J100" s="82"/>
      <c r="K100" s="82"/>
      <c r="L100" s="83"/>
      <c r="M100" s="83"/>
      <c r="N100" s="83"/>
      <c r="O100" s="84"/>
      <c r="P100" s="83"/>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row>
    <row r="101" spans="1:39" s="50" customFormat="1" ht="12" x14ac:dyDescent="0.2">
      <c r="A101" s="213">
        <v>14</v>
      </c>
      <c r="B101" s="67" t="s">
        <v>108</v>
      </c>
      <c r="C101" s="79">
        <v>44250</v>
      </c>
      <c r="D101" s="56">
        <v>0.6</v>
      </c>
      <c r="E101" s="56">
        <v>1.6</v>
      </c>
      <c r="F101" s="67">
        <v>150</v>
      </c>
      <c r="G101" s="54">
        <v>0.22</v>
      </c>
      <c r="H101" s="67">
        <v>12</v>
      </c>
      <c r="I101" s="56">
        <v>8.07</v>
      </c>
      <c r="J101" s="56">
        <v>6.7</v>
      </c>
      <c r="K101" s="54">
        <v>0.18</v>
      </c>
      <c r="L101" s="67">
        <v>290</v>
      </c>
      <c r="M101" s="67">
        <v>730</v>
      </c>
      <c r="N101" s="67">
        <v>14</v>
      </c>
      <c r="O101" s="67">
        <v>13.6</v>
      </c>
      <c r="P101" s="67">
        <v>94</v>
      </c>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row>
    <row r="102" spans="1:39" s="50" customFormat="1" ht="12" x14ac:dyDescent="0.2">
      <c r="A102" s="213">
        <v>14</v>
      </c>
      <c r="B102" s="67" t="s">
        <v>108</v>
      </c>
      <c r="C102" s="79" t="s">
        <v>153</v>
      </c>
      <c r="D102" s="56">
        <v>8.8000000000000007</v>
      </c>
      <c r="E102" s="56">
        <v>2.8</v>
      </c>
      <c r="F102" s="67">
        <v>120</v>
      </c>
      <c r="G102" s="54">
        <v>0.22</v>
      </c>
      <c r="H102" s="67">
        <v>13</v>
      </c>
      <c r="I102" s="56">
        <v>8.0399999999999991</v>
      </c>
      <c r="J102" s="56">
        <v>6.9</v>
      </c>
      <c r="K102" s="54">
        <v>0.18</v>
      </c>
      <c r="L102" s="67">
        <v>260</v>
      </c>
      <c r="M102" s="67">
        <v>720</v>
      </c>
      <c r="N102" s="67">
        <v>18</v>
      </c>
      <c r="O102" s="67">
        <v>11.2</v>
      </c>
      <c r="P102" s="67">
        <v>96.5</v>
      </c>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row>
    <row r="103" spans="1:39" s="50" customFormat="1" ht="12" x14ac:dyDescent="0.2">
      <c r="A103" s="213">
        <v>14</v>
      </c>
      <c r="B103" s="67" t="s">
        <v>108</v>
      </c>
      <c r="C103" s="79" t="s">
        <v>157</v>
      </c>
      <c r="D103" s="56">
        <v>20.399999999999999</v>
      </c>
      <c r="E103" s="56">
        <v>2</v>
      </c>
      <c r="F103" s="67">
        <v>150</v>
      </c>
      <c r="G103" s="54">
        <v>0.22</v>
      </c>
      <c r="H103" s="67">
        <v>12</v>
      </c>
      <c r="I103" s="56">
        <v>8.4499999999999993</v>
      </c>
      <c r="J103" s="56">
        <v>7.1</v>
      </c>
      <c r="K103" s="54">
        <v>0.25</v>
      </c>
      <c r="L103" s="67">
        <v>220</v>
      </c>
      <c r="M103" s="67">
        <v>720</v>
      </c>
      <c r="N103" s="67">
        <v>19</v>
      </c>
      <c r="O103" s="56">
        <v>7.7</v>
      </c>
      <c r="P103" s="67">
        <v>87</v>
      </c>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row>
    <row r="104" spans="1:39" s="50" customFormat="1" ht="12" x14ac:dyDescent="0.2">
      <c r="A104" s="213">
        <v>14</v>
      </c>
      <c r="B104" s="67" t="s">
        <v>108</v>
      </c>
      <c r="C104" s="79" t="s">
        <v>161</v>
      </c>
      <c r="D104" s="56">
        <v>18.2</v>
      </c>
      <c r="E104" s="56">
        <v>3.2</v>
      </c>
      <c r="F104" s="67">
        <v>75</v>
      </c>
      <c r="G104" s="54">
        <v>0.25</v>
      </c>
      <c r="H104" s="67">
        <v>14</v>
      </c>
      <c r="I104" s="56">
        <v>7.97</v>
      </c>
      <c r="J104" s="56">
        <v>6.7</v>
      </c>
      <c r="K104" s="54">
        <v>0.16</v>
      </c>
      <c r="L104" s="67">
        <v>120</v>
      </c>
      <c r="M104" s="67">
        <v>690</v>
      </c>
      <c r="N104" s="67">
        <v>21</v>
      </c>
      <c r="O104" s="56">
        <v>7.67</v>
      </c>
      <c r="P104" s="67">
        <v>83.6</v>
      </c>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row>
    <row r="105" spans="1:39" s="50" customFormat="1" ht="12" x14ac:dyDescent="0.2">
      <c r="A105" s="213">
        <v>14</v>
      </c>
      <c r="B105" s="67" t="s">
        <v>108</v>
      </c>
      <c r="C105" s="79" t="s">
        <v>166</v>
      </c>
      <c r="D105" s="56">
        <v>9.8000000000000007</v>
      </c>
      <c r="E105" s="56">
        <v>3.2</v>
      </c>
      <c r="F105" s="67">
        <v>50</v>
      </c>
      <c r="G105" s="54">
        <v>0.24</v>
      </c>
      <c r="H105" s="67">
        <v>14</v>
      </c>
      <c r="I105" s="56">
        <v>7.92</v>
      </c>
      <c r="J105" s="56">
        <v>6.8</v>
      </c>
      <c r="K105" s="54">
        <v>0.2</v>
      </c>
      <c r="L105" s="67">
        <v>120</v>
      </c>
      <c r="M105" s="67">
        <v>630</v>
      </c>
      <c r="N105" s="67">
        <v>19</v>
      </c>
      <c r="O105" s="67">
        <v>10.1</v>
      </c>
      <c r="P105" s="67">
        <v>92.2</v>
      </c>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row>
    <row r="106" spans="1:39" s="50" customFormat="1" ht="12" x14ac:dyDescent="0.2">
      <c r="A106" s="214">
        <v>14</v>
      </c>
      <c r="B106" s="67" t="s">
        <v>108</v>
      </c>
      <c r="C106" s="331">
        <v>44546</v>
      </c>
      <c r="D106" s="56">
        <v>2.2000000000000002</v>
      </c>
      <c r="E106" s="56">
        <v>3</v>
      </c>
      <c r="F106" s="67">
        <v>130</v>
      </c>
      <c r="G106" s="54">
        <v>0.25</v>
      </c>
      <c r="H106" s="67">
        <v>13</v>
      </c>
      <c r="I106" s="56">
        <v>7.97</v>
      </c>
      <c r="J106" s="56">
        <v>6.8</v>
      </c>
      <c r="K106" s="54">
        <v>0.2</v>
      </c>
      <c r="L106" s="67">
        <v>180</v>
      </c>
      <c r="M106" s="67">
        <v>660</v>
      </c>
      <c r="N106" s="67">
        <v>16</v>
      </c>
      <c r="O106" s="67">
        <v>13</v>
      </c>
      <c r="P106" s="67">
        <v>96</v>
      </c>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row>
    <row r="107" spans="1:39" s="50" customFormat="1" ht="12" x14ac:dyDescent="0.2">
      <c r="A107" s="85"/>
      <c r="B107" s="85"/>
      <c r="C107" s="86"/>
      <c r="D107" s="87"/>
      <c r="E107" s="87"/>
      <c r="F107" s="88"/>
      <c r="G107" s="88"/>
      <c r="H107" s="87"/>
      <c r="I107" s="87"/>
      <c r="J107" s="87"/>
      <c r="K107" s="89"/>
      <c r="L107" s="88"/>
      <c r="M107" s="88"/>
      <c r="N107" s="88"/>
      <c r="O107" s="87"/>
      <c r="P107" s="88"/>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row>
    <row r="108" spans="1:39" s="50" customFormat="1" ht="12" x14ac:dyDescent="0.2">
      <c r="A108" s="49"/>
      <c r="B108" s="49"/>
      <c r="C108" s="173" t="s">
        <v>19</v>
      </c>
      <c r="D108" s="174">
        <f t="shared" ref="D108:P108" si="6">MIN(D101:D106)</f>
        <v>0.6</v>
      </c>
      <c r="E108" s="174">
        <f t="shared" si="6"/>
        <v>1.6</v>
      </c>
      <c r="F108" s="175">
        <f t="shared" si="6"/>
        <v>50</v>
      </c>
      <c r="G108" s="174">
        <f>MIN(G101:G106)</f>
        <v>0.22</v>
      </c>
      <c r="H108" s="174">
        <f t="shared" si="6"/>
        <v>12</v>
      </c>
      <c r="I108" s="174">
        <f t="shared" si="6"/>
        <v>7.92</v>
      </c>
      <c r="J108" s="174">
        <f t="shared" si="6"/>
        <v>6.7</v>
      </c>
      <c r="K108" s="176">
        <f t="shared" si="6"/>
        <v>0.16</v>
      </c>
      <c r="L108" s="175">
        <f t="shared" si="6"/>
        <v>120</v>
      </c>
      <c r="M108" s="175">
        <f t="shared" si="6"/>
        <v>630</v>
      </c>
      <c r="N108" s="175">
        <f t="shared" si="6"/>
        <v>14</v>
      </c>
      <c r="O108" s="174">
        <f t="shared" si="6"/>
        <v>7.67</v>
      </c>
      <c r="P108" s="175">
        <f t="shared" si="6"/>
        <v>83.6</v>
      </c>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row>
    <row r="109" spans="1:39" s="50" customFormat="1" ht="12" x14ac:dyDescent="0.2">
      <c r="A109" s="49"/>
      <c r="B109" s="49"/>
      <c r="C109" s="173" t="s">
        <v>20</v>
      </c>
      <c r="D109" s="174">
        <f t="shared" ref="D109:P109" si="7">AVERAGE(D101:D106)</f>
        <v>10</v>
      </c>
      <c r="E109" s="174">
        <f t="shared" si="7"/>
        <v>2.6333333333333333</v>
      </c>
      <c r="F109" s="175">
        <f t="shared" si="7"/>
        <v>112.5</v>
      </c>
      <c r="G109" s="174">
        <f>AVERAGE(G101:G106)</f>
        <v>0.23333333333333331</v>
      </c>
      <c r="H109" s="174">
        <f t="shared" si="7"/>
        <v>13</v>
      </c>
      <c r="I109" s="174">
        <f t="shared" si="7"/>
        <v>8.07</v>
      </c>
      <c r="J109" s="174">
        <f t="shared" si="7"/>
        <v>6.833333333333333</v>
      </c>
      <c r="K109" s="176">
        <f t="shared" si="7"/>
        <v>0.19499999999999998</v>
      </c>
      <c r="L109" s="175">
        <f t="shared" si="7"/>
        <v>198.33333333333334</v>
      </c>
      <c r="M109" s="175">
        <f t="shared" si="7"/>
        <v>691.66666666666663</v>
      </c>
      <c r="N109" s="175">
        <f t="shared" si="7"/>
        <v>17.833333333333332</v>
      </c>
      <c r="O109" s="174">
        <f t="shared" si="7"/>
        <v>10.545</v>
      </c>
      <c r="P109" s="175">
        <f t="shared" si="7"/>
        <v>91.55</v>
      </c>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row>
    <row r="110" spans="1:39" s="50" customFormat="1" ht="12" x14ac:dyDescent="0.2">
      <c r="A110" s="49"/>
      <c r="B110" s="49"/>
      <c r="C110" s="173" t="s">
        <v>21</v>
      </c>
      <c r="D110" s="174">
        <f t="shared" ref="D110:P110" si="8">MAX(D101:D106)</f>
        <v>20.399999999999999</v>
      </c>
      <c r="E110" s="174">
        <f t="shared" si="8"/>
        <v>3.2</v>
      </c>
      <c r="F110" s="175">
        <f t="shared" si="8"/>
        <v>150</v>
      </c>
      <c r="G110" s="174">
        <f>MAX(G101:G106)</f>
        <v>0.25</v>
      </c>
      <c r="H110" s="174">
        <f t="shared" si="8"/>
        <v>14</v>
      </c>
      <c r="I110" s="174">
        <f t="shared" si="8"/>
        <v>8.4499999999999993</v>
      </c>
      <c r="J110" s="174">
        <f t="shared" si="8"/>
        <v>7.1</v>
      </c>
      <c r="K110" s="176">
        <f t="shared" si="8"/>
        <v>0.25</v>
      </c>
      <c r="L110" s="175">
        <f t="shared" si="8"/>
        <v>290</v>
      </c>
      <c r="M110" s="175">
        <f t="shared" si="8"/>
        <v>730</v>
      </c>
      <c r="N110" s="175">
        <f t="shared" si="8"/>
        <v>21</v>
      </c>
      <c r="O110" s="174">
        <f t="shared" si="8"/>
        <v>13.6</v>
      </c>
      <c r="P110" s="175">
        <f t="shared" si="8"/>
        <v>96.5</v>
      </c>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row>
    <row r="111" spans="1:39" s="50" customFormat="1" ht="12" x14ac:dyDescent="0.2">
      <c r="A111" s="49"/>
      <c r="B111" s="49"/>
      <c r="C111" s="69"/>
      <c r="D111" s="49"/>
      <c r="E111" s="49"/>
      <c r="F111" s="77"/>
      <c r="G111" s="77"/>
      <c r="H111" s="49"/>
      <c r="I111" s="71"/>
      <c r="J111" s="49"/>
      <c r="K111" s="49"/>
      <c r="L111" s="77"/>
      <c r="M111" s="77"/>
      <c r="N111" s="77"/>
      <c r="O111" s="71"/>
      <c r="P111" s="77"/>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row>
    <row r="112" spans="1:39" s="50" customFormat="1" ht="12" x14ac:dyDescent="0.2">
      <c r="A112" s="66"/>
      <c r="B112" s="66"/>
      <c r="C112" s="82"/>
      <c r="D112" s="82"/>
      <c r="E112" s="82"/>
      <c r="F112" s="83"/>
      <c r="G112" s="83"/>
      <c r="H112" s="82"/>
      <c r="I112" s="84"/>
      <c r="J112" s="82"/>
      <c r="K112" s="82"/>
      <c r="L112" s="83"/>
      <c r="M112" s="83"/>
      <c r="N112" s="83"/>
      <c r="O112" s="84"/>
      <c r="P112" s="83"/>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row>
    <row r="113" spans="1:39" s="50" customFormat="1" ht="12" x14ac:dyDescent="0.2">
      <c r="A113" s="213">
        <v>18</v>
      </c>
      <c r="B113" s="67" t="s">
        <v>109</v>
      </c>
      <c r="C113" s="79">
        <v>44250</v>
      </c>
      <c r="D113" s="56">
        <v>0.9</v>
      </c>
      <c r="E113" s="56">
        <v>1.5</v>
      </c>
      <c r="F113" s="67">
        <v>150</v>
      </c>
      <c r="G113" s="54">
        <v>0.24</v>
      </c>
      <c r="H113" s="67">
        <v>12</v>
      </c>
      <c r="I113" s="56">
        <v>8.0399999999999991</v>
      </c>
      <c r="J113" s="56">
        <v>6.8</v>
      </c>
      <c r="K113" s="54">
        <v>0.18</v>
      </c>
      <c r="L113" s="67">
        <v>280</v>
      </c>
      <c r="M113" s="67">
        <v>670</v>
      </c>
      <c r="N113" s="67">
        <v>14</v>
      </c>
      <c r="O113" s="67">
        <v>13.5</v>
      </c>
      <c r="P113" s="67">
        <v>95</v>
      </c>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row>
    <row r="114" spans="1:39" s="50" customFormat="1" ht="12" x14ac:dyDescent="0.2">
      <c r="A114" s="213">
        <v>18</v>
      </c>
      <c r="B114" s="67" t="s">
        <v>109</v>
      </c>
      <c r="C114" s="79" t="s">
        <v>153</v>
      </c>
      <c r="D114" s="56">
        <v>8.8000000000000007</v>
      </c>
      <c r="E114" s="56">
        <v>2.4</v>
      </c>
      <c r="F114" s="67">
        <v>100</v>
      </c>
      <c r="G114" s="54">
        <v>0.23</v>
      </c>
      <c r="H114" s="67">
        <v>13</v>
      </c>
      <c r="I114" s="56">
        <v>8.09</v>
      </c>
      <c r="J114" s="56">
        <v>6.9</v>
      </c>
      <c r="K114" s="54">
        <v>0.18</v>
      </c>
      <c r="L114" s="67">
        <v>260</v>
      </c>
      <c r="M114" s="67">
        <v>730</v>
      </c>
      <c r="N114" s="67">
        <v>17</v>
      </c>
      <c r="O114" s="67">
        <v>11.2</v>
      </c>
      <c r="P114" s="67">
        <v>96.7</v>
      </c>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row>
    <row r="115" spans="1:39" s="50" customFormat="1" ht="12" x14ac:dyDescent="0.2">
      <c r="A115" s="213">
        <v>18</v>
      </c>
      <c r="B115" s="67" t="s">
        <v>109</v>
      </c>
      <c r="C115" s="79" t="s">
        <v>157</v>
      </c>
      <c r="D115" s="56">
        <v>20.7</v>
      </c>
      <c r="E115" s="56">
        <v>3.3</v>
      </c>
      <c r="F115" s="67">
        <v>120</v>
      </c>
      <c r="G115" s="54">
        <v>0.22</v>
      </c>
      <c r="H115" s="67">
        <v>12</v>
      </c>
      <c r="I115" s="56">
        <v>8.59</v>
      </c>
      <c r="J115" s="56">
        <v>6.9</v>
      </c>
      <c r="K115" s="54">
        <v>0.23</v>
      </c>
      <c r="L115" s="67">
        <v>170</v>
      </c>
      <c r="M115" s="67">
        <v>720</v>
      </c>
      <c r="N115" s="67">
        <v>22</v>
      </c>
      <c r="O115" s="56">
        <v>7.8</v>
      </c>
      <c r="P115" s="67">
        <v>89</v>
      </c>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row>
    <row r="116" spans="1:39" s="50" customFormat="1" ht="12" x14ac:dyDescent="0.2">
      <c r="A116" s="213">
        <v>18</v>
      </c>
      <c r="B116" s="67" t="s">
        <v>109</v>
      </c>
      <c r="C116" s="79" t="s">
        <v>161</v>
      </c>
      <c r="D116" s="56">
        <v>18.600000000000001</v>
      </c>
      <c r="E116" s="56">
        <v>3.2</v>
      </c>
      <c r="F116" s="67">
        <v>75</v>
      </c>
      <c r="G116" s="54">
        <v>0.53</v>
      </c>
      <c r="H116" s="67">
        <v>14</v>
      </c>
      <c r="I116" s="56">
        <v>7.9</v>
      </c>
      <c r="J116" s="56">
        <v>6.7</v>
      </c>
      <c r="K116" s="54">
        <v>0.18</v>
      </c>
      <c r="L116" s="67">
        <v>98</v>
      </c>
      <c r="M116" s="67">
        <v>690</v>
      </c>
      <c r="N116" s="67">
        <v>22</v>
      </c>
      <c r="O116" s="56">
        <v>7.58</v>
      </c>
      <c r="P116" s="67">
        <v>83.6</v>
      </c>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row>
    <row r="117" spans="1:39" s="50" customFormat="1" ht="12" x14ac:dyDescent="0.2">
      <c r="A117" s="213">
        <v>18</v>
      </c>
      <c r="B117" s="67" t="s">
        <v>109</v>
      </c>
      <c r="C117" s="79" t="s">
        <v>166</v>
      </c>
      <c r="D117" s="56">
        <v>9.5</v>
      </c>
      <c r="E117" s="56">
        <v>3.2</v>
      </c>
      <c r="F117" s="67">
        <v>120</v>
      </c>
      <c r="G117" s="54">
        <v>0.2</v>
      </c>
      <c r="H117" s="67">
        <v>14</v>
      </c>
      <c r="I117" s="56">
        <v>7.78</v>
      </c>
      <c r="J117" s="56">
        <v>6.8</v>
      </c>
      <c r="K117" s="54">
        <v>0.18</v>
      </c>
      <c r="L117" s="67">
        <v>130</v>
      </c>
      <c r="M117" s="67">
        <v>600</v>
      </c>
      <c r="N117" s="67">
        <v>16</v>
      </c>
      <c r="O117" s="67">
        <v>10.19</v>
      </c>
      <c r="P117" s="67">
        <v>92.5</v>
      </c>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row>
    <row r="118" spans="1:39" s="50" customFormat="1" ht="12" x14ac:dyDescent="0.2">
      <c r="A118" s="214">
        <v>18</v>
      </c>
      <c r="B118" s="67" t="s">
        <v>109</v>
      </c>
      <c r="C118" s="331">
        <v>44546</v>
      </c>
      <c r="D118" s="56">
        <v>2.2999999999999998</v>
      </c>
      <c r="E118" s="56">
        <v>2.5</v>
      </c>
      <c r="F118" s="67">
        <v>130</v>
      </c>
      <c r="G118" s="54">
        <v>0.22</v>
      </c>
      <c r="H118" s="67">
        <v>13</v>
      </c>
      <c r="I118" s="56">
        <v>8.7100000000000009</v>
      </c>
      <c r="J118" s="56">
        <v>6.9</v>
      </c>
      <c r="K118" s="54">
        <v>0.2</v>
      </c>
      <c r="L118" s="67">
        <v>210</v>
      </c>
      <c r="M118" s="67">
        <v>640</v>
      </c>
      <c r="N118" s="67">
        <v>15</v>
      </c>
      <c r="O118" s="67">
        <v>13</v>
      </c>
      <c r="P118" s="67">
        <v>95</v>
      </c>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row>
    <row r="119" spans="1:39" s="50" customFormat="1" ht="12" x14ac:dyDescent="0.2">
      <c r="A119" s="85"/>
      <c r="B119" s="85"/>
      <c r="C119" s="86"/>
      <c r="D119" s="87"/>
      <c r="E119" s="87"/>
      <c r="F119" s="88"/>
      <c r="G119" s="88"/>
      <c r="H119" s="87"/>
      <c r="I119" s="87"/>
      <c r="J119" s="87"/>
      <c r="K119" s="89"/>
      <c r="L119" s="88"/>
      <c r="M119" s="88"/>
      <c r="N119" s="88"/>
      <c r="O119" s="87"/>
      <c r="P119" s="88"/>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row>
    <row r="120" spans="1:39" s="50" customFormat="1" ht="12" x14ac:dyDescent="0.2">
      <c r="A120" s="49"/>
      <c r="B120" s="49"/>
      <c r="C120" s="173" t="s">
        <v>19</v>
      </c>
      <c r="D120" s="174">
        <f t="shared" ref="D120:P120" si="9">MIN(D113:D118)</f>
        <v>0.9</v>
      </c>
      <c r="E120" s="174">
        <f t="shared" si="9"/>
        <v>1.5</v>
      </c>
      <c r="F120" s="175">
        <f t="shared" si="9"/>
        <v>75</v>
      </c>
      <c r="G120" s="174">
        <f>MIN(G113:G118)</f>
        <v>0.2</v>
      </c>
      <c r="H120" s="174">
        <f t="shared" si="9"/>
        <v>12</v>
      </c>
      <c r="I120" s="174">
        <f t="shared" si="9"/>
        <v>7.78</v>
      </c>
      <c r="J120" s="174">
        <f t="shared" si="9"/>
        <v>6.7</v>
      </c>
      <c r="K120" s="176">
        <f t="shared" si="9"/>
        <v>0.18</v>
      </c>
      <c r="L120" s="175">
        <f t="shared" si="9"/>
        <v>98</v>
      </c>
      <c r="M120" s="175">
        <f t="shared" si="9"/>
        <v>600</v>
      </c>
      <c r="N120" s="175">
        <f t="shared" si="9"/>
        <v>14</v>
      </c>
      <c r="O120" s="174">
        <f t="shared" si="9"/>
        <v>7.58</v>
      </c>
      <c r="P120" s="175">
        <f t="shared" si="9"/>
        <v>83.6</v>
      </c>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row>
    <row r="121" spans="1:39" s="50" customFormat="1" ht="12" x14ac:dyDescent="0.2">
      <c r="A121" s="49"/>
      <c r="B121" s="49"/>
      <c r="C121" s="173" t="s">
        <v>20</v>
      </c>
      <c r="D121" s="174">
        <f t="shared" ref="D121:P121" si="10">AVERAGE(D113:D118)</f>
        <v>10.133333333333333</v>
      </c>
      <c r="E121" s="174">
        <f t="shared" si="10"/>
        <v>2.6833333333333331</v>
      </c>
      <c r="F121" s="175">
        <f t="shared" si="10"/>
        <v>115.83333333333333</v>
      </c>
      <c r="G121" s="174">
        <f>AVERAGE(G113:G118)</f>
        <v>0.27333333333333332</v>
      </c>
      <c r="H121" s="174">
        <f t="shared" si="10"/>
        <v>13</v>
      </c>
      <c r="I121" s="174">
        <f t="shared" si="10"/>
        <v>8.1850000000000005</v>
      </c>
      <c r="J121" s="174">
        <f t="shared" si="10"/>
        <v>6.833333333333333</v>
      </c>
      <c r="K121" s="176">
        <f t="shared" si="10"/>
        <v>0.19166666666666665</v>
      </c>
      <c r="L121" s="175">
        <f t="shared" si="10"/>
        <v>191.33333333333334</v>
      </c>
      <c r="M121" s="175">
        <f t="shared" si="10"/>
        <v>675</v>
      </c>
      <c r="N121" s="175">
        <f t="shared" si="10"/>
        <v>17.666666666666668</v>
      </c>
      <c r="O121" s="174">
        <f t="shared" si="10"/>
        <v>10.545</v>
      </c>
      <c r="P121" s="175">
        <f t="shared" si="10"/>
        <v>91.966666666666654</v>
      </c>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row>
    <row r="122" spans="1:39" s="50" customFormat="1" ht="12" x14ac:dyDescent="0.2">
      <c r="A122" s="49"/>
      <c r="B122" s="49"/>
      <c r="C122" s="173" t="s">
        <v>21</v>
      </c>
      <c r="D122" s="174">
        <f t="shared" ref="D122:P122" si="11">MAX(D113:D118)</f>
        <v>20.7</v>
      </c>
      <c r="E122" s="174">
        <f t="shared" si="11"/>
        <v>3.3</v>
      </c>
      <c r="F122" s="175">
        <f t="shared" si="11"/>
        <v>150</v>
      </c>
      <c r="G122" s="174">
        <f>MAX(G113:G118)</f>
        <v>0.53</v>
      </c>
      <c r="H122" s="174">
        <f t="shared" si="11"/>
        <v>14</v>
      </c>
      <c r="I122" s="174">
        <f t="shared" si="11"/>
        <v>8.7100000000000009</v>
      </c>
      <c r="J122" s="174">
        <f t="shared" si="11"/>
        <v>6.9</v>
      </c>
      <c r="K122" s="176">
        <f t="shared" si="11"/>
        <v>0.23</v>
      </c>
      <c r="L122" s="175">
        <f t="shared" si="11"/>
        <v>280</v>
      </c>
      <c r="M122" s="175">
        <f t="shared" si="11"/>
        <v>730</v>
      </c>
      <c r="N122" s="175">
        <f t="shared" si="11"/>
        <v>22</v>
      </c>
      <c r="O122" s="174">
        <f t="shared" si="11"/>
        <v>13.5</v>
      </c>
      <c r="P122" s="175">
        <f t="shared" si="11"/>
        <v>96.7</v>
      </c>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row>
    <row r="123" spans="1:39" s="50" customFormat="1" ht="12" x14ac:dyDescent="0.2">
      <c r="A123" s="49"/>
      <c r="B123" s="49"/>
      <c r="C123" s="69"/>
      <c r="D123" s="49"/>
      <c r="E123" s="49"/>
      <c r="F123" s="77"/>
      <c r="G123" s="77"/>
      <c r="H123" s="49"/>
      <c r="I123" s="71"/>
      <c r="J123" s="49"/>
      <c r="K123" s="49"/>
      <c r="L123" s="77"/>
      <c r="M123" s="77"/>
      <c r="N123" s="77"/>
      <c r="O123" s="71"/>
      <c r="P123" s="77"/>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row>
    <row r="124" spans="1:39" s="50" customFormat="1" ht="12" x14ac:dyDescent="0.2">
      <c r="A124" s="66"/>
      <c r="B124" s="66"/>
      <c r="C124" s="82"/>
      <c r="D124" s="82"/>
      <c r="E124" s="82"/>
      <c r="F124" s="83"/>
      <c r="G124" s="83"/>
      <c r="H124" s="82"/>
      <c r="I124" s="84"/>
      <c r="J124" s="82"/>
      <c r="K124" s="82"/>
      <c r="L124" s="83"/>
      <c r="M124" s="83"/>
      <c r="N124" s="83"/>
      <c r="O124" s="84"/>
      <c r="P124" s="83"/>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row>
    <row r="125" spans="1:39" s="50" customFormat="1" ht="12" x14ac:dyDescent="0.2">
      <c r="A125" s="213">
        <v>24</v>
      </c>
      <c r="B125" s="67" t="s">
        <v>110</v>
      </c>
      <c r="C125" s="79">
        <v>44251</v>
      </c>
      <c r="D125" s="67">
        <v>2</v>
      </c>
      <c r="E125" s="56">
        <v>1.8</v>
      </c>
      <c r="F125" s="67">
        <v>180</v>
      </c>
      <c r="G125" s="54">
        <v>0.34</v>
      </c>
      <c r="H125" s="67">
        <v>16</v>
      </c>
      <c r="I125" s="67">
        <v>11.4</v>
      </c>
      <c r="J125" s="56">
        <v>7.1</v>
      </c>
      <c r="K125" s="54">
        <v>0.39</v>
      </c>
      <c r="L125" s="67">
        <v>330</v>
      </c>
      <c r="M125" s="67">
        <v>720</v>
      </c>
      <c r="N125" s="67">
        <v>16</v>
      </c>
      <c r="O125" s="67">
        <v>13</v>
      </c>
      <c r="P125" s="67">
        <v>95</v>
      </c>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row>
    <row r="126" spans="1:39" s="50" customFormat="1" ht="12" x14ac:dyDescent="0.2">
      <c r="A126" s="213">
        <v>24</v>
      </c>
      <c r="B126" s="67" t="s">
        <v>110</v>
      </c>
      <c r="C126" s="79" t="s">
        <v>154</v>
      </c>
      <c r="D126" s="56">
        <v>7.2</v>
      </c>
      <c r="E126" s="56">
        <v>3.5</v>
      </c>
      <c r="F126" s="67">
        <v>150</v>
      </c>
      <c r="G126" s="54">
        <v>0.27</v>
      </c>
      <c r="H126" s="67">
        <v>14</v>
      </c>
      <c r="I126" s="67">
        <v>10.199999999999999</v>
      </c>
      <c r="J126" s="56">
        <v>7.4</v>
      </c>
      <c r="K126" s="54">
        <v>0.31</v>
      </c>
      <c r="L126" s="67">
        <v>290</v>
      </c>
      <c r="M126" s="67">
        <v>780</v>
      </c>
      <c r="N126" s="67">
        <v>20</v>
      </c>
      <c r="O126" s="67">
        <v>11.76</v>
      </c>
      <c r="P126" s="67">
        <v>98.2</v>
      </c>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row>
    <row r="127" spans="1:39" s="50" customFormat="1" ht="12" x14ac:dyDescent="0.2">
      <c r="A127" s="213">
        <v>24</v>
      </c>
      <c r="B127" s="67" t="s">
        <v>110</v>
      </c>
      <c r="C127" s="79" t="s">
        <v>158</v>
      </c>
      <c r="D127" s="56">
        <v>20.9</v>
      </c>
      <c r="E127" s="56">
        <v>3.6</v>
      </c>
      <c r="F127" s="67">
        <v>150</v>
      </c>
      <c r="G127" s="54">
        <v>0.23</v>
      </c>
      <c r="H127" s="67">
        <v>14</v>
      </c>
      <c r="I127" s="67">
        <v>10.8</v>
      </c>
      <c r="J127" s="56">
        <v>7.4</v>
      </c>
      <c r="K127" s="54">
        <v>0.38</v>
      </c>
      <c r="L127" s="67">
        <v>180</v>
      </c>
      <c r="M127" s="67">
        <v>690</v>
      </c>
      <c r="N127" s="67">
        <v>20</v>
      </c>
      <c r="O127" s="56">
        <v>8.6</v>
      </c>
      <c r="P127" s="67">
        <v>98</v>
      </c>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row>
    <row r="128" spans="1:39" s="50" customFormat="1" ht="12" x14ac:dyDescent="0.2">
      <c r="A128" s="213">
        <v>24</v>
      </c>
      <c r="B128" s="67" t="s">
        <v>110</v>
      </c>
      <c r="C128" s="79" t="s">
        <v>162</v>
      </c>
      <c r="D128" s="56">
        <v>17.600000000000001</v>
      </c>
      <c r="E128" s="56">
        <v>7.2</v>
      </c>
      <c r="F128" s="67">
        <v>100</v>
      </c>
      <c r="G128" s="54">
        <v>0.14000000000000001</v>
      </c>
      <c r="H128" s="67">
        <v>11</v>
      </c>
      <c r="I128" s="67">
        <v>11.2</v>
      </c>
      <c r="J128" s="56">
        <v>7.5</v>
      </c>
      <c r="K128" s="54">
        <v>0.43</v>
      </c>
      <c r="L128" s="283">
        <v>10</v>
      </c>
      <c r="M128" s="67">
        <v>450</v>
      </c>
      <c r="N128" s="67">
        <v>25</v>
      </c>
      <c r="O128" s="56">
        <v>8.8000000000000007</v>
      </c>
      <c r="P128" s="67">
        <v>95</v>
      </c>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s="50" customFormat="1" ht="12" x14ac:dyDescent="0.2">
      <c r="A129" s="213">
        <v>24</v>
      </c>
      <c r="B129" s="67" t="s">
        <v>110</v>
      </c>
      <c r="C129" s="79" t="s">
        <v>167</v>
      </c>
      <c r="D129" s="56">
        <v>8.6</v>
      </c>
      <c r="E129" s="56">
        <v>3.8</v>
      </c>
      <c r="F129" s="67">
        <v>25</v>
      </c>
      <c r="G129" s="54">
        <v>0.14000000000000001</v>
      </c>
      <c r="H129" s="67">
        <v>11</v>
      </c>
      <c r="I129" s="67">
        <v>12</v>
      </c>
      <c r="J129" s="56">
        <v>7.6</v>
      </c>
      <c r="K129" s="54">
        <v>0.46</v>
      </c>
      <c r="L129" s="67">
        <v>84</v>
      </c>
      <c r="M129" s="67">
        <v>480</v>
      </c>
      <c r="N129" s="67">
        <v>19</v>
      </c>
      <c r="O129" s="67">
        <v>10.88</v>
      </c>
      <c r="P129" s="67">
        <v>94.7</v>
      </c>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row>
    <row r="130" spans="1:39" s="50" customFormat="1" ht="12" x14ac:dyDescent="0.2">
      <c r="A130" s="214">
        <v>24</v>
      </c>
      <c r="B130" s="67" t="s">
        <v>110</v>
      </c>
      <c r="C130" s="331">
        <v>44550</v>
      </c>
      <c r="D130" s="56">
        <v>0.7</v>
      </c>
      <c r="E130" s="56">
        <v>2.8</v>
      </c>
      <c r="F130" s="67">
        <v>130</v>
      </c>
      <c r="G130" s="54">
        <v>0.24</v>
      </c>
      <c r="H130" s="67">
        <v>12</v>
      </c>
      <c r="I130" s="67">
        <v>11.8</v>
      </c>
      <c r="J130" s="56">
        <v>7.3</v>
      </c>
      <c r="K130" s="54">
        <v>0.43</v>
      </c>
      <c r="L130" s="67">
        <v>220</v>
      </c>
      <c r="M130" s="67">
        <v>560</v>
      </c>
      <c r="N130" s="67">
        <v>16</v>
      </c>
      <c r="O130" s="67">
        <v>13</v>
      </c>
      <c r="P130" s="67">
        <v>90</v>
      </c>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row>
    <row r="131" spans="1:39" s="50" customFormat="1" ht="12" x14ac:dyDescent="0.2">
      <c r="A131" s="85"/>
      <c r="B131" s="85"/>
      <c r="C131" s="86"/>
      <c r="D131" s="87"/>
      <c r="E131" s="87"/>
      <c r="F131" s="88"/>
      <c r="G131" s="88"/>
      <c r="H131" s="87"/>
      <c r="I131" s="87"/>
      <c r="J131" s="87"/>
      <c r="K131" s="89"/>
      <c r="L131" s="88"/>
      <c r="M131" s="88"/>
      <c r="N131" s="88"/>
      <c r="O131" s="87"/>
      <c r="P131" s="88"/>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row>
    <row r="132" spans="1:39" s="50" customFormat="1" ht="12" x14ac:dyDescent="0.2">
      <c r="A132" s="49"/>
      <c r="B132" s="49"/>
      <c r="C132" s="173" t="s">
        <v>19</v>
      </c>
      <c r="D132" s="174">
        <f t="shared" ref="D132:P132" si="12">MIN(D125:D130)</f>
        <v>0.7</v>
      </c>
      <c r="E132" s="174">
        <f t="shared" si="12"/>
        <v>1.8</v>
      </c>
      <c r="F132" s="175">
        <f t="shared" si="12"/>
        <v>25</v>
      </c>
      <c r="G132" s="174">
        <f>MIN(G125:G130)</f>
        <v>0.14000000000000001</v>
      </c>
      <c r="H132" s="174">
        <f t="shared" si="12"/>
        <v>11</v>
      </c>
      <c r="I132" s="174">
        <f t="shared" si="12"/>
        <v>10.199999999999999</v>
      </c>
      <c r="J132" s="174">
        <f t="shared" si="12"/>
        <v>7.1</v>
      </c>
      <c r="K132" s="176">
        <f t="shared" si="12"/>
        <v>0.31</v>
      </c>
      <c r="L132" s="175">
        <f t="shared" si="12"/>
        <v>10</v>
      </c>
      <c r="M132" s="175">
        <f t="shared" si="12"/>
        <v>450</v>
      </c>
      <c r="N132" s="175">
        <f t="shared" si="12"/>
        <v>16</v>
      </c>
      <c r="O132" s="174">
        <f t="shared" si="12"/>
        <v>8.6</v>
      </c>
      <c r="P132" s="175">
        <f t="shared" si="12"/>
        <v>90</v>
      </c>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row>
    <row r="133" spans="1:39" s="50" customFormat="1" ht="12" x14ac:dyDescent="0.2">
      <c r="A133" s="49"/>
      <c r="B133" s="49"/>
      <c r="C133" s="173" t="s">
        <v>20</v>
      </c>
      <c r="D133" s="174">
        <f t="shared" ref="D133:P133" si="13">AVERAGE(D125:D130)</f>
        <v>9.5000000000000018</v>
      </c>
      <c r="E133" s="174">
        <f t="shared" si="13"/>
        <v>3.7833333333333337</v>
      </c>
      <c r="F133" s="175">
        <f t="shared" si="13"/>
        <v>122.5</v>
      </c>
      <c r="G133" s="174">
        <f>AVERAGE(G125:G130)</f>
        <v>0.22666666666666668</v>
      </c>
      <c r="H133" s="174">
        <f t="shared" si="13"/>
        <v>13</v>
      </c>
      <c r="I133" s="174">
        <f t="shared" si="13"/>
        <v>11.233333333333334</v>
      </c>
      <c r="J133" s="174">
        <f t="shared" si="13"/>
        <v>7.3833333333333329</v>
      </c>
      <c r="K133" s="176">
        <f t="shared" si="13"/>
        <v>0.39999999999999997</v>
      </c>
      <c r="L133" s="175">
        <f t="shared" si="13"/>
        <v>185.66666666666666</v>
      </c>
      <c r="M133" s="175">
        <f t="shared" si="13"/>
        <v>613.33333333333337</v>
      </c>
      <c r="N133" s="175">
        <f t="shared" si="13"/>
        <v>19.333333333333332</v>
      </c>
      <c r="O133" s="174">
        <f t="shared" si="13"/>
        <v>11.006666666666666</v>
      </c>
      <c r="P133" s="175">
        <f t="shared" si="13"/>
        <v>95.149999999999991</v>
      </c>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row>
    <row r="134" spans="1:39" s="50" customFormat="1" ht="12" x14ac:dyDescent="0.2">
      <c r="A134" s="49"/>
      <c r="B134" s="49"/>
      <c r="C134" s="173" t="s">
        <v>21</v>
      </c>
      <c r="D134" s="174">
        <f t="shared" ref="D134:P134" si="14">MAX(D125:D130)</f>
        <v>20.9</v>
      </c>
      <c r="E134" s="174">
        <f t="shared" si="14"/>
        <v>7.2</v>
      </c>
      <c r="F134" s="175">
        <f t="shared" si="14"/>
        <v>180</v>
      </c>
      <c r="G134" s="174">
        <f>MAX(G125:G130)</f>
        <v>0.34</v>
      </c>
      <c r="H134" s="174">
        <f t="shared" si="14"/>
        <v>16</v>
      </c>
      <c r="I134" s="174">
        <f t="shared" si="14"/>
        <v>12</v>
      </c>
      <c r="J134" s="174">
        <f t="shared" si="14"/>
        <v>7.6</v>
      </c>
      <c r="K134" s="176">
        <f t="shared" si="14"/>
        <v>0.46</v>
      </c>
      <c r="L134" s="175">
        <f t="shared" si="14"/>
        <v>330</v>
      </c>
      <c r="M134" s="175">
        <f t="shared" si="14"/>
        <v>780</v>
      </c>
      <c r="N134" s="175">
        <f t="shared" si="14"/>
        <v>25</v>
      </c>
      <c r="O134" s="174">
        <f t="shared" si="14"/>
        <v>13</v>
      </c>
      <c r="P134" s="175">
        <f t="shared" si="14"/>
        <v>98.2</v>
      </c>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row>
    <row r="135" spans="1:39" s="50" customFormat="1" ht="12" x14ac:dyDescent="0.2">
      <c r="A135" s="49"/>
      <c r="B135" s="49"/>
      <c r="C135" s="72"/>
      <c r="D135" s="72"/>
      <c r="E135" s="72"/>
      <c r="F135" s="90"/>
      <c r="G135" s="90"/>
      <c r="H135" s="72"/>
      <c r="I135" s="91"/>
      <c r="J135" s="72"/>
      <c r="K135" s="72"/>
      <c r="L135" s="90"/>
      <c r="M135" s="90"/>
      <c r="N135" s="90"/>
      <c r="O135" s="91"/>
      <c r="P135" s="90"/>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row>
    <row r="136" spans="1:39" s="50" customFormat="1" ht="12" x14ac:dyDescent="0.2">
      <c r="A136" s="66"/>
      <c r="B136" s="66"/>
      <c r="C136" s="82"/>
      <c r="D136" s="82"/>
      <c r="E136" s="82"/>
      <c r="F136" s="83"/>
      <c r="G136" s="83"/>
      <c r="H136" s="82"/>
      <c r="I136" s="84"/>
      <c r="J136" s="82"/>
      <c r="K136" s="82"/>
      <c r="L136" s="83"/>
      <c r="M136" s="83"/>
      <c r="N136" s="83"/>
      <c r="O136" s="84"/>
      <c r="P136" s="83"/>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row>
    <row r="137" spans="1:39" s="50" customFormat="1" ht="12" x14ac:dyDescent="0.2">
      <c r="A137" s="213">
        <v>32</v>
      </c>
      <c r="B137" s="67" t="s">
        <v>150</v>
      </c>
      <c r="C137" s="79" t="s">
        <v>152</v>
      </c>
      <c r="D137" s="56">
        <v>1.1000000000000001</v>
      </c>
      <c r="E137" s="56">
        <v>3.8</v>
      </c>
      <c r="F137" s="67">
        <v>250</v>
      </c>
      <c r="G137" s="54">
        <v>0.41</v>
      </c>
      <c r="H137" s="67">
        <v>18</v>
      </c>
      <c r="I137" s="56">
        <v>9.66</v>
      </c>
      <c r="J137" s="56">
        <v>6.8</v>
      </c>
      <c r="K137" s="54">
        <v>0.3</v>
      </c>
      <c r="L137" s="67">
        <v>340</v>
      </c>
      <c r="M137" s="67">
        <v>1100</v>
      </c>
      <c r="N137" s="67">
        <v>23</v>
      </c>
      <c r="O137" s="67">
        <v>13</v>
      </c>
      <c r="P137" s="67">
        <v>96</v>
      </c>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row>
    <row r="138" spans="1:39" s="50" customFormat="1" ht="12" x14ac:dyDescent="0.2">
      <c r="A138" s="213">
        <v>32</v>
      </c>
      <c r="B138" s="67" t="s">
        <v>150</v>
      </c>
      <c r="C138" s="79">
        <v>44252</v>
      </c>
      <c r="D138" s="56">
        <v>0.8</v>
      </c>
      <c r="E138" s="56">
        <v>3.5</v>
      </c>
      <c r="F138" s="67">
        <v>200</v>
      </c>
      <c r="G138" s="54">
        <v>0.3</v>
      </c>
      <c r="H138" s="67">
        <v>13</v>
      </c>
      <c r="I138" s="67">
        <v>11.7</v>
      </c>
      <c r="J138" s="56">
        <v>6.9</v>
      </c>
      <c r="K138" s="54">
        <v>0.43</v>
      </c>
      <c r="L138" s="67">
        <v>460</v>
      </c>
      <c r="M138" s="67">
        <v>940</v>
      </c>
      <c r="N138" s="67">
        <v>23</v>
      </c>
      <c r="O138" s="67">
        <v>12.5</v>
      </c>
      <c r="P138" s="67">
        <v>89</v>
      </c>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row>
    <row r="139" spans="1:39" s="50" customFormat="1" ht="12" x14ac:dyDescent="0.2">
      <c r="A139" s="213">
        <v>32</v>
      </c>
      <c r="B139" s="67" t="s">
        <v>150</v>
      </c>
      <c r="C139" s="79">
        <v>44277</v>
      </c>
      <c r="D139" s="67">
        <v>4</v>
      </c>
      <c r="E139" s="56">
        <v>3</v>
      </c>
      <c r="F139" s="67">
        <v>220</v>
      </c>
      <c r="G139" s="54">
        <v>0.3</v>
      </c>
      <c r="H139" s="67">
        <v>14</v>
      </c>
      <c r="I139" s="67">
        <v>11</v>
      </c>
      <c r="J139" s="56">
        <v>7</v>
      </c>
      <c r="K139" s="54">
        <v>0.41</v>
      </c>
      <c r="L139" s="67">
        <v>300</v>
      </c>
      <c r="M139" s="67">
        <v>930</v>
      </c>
      <c r="N139" s="67">
        <v>21</v>
      </c>
      <c r="O139" s="67">
        <v>12.2</v>
      </c>
      <c r="P139" s="67">
        <v>95</v>
      </c>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row>
    <row r="140" spans="1:39" s="50" customFormat="1" ht="12" x14ac:dyDescent="0.2">
      <c r="A140" s="213">
        <v>32</v>
      </c>
      <c r="B140" s="67" t="s">
        <v>150</v>
      </c>
      <c r="C140" s="79" t="s">
        <v>154</v>
      </c>
      <c r="D140" s="56">
        <v>7.4</v>
      </c>
      <c r="E140" s="56">
        <v>2.9</v>
      </c>
      <c r="F140" s="67">
        <v>140</v>
      </c>
      <c r="G140" s="54">
        <v>0.3</v>
      </c>
      <c r="H140" s="67">
        <v>14</v>
      </c>
      <c r="I140" s="67">
        <v>10.7</v>
      </c>
      <c r="J140" s="56">
        <v>7.1</v>
      </c>
      <c r="K140" s="54">
        <v>0.38</v>
      </c>
      <c r="L140" s="67">
        <v>300</v>
      </c>
      <c r="M140" s="67">
        <v>770</v>
      </c>
      <c r="N140" s="67">
        <v>22</v>
      </c>
      <c r="O140" s="67">
        <v>11.2</v>
      </c>
      <c r="P140" s="67">
        <v>93.9</v>
      </c>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row>
    <row r="141" spans="1:39" s="50" customFormat="1" ht="12" x14ac:dyDescent="0.2">
      <c r="A141" s="213">
        <v>32</v>
      </c>
      <c r="B141" s="67" t="s">
        <v>150</v>
      </c>
      <c r="C141" s="79">
        <v>44342</v>
      </c>
      <c r="D141" s="56">
        <v>13.5</v>
      </c>
      <c r="E141" s="56">
        <v>3.5</v>
      </c>
      <c r="F141" s="67">
        <v>250</v>
      </c>
      <c r="G141" s="54">
        <v>0.36</v>
      </c>
      <c r="H141" s="67">
        <v>15</v>
      </c>
      <c r="I141" s="67">
        <v>11.3</v>
      </c>
      <c r="J141" s="56">
        <v>7</v>
      </c>
      <c r="K141" s="54">
        <v>0.44</v>
      </c>
      <c r="L141" s="67">
        <v>250</v>
      </c>
      <c r="M141" s="67">
        <v>840</v>
      </c>
      <c r="N141" s="67">
        <v>24</v>
      </c>
      <c r="O141" s="56">
        <v>9</v>
      </c>
      <c r="P141" s="67">
        <v>89</v>
      </c>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row>
    <row r="142" spans="1:39" s="50" customFormat="1" ht="12" x14ac:dyDescent="0.2">
      <c r="A142" s="213">
        <v>32</v>
      </c>
      <c r="B142" s="67" t="s">
        <v>150</v>
      </c>
      <c r="C142" s="79" t="s">
        <v>159</v>
      </c>
      <c r="D142" s="67">
        <v>21</v>
      </c>
      <c r="E142" s="56">
        <v>4.8</v>
      </c>
      <c r="F142" s="67">
        <v>150</v>
      </c>
      <c r="G142" s="54">
        <v>0.21</v>
      </c>
      <c r="H142" s="67">
        <v>11</v>
      </c>
      <c r="I142" s="67">
        <v>16.8</v>
      </c>
      <c r="J142" s="56">
        <v>7.2</v>
      </c>
      <c r="K142" s="54">
        <v>0.79</v>
      </c>
      <c r="L142" s="67">
        <v>150</v>
      </c>
      <c r="M142" s="67">
        <v>610</v>
      </c>
      <c r="N142" s="67">
        <v>29</v>
      </c>
      <c r="O142" s="56">
        <v>6.8</v>
      </c>
      <c r="P142" s="67">
        <v>78</v>
      </c>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row>
    <row r="143" spans="1:39" s="50" customFormat="1" ht="12" x14ac:dyDescent="0.2">
      <c r="A143" s="213">
        <v>32</v>
      </c>
      <c r="B143" s="67" t="s">
        <v>150</v>
      </c>
      <c r="C143" s="79">
        <v>44391</v>
      </c>
      <c r="D143" s="56">
        <v>21.6</v>
      </c>
      <c r="E143" s="56">
        <v>3.3</v>
      </c>
      <c r="F143" s="67">
        <v>120</v>
      </c>
      <c r="G143" s="54">
        <v>0.2</v>
      </c>
      <c r="H143" s="67">
        <v>12</v>
      </c>
      <c r="I143" s="67">
        <v>21</v>
      </c>
      <c r="J143" s="56">
        <v>7.4</v>
      </c>
      <c r="K143" s="56">
        <v>1.1000000000000001</v>
      </c>
      <c r="L143" s="67">
        <v>91</v>
      </c>
      <c r="M143" s="67">
        <v>580</v>
      </c>
      <c r="N143" s="67">
        <v>27</v>
      </c>
      <c r="O143" s="56">
        <v>7</v>
      </c>
      <c r="P143" s="67">
        <v>81</v>
      </c>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row>
    <row r="144" spans="1:39" s="50" customFormat="1" ht="12" x14ac:dyDescent="0.2">
      <c r="A144" s="213">
        <v>32</v>
      </c>
      <c r="B144" s="67" t="s">
        <v>150</v>
      </c>
      <c r="C144" s="79" t="s">
        <v>162</v>
      </c>
      <c r="D144" s="56">
        <v>15.9</v>
      </c>
      <c r="E144" s="56">
        <v>4.5999999999999996</v>
      </c>
      <c r="F144" s="67">
        <v>50</v>
      </c>
      <c r="G144" s="54">
        <v>0.16</v>
      </c>
      <c r="H144" s="56">
        <v>9.4</v>
      </c>
      <c r="I144" s="67">
        <v>19.8</v>
      </c>
      <c r="J144" s="56">
        <v>7.7</v>
      </c>
      <c r="K144" s="54">
        <v>0.95</v>
      </c>
      <c r="L144" s="67">
        <v>240</v>
      </c>
      <c r="M144" s="67">
        <v>630</v>
      </c>
      <c r="N144" s="67">
        <v>28</v>
      </c>
      <c r="O144" s="56">
        <v>7.8</v>
      </c>
      <c r="P144" s="67">
        <v>82.5</v>
      </c>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row>
    <row r="145" spans="1:39" s="50" customFormat="1" ht="12" x14ac:dyDescent="0.2">
      <c r="A145" s="213">
        <v>32</v>
      </c>
      <c r="B145" s="67" t="s">
        <v>150</v>
      </c>
      <c r="C145" s="79" t="s">
        <v>165</v>
      </c>
      <c r="D145" s="56">
        <v>15.7</v>
      </c>
      <c r="E145" s="56">
        <v>1.8</v>
      </c>
      <c r="F145" s="67">
        <v>80</v>
      </c>
      <c r="G145" s="54">
        <v>0.15</v>
      </c>
      <c r="H145" s="56">
        <v>9.6999999999999993</v>
      </c>
      <c r="I145" s="67">
        <v>22.3</v>
      </c>
      <c r="J145" s="56">
        <v>7.4</v>
      </c>
      <c r="K145" s="56">
        <v>1</v>
      </c>
      <c r="L145" s="67">
        <v>370</v>
      </c>
      <c r="M145" s="67">
        <v>670</v>
      </c>
      <c r="N145" s="67">
        <v>18</v>
      </c>
      <c r="O145" s="56">
        <v>8.3000000000000007</v>
      </c>
      <c r="P145" s="67">
        <v>85</v>
      </c>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row>
    <row r="146" spans="1:39" s="50" customFormat="1" ht="12" x14ac:dyDescent="0.2">
      <c r="A146" s="213">
        <v>32</v>
      </c>
      <c r="B146" s="67" t="s">
        <v>150</v>
      </c>
      <c r="C146" s="79" t="s">
        <v>168</v>
      </c>
      <c r="D146" s="56">
        <v>8.1</v>
      </c>
      <c r="E146" s="56">
        <v>4.2</v>
      </c>
      <c r="F146" s="67">
        <v>200</v>
      </c>
      <c r="G146" s="54">
        <v>0.36</v>
      </c>
      <c r="H146" s="67">
        <v>17</v>
      </c>
      <c r="I146" s="67">
        <v>12.3</v>
      </c>
      <c r="J146" s="56">
        <v>7.1</v>
      </c>
      <c r="K146" s="54">
        <v>0.49</v>
      </c>
      <c r="L146" s="67">
        <v>180</v>
      </c>
      <c r="M146" s="67">
        <v>750</v>
      </c>
      <c r="N146" s="67">
        <v>28</v>
      </c>
      <c r="O146" s="67">
        <v>10.1</v>
      </c>
      <c r="P146" s="67">
        <v>86.1</v>
      </c>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row>
    <row r="147" spans="1:39" s="50" customFormat="1" ht="12" x14ac:dyDescent="0.2">
      <c r="A147" s="214">
        <v>32</v>
      </c>
      <c r="B147" s="67" t="s">
        <v>150</v>
      </c>
      <c r="C147" s="79">
        <v>44515</v>
      </c>
      <c r="D147" s="56">
        <v>6.5</v>
      </c>
      <c r="E147" s="56">
        <v>3.6</v>
      </c>
      <c r="F147" s="67">
        <v>220</v>
      </c>
      <c r="G147" s="54">
        <v>0.45</v>
      </c>
      <c r="H147" s="67">
        <v>21</v>
      </c>
      <c r="I147" s="56">
        <v>9.8800000000000008</v>
      </c>
      <c r="J147" s="56">
        <v>6.9</v>
      </c>
      <c r="K147" s="54">
        <v>0.31</v>
      </c>
      <c r="L147" s="67">
        <v>250</v>
      </c>
      <c r="M147" s="67">
        <v>820</v>
      </c>
      <c r="N147" s="67">
        <v>24</v>
      </c>
      <c r="O147" s="67">
        <v>11.5</v>
      </c>
      <c r="P147" s="67">
        <v>92</v>
      </c>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row>
    <row r="148" spans="1:39" s="50" customFormat="1" ht="12" x14ac:dyDescent="0.2">
      <c r="A148" s="214">
        <v>32</v>
      </c>
      <c r="B148" s="67" t="s">
        <v>150</v>
      </c>
      <c r="C148" s="331">
        <v>44551</v>
      </c>
      <c r="D148" s="67">
        <v>0</v>
      </c>
      <c r="E148" s="56">
        <v>2.9</v>
      </c>
      <c r="F148" s="67">
        <v>250</v>
      </c>
      <c r="G148" s="54">
        <v>0.4</v>
      </c>
      <c r="H148" s="67">
        <v>19</v>
      </c>
      <c r="I148" s="56">
        <v>9.74</v>
      </c>
      <c r="J148" s="56">
        <v>6.9</v>
      </c>
      <c r="K148" s="54">
        <v>0.31</v>
      </c>
      <c r="L148" s="67">
        <v>220</v>
      </c>
      <c r="M148" s="67">
        <v>840</v>
      </c>
      <c r="N148" s="67">
        <v>19</v>
      </c>
      <c r="O148" s="67">
        <v>13</v>
      </c>
      <c r="P148" s="67">
        <v>92</v>
      </c>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row>
    <row r="149" spans="1:39" s="50" customFormat="1" ht="12" x14ac:dyDescent="0.2">
      <c r="A149" s="85"/>
      <c r="B149" s="85"/>
      <c r="C149" s="86"/>
      <c r="D149" s="87"/>
      <c r="E149" s="87"/>
      <c r="F149" s="88"/>
      <c r="G149" s="88"/>
      <c r="H149" s="87"/>
      <c r="I149" s="87"/>
      <c r="J149" s="87"/>
      <c r="K149" s="89"/>
      <c r="L149" s="88"/>
      <c r="M149" s="88"/>
      <c r="N149" s="88"/>
      <c r="O149" s="87"/>
      <c r="P149" s="88"/>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row>
    <row r="150" spans="1:39" s="50" customFormat="1" ht="12" x14ac:dyDescent="0.2">
      <c r="A150" s="49"/>
      <c r="B150" s="49"/>
      <c r="C150" s="173" t="s">
        <v>19</v>
      </c>
      <c r="D150" s="174">
        <f t="shared" ref="D150:P150" si="15">MIN(D137:D148)</f>
        <v>0</v>
      </c>
      <c r="E150" s="174">
        <f t="shared" si="15"/>
        <v>1.8</v>
      </c>
      <c r="F150" s="175">
        <f t="shared" si="15"/>
        <v>50</v>
      </c>
      <c r="G150" s="174">
        <f>MIN(G137:G148)</f>
        <v>0.15</v>
      </c>
      <c r="H150" s="174">
        <f t="shared" si="15"/>
        <v>9.4</v>
      </c>
      <c r="I150" s="174">
        <f t="shared" si="15"/>
        <v>9.66</v>
      </c>
      <c r="J150" s="174">
        <f t="shared" si="15"/>
        <v>6.8</v>
      </c>
      <c r="K150" s="176">
        <f t="shared" si="15"/>
        <v>0.3</v>
      </c>
      <c r="L150" s="175">
        <f t="shared" si="15"/>
        <v>91</v>
      </c>
      <c r="M150" s="175">
        <f t="shared" si="15"/>
        <v>580</v>
      </c>
      <c r="N150" s="175">
        <f t="shared" si="15"/>
        <v>18</v>
      </c>
      <c r="O150" s="174">
        <f t="shared" si="15"/>
        <v>6.8</v>
      </c>
      <c r="P150" s="175">
        <f t="shared" si="15"/>
        <v>78</v>
      </c>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row>
    <row r="151" spans="1:39" s="50" customFormat="1" ht="12" x14ac:dyDescent="0.2">
      <c r="A151" s="49"/>
      <c r="B151" s="49"/>
      <c r="C151" s="173" t="s">
        <v>20</v>
      </c>
      <c r="D151" s="174">
        <f t="shared" ref="D151:P151" si="16">AVERAGE(D137:D148)</f>
        <v>9.6333333333333346</v>
      </c>
      <c r="E151" s="174">
        <f t="shared" si="16"/>
        <v>3.4916666666666671</v>
      </c>
      <c r="F151" s="175">
        <f t="shared" si="16"/>
        <v>177.5</v>
      </c>
      <c r="G151" s="174">
        <f>AVERAGE(G137:G148)</f>
        <v>0.3</v>
      </c>
      <c r="H151" s="174">
        <f t="shared" si="16"/>
        <v>14.425000000000002</v>
      </c>
      <c r="I151" s="174">
        <f t="shared" si="16"/>
        <v>13.848333333333334</v>
      </c>
      <c r="J151" s="174">
        <f t="shared" si="16"/>
        <v>7.1166666666666671</v>
      </c>
      <c r="K151" s="176">
        <f t="shared" si="16"/>
        <v>0.57583333333333331</v>
      </c>
      <c r="L151" s="175">
        <f t="shared" si="16"/>
        <v>262.58333333333331</v>
      </c>
      <c r="M151" s="175">
        <f t="shared" si="16"/>
        <v>790</v>
      </c>
      <c r="N151" s="175">
        <f t="shared" si="16"/>
        <v>23.833333333333332</v>
      </c>
      <c r="O151" s="174">
        <f t="shared" si="16"/>
        <v>10.199999999999999</v>
      </c>
      <c r="P151" s="175">
        <f t="shared" si="16"/>
        <v>88.291666666666671</v>
      </c>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row>
    <row r="152" spans="1:39" s="50" customFormat="1" ht="12" x14ac:dyDescent="0.2">
      <c r="A152" s="49"/>
      <c r="B152" s="49"/>
      <c r="C152" s="173" t="s">
        <v>21</v>
      </c>
      <c r="D152" s="174">
        <f t="shared" ref="D152:P152" si="17">MAX(D137:D148)</f>
        <v>21.6</v>
      </c>
      <c r="E152" s="174">
        <f t="shared" si="17"/>
        <v>4.8</v>
      </c>
      <c r="F152" s="175">
        <f t="shared" si="17"/>
        <v>250</v>
      </c>
      <c r="G152" s="174">
        <f>MAX(G137:G148)</f>
        <v>0.45</v>
      </c>
      <c r="H152" s="174">
        <f t="shared" si="17"/>
        <v>21</v>
      </c>
      <c r="I152" s="174">
        <f t="shared" si="17"/>
        <v>22.3</v>
      </c>
      <c r="J152" s="174">
        <f t="shared" si="17"/>
        <v>7.7</v>
      </c>
      <c r="K152" s="176">
        <f t="shared" si="17"/>
        <v>1.1000000000000001</v>
      </c>
      <c r="L152" s="175">
        <f t="shared" si="17"/>
        <v>460</v>
      </c>
      <c r="M152" s="175">
        <f t="shared" si="17"/>
        <v>1100</v>
      </c>
      <c r="N152" s="175">
        <f t="shared" si="17"/>
        <v>29</v>
      </c>
      <c r="O152" s="174">
        <f t="shared" si="17"/>
        <v>13</v>
      </c>
      <c r="P152" s="175">
        <f t="shared" si="17"/>
        <v>96</v>
      </c>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row>
    <row r="153" spans="1:39" s="50" customFormat="1" ht="12" x14ac:dyDescent="0.2">
      <c r="A153" s="49"/>
      <c r="B153" s="49"/>
      <c r="C153" s="69"/>
      <c r="D153" s="49"/>
      <c r="E153" s="49"/>
      <c r="F153" s="77"/>
      <c r="G153" s="77"/>
      <c r="H153" s="49"/>
      <c r="I153" s="71"/>
      <c r="J153" s="49"/>
      <c r="K153" s="49"/>
      <c r="L153" s="77"/>
      <c r="M153" s="77"/>
      <c r="N153" s="77"/>
      <c r="O153" s="71"/>
      <c r="P153" s="77"/>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row>
    <row r="154" spans="1:39" s="50" customFormat="1" ht="12" x14ac:dyDescent="0.2">
      <c r="A154" s="66"/>
      <c r="B154" s="66"/>
      <c r="C154" s="82"/>
      <c r="D154" s="82"/>
      <c r="E154" s="82"/>
      <c r="F154" s="83"/>
      <c r="G154" s="83"/>
      <c r="H154" s="82"/>
      <c r="I154" s="84"/>
      <c r="J154" s="82"/>
      <c r="K154" s="82"/>
      <c r="L154" s="83"/>
      <c r="M154" s="83"/>
      <c r="N154" s="83"/>
      <c r="O154" s="84"/>
      <c r="P154" s="83"/>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row>
    <row r="155" spans="1:39" s="50" customFormat="1" ht="12" x14ac:dyDescent="0.2">
      <c r="A155" s="213">
        <v>38</v>
      </c>
      <c r="B155" s="67" t="s">
        <v>111</v>
      </c>
      <c r="C155" s="79">
        <v>44252</v>
      </c>
      <c r="D155" s="56">
        <v>2.9</v>
      </c>
      <c r="E155" s="56">
        <v>2.5</v>
      </c>
      <c r="F155" s="67">
        <v>200</v>
      </c>
      <c r="G155" s="54">
        <v>0.28999999999999998</v>
      </c>
      <c r="H155" s="67">
        <v>14</v>
      </c>
      <c r="I155" s="67">
        <v>18.399999999999999</v>
      </c>
      <c r="J155" s="56">
        <v>7.3</v>
      </c>
      <c r="K155" s="54">
        <v>0.97</v>
      </c>
      <c r="L155" s="67">
        <v>390</v>
      </c>
      <c r="M155" s="67">
        <v>880</v>
      </c>
      <c r="N155" s="67">
        <v>34</v>
      </c>
      <c r="O155" s="67">
        <v>11.2</v>
      </c>
      <c r="P155" s="67">
        <v>85</v>
      </c>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row>
    <row r="156" spans="1:39" s="50" customFormat="1" ht="12" x14ac:dyDescent="0.2">
      <c r="A156" s="213">
        <v>38</v>
      </c>
      <c r="B156" s="67" t="s">
        <v>111</v>
      </c>
      <c r="C156" s="79" t="s">
        <v>154</v>
      </c>
      <c r="D156" s="56">
        <v>8.1999999999999993</v>
      </c>
      <c r="E156" s="56">
        <v>3.5</v>
      </c>
      <c r="F156" s="67">
        <v>180</v>
      </c>
      <c r="G156" s="54">
        <v>0.24</v>
      </c>
      <c r="H156" s="67">
        <v>12</v>
      </c>
      <c r="I156" s="67">
        <v>18.2</v>
      </c>
      <c r="J156" s="56">
        <v>7.4</v>
      </c>
      <c r="K156" s="54">
        <v>0.84</v>
      </c>
      <c r="L156" s="67">
        <v>430</v>
      </c>
      <c r="M156" s="67">
        <v>790</v>
      </c>
      <c r="N156" s="67">
        <v>35</v>
      </c>
      <c r="O156" s="67">
        <v>10.23</v>
      </c>
      <c r="P156" s="67">
        <v>88</v>
      </c>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row>
    <row r="157" spans="1:39" s="50" customFormat="1" ht="12" x14ac:dyDescent="0.2">
      <c r="A157" s="213">
        <v>38</v>
      </c>
      <c r="B157" s="67" t="s">
        <v>111</v>
      </c>
      <c r="C157" s="79" t="s">
        <v>159</v>
      </c>
      <c r="D157" s="56">
        <v>18.2</v>
      </c>
      <c r="E157" s="56">
        <v>6.1</v>
      </c>
      <c r="F157" s="67">
        <v>100</v>
      </c>
      <c r="G157" s="54">
        <v>0.21</v>
      </c>
      <c r="H157" s="67">
        <v>13</v>
      </c>
      <c r="I157" s="67">
        <v>26</v>
      </c>
      <c r="J157" s="56">
        <v>7.6</v>
      </c>
      <c r="K157" s="56">
        <v>1.5</v>
      </c>
      <c r="L157" s="67">
        <v>230</v>
      </c>
      <c r="M157" s="67">
        <v>820</v>
      </c>
      <c r="N157" s="67">
        <v>47</v>
      </c>
      <c r="O157" s="56">
        <v>7.7</v>
      </c>
      <c r="P157" s="67">
        <v>84</v>
      </c>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row>
    <row r="158" spans="1:39" s="50" customFormat="1" ht="12" x14ac:dyDescent="0.2">
      <c r="A158" s="213">
        <v>38</v>
      </c>
      <c r="B158" s="67" t="s">
        <v>111</v>
      </c>
      <c r="C158" s="79" t="s">
        <v>162</v>
      </c>
      <c r="D158" s="67">
        <v>17</v>
      </c>
      <c r="E158" s="56">
        <v>3.6</v>
      </c>
      <c r="F158" s="67">
        <v>150</v>
      </c>
      <c r="G158" s="54">
        <v>0.22</v>
      </c>
      <c r="H158" s="67">
        <v>17</v>
      </c>
      <c r="I158" s="67">
        <v>33.700000000000003</v>
      </c>
      <c r="J158" s="56">
        <v>7.8</v>
      </c>
      <c r="K158" s="56">
        <v>1.8</v>
      </c>
      <c r="L158" s="67">
        <v>370</v>
      </c>
      <c r="M158" s="67">
        <v>940</v>
      </c>
      <c r="N158" s="67">
        <v>40</v>
      </c>
      <c r="O158" s="56">
        <v>8.4700000000000006</v>
      </c>
      <c r="P158" s="67">
        <v>91</v>
      </c>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row>
    <row r="159" spans="1:39" s="50" customFormat="1" ht="12" x14ac:dyDescent="0.2">
      <c r="A159" s="213">
        <v>38</v>
      </c>
      <c r="B159" s="67" t="s">
        <v>111</v>
      </c>
      <c r="C159" s="79" t="s">
        <v>167</v>
      </c>
      <c r="D159" s="56">
        <v>8.5</v>
      </c>
      <c r="E159" s="56">
        <v>4.2</v>
      </c>
      <c r="F159" s="67">
        <v>200</v>
      </c>
      <c r="G159" s="54">
        <v>0.4</v>
      </c>
      <c r="H159" s="67">
        <v>20</v>
      </c>
      <c r="I159" s="67">
        <v>17.3</v>
      </c>
      <c r="J159" s="56">
        <v>7.3</v>
      </c>
      <c r="K159" s="54">
        <v>0.8</v>
      </c>
      <c r="L159" s="67">
        <v>210</v>
      </c>
      <c r="M159" s="67">
        <v>870</v>
      </c>
      <c r="N159" s="67">
        <v>44</v>
      </c>
      <c r="O159" s="56">
        <v>8.83</v>
      </c>
      <c r="P159" s="67">
        <v>77.3</v>
      </c>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row>
    <row r="160" spans="1:39" s="50" customFormat="1" ht="12" x14ac:dyDescent="0.2">
      <c r="A160" s="214">
        <v>38</v>
      </c>
      <c r="B160" s="67" t="s">
        <v>111</v>
      </c>
      <c r="C160" s="331">
        <v>44551</v>
      </c>
      <c r="D160" s="67">
        <v>1</v>
      </c>
      <c r="E160" s="56">
        <v>2.8</v>
      </c>
      <c r="F160" s="67">
        <v>150</v>
      </c>
      <c r="G160" s="54">
        <v>0.34</v>
      </c>
      <c r="H160" s="67">
        <v>17</v>
      </c>
      <c r="I160" s="67">
        <v>15.7</v>
      </c>
      <c r="J160" s="56">
        <v>7.2</v>
      </c>
      <c r="K160" s="54">
        <v>0.72</v>
      </c>
      <c r="L160" s="67">
        <v>360</v>
      </c>
      <c r="M160" s="67">
        <v>870</v>
      </c>
      <c r="N160" s="67">
        <v>26</v>
      </c>
      <c r="O160" s="326">
        <v>13</v>
      </c>
      <c r="P160" s="67">
        <v>90</v>
      </c>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row>
    <row r="161" spans="1:39" s="50" customFormat="1" ht="12" x14ac:dyDescent="0.2">
      <c r="A161" s="85"/>
      <c r="B161" s="85"/>
      <c r="C161" s="86"/>
      <c r="D161" s="87"/>
      <c r="E161" s="87"/>
      <c r="F161" s="88"/>
      <c r="G161" s="88"/>
      <c r="H161" s="87"/>
      <c r="I161" s="87"/>
      <c r="J161" s="87"/>
      <c r="K161" s="89"/>
      <c r="L161" s="88"/>
      <c r="M161" s="88"/>
      <c r="N161" s="88"/>
      <c r="O161" s="87"/>
      <c r="P161" s="88"/>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row>
    <row r="162" spans="1:39" s="50" customFormat="1" ht="12" x14ac:dyDescent="0.2">
      <c r="A162" s="49"/>
      <c r="B162" s="49"/>
      <c r="C162" s="173" t="s">
        <v>19</v>
      </c>
      <c r="D162" s="174">
        <f t="shared" ref="D162:P162" si="18">MIN(D155:D160)</f>
        <v>1</v>
      </c>
      <c r="E162" s="174">
        <f t="shared" si="18"/>
        <v>2.5</v>
      </c>
      <c r="F162" s="175">
        <f t="shared" si="18"/>
        <v>100</v>
      </c>
      <c r="G162" s="174">
        <f>MIN(G155:G160)</f>
        <v>0.21</v>
      </c>
      <c r="H162" s="174">
        <f t="shared" si="18"/>
        <v>12</v>
      </c>
      <c r="I162" s="174">
        <f t="shared" si="18"/>
        <v>15.7</v>
      </c>
      <c r="J162" s="174">
        <f t="shared" si="18"/>
        <v>7.2</v>
      </c>
      <c r="K162" s="176">
        <f t="shared" si="18"/>
        <v>0.72</v>
      </c>
      <c r="L162" s="175">
        <f t="shared" si="18"/>
        <v>210</v>
      </c>
      <c r="M162" s="175">
        <f t="shared" si="18"/>
        <v>790</v>
      </c>
      <c r="N162" s="175">
        <f t="shared" si="18"/>
        <v>26</v>
      </c>
      <c r="O162" s="174">
        <f t="shared" si="18"/>
        <v>7.7</v>
      </c>
      <c r="P162" s="175">
        <f t="shared" si="18"/>
        <v>77.3</v>
      </c>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row>
    <row r="163" spans="1:39" s="50" customFormat="1" ht="12" x14ac:dyDescent="0.2">
      <c r="A163" s="49"/>
      <c r="B163" s="49"/>
      <c r="C163" s="173" t="s">
        <v>20</v>
      </c>
      <c r="D163" s="174">
        <f t="shared" ref="D163:P163" si="19">AVERAGE(D155:D160)</f>
        <v>9.2999999999999989</v>
      </c>
      <c r="E163" s="174">
        <f t="shared" si="19"/>
        <v>3.7833333333333332</v>
      </c>
      <c r="F163" s="175">
        <f t="shared" si="19"/>
        <v>163.33333333333334</v>
      </c>
      <c r="G163" s="174">
        <f>AVERAGE(G155:G160)</f>
        <v>0.28333333333333333</v>
      </c>
      <c r="H163" s="174">
        <f t="shared" si="19"/>
        <v>15.5</v>
      </c>
      <c r="I163" s="174">
        <f t="shared" si="19"/>
        <v>21.549999999999997</v>
      </c>
      <c r="J163" s="174">
        <f t="shared" si="19"/>
        <v>7.4333333333333336</v>
      </c>
      <c r="K163" s="176">
        <f t="shared" si="19"/>
        <v>1.105</v>
      </c>
      <c r="L163" s="175">
        <f t="shared" si="19"/>
        <v>331.66666666666669</v>
      </c>
      <c r="M163" s="175">
        <f t="shared" si="19"/>
        <v>861.66666666666663</v>
      </c>
      <c r="N163" s="175">
        <f t="shared" si="19"/>
        <v>37.666666666666664</v>
      </c>
      <c r="O163" s="174">
        <f t="shared" si="19"/>
        <v>9.9049999999999994</v>
      </c>
      <c r="P163" s="175">
        <f t="shared" si="19"/>
        <v>85.883333333333326</v>
      </c>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row>
    <row r="164" spans="1:39" s="50" customFormat="1" ht="12" x14ac:dyDescent="0.2">
      <c r="A164" s="49"/>
      <c r="B164" s="49"/>
      <c r="C164" s="173" t="s">
        <v>21</v>
      </c>
      <c r="D164" s="174">
        <f t="shared" ref="D164:P164" si="20">MAX(D155:D160)</f>
        <v>18.2</v>
      </c>
      <c r="E164" s="174">
        <f t="shared" si="20"/>
        <v>6.1</v>
      </c>
      <c r="F164" s="175">
        <f t="shared" si="20"/>
        <v>200</v>
      </c>
      <c r="G164" s="174">
        <f>MAX(G155:G160)</f>
        <v>0.4</v>
      </c>
      <c r="H164" s="174">
        <f t="shared" si="20"/>
        <v>20</v>
      </c>
      <c r="I164" s="174">
        <f t="shared" si="20"/>
        <v>33.700000000000003</v>
      </c>
      <c r="J164" s="174">
        <f t="shared" si="20"/>
        <v>7.8</v>
      </c>
      <c r="K164" s="176">
        <f t="shared" si="20"/>
        <v>1.8</v>
      </c>
      <c r="L164" s="175">
        <f t="shared" si="20"/>
        <v>430</v>
      </c>
      <c r="M164" s="175">
        <f t="shared" si="20"/>
        <v>940</v>
      </c>
      <c r="N164" s="175">
        <f t="shared" si="20"/>
        <v>47</v>
      </c>
      <c r="O164" s="174">
        <f t="shared" si="20"/>
        <v>13</v>
      </c>
      <c r="P164" s="175">
        <f t="shared" si="20"/>
        <v>91</v>
      </c>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row>
    <row r="165" spans="1:39" s="50" customFormat="1" ht="12" x14ac:dyDescent="0.2">
      <c r="A165" s="49"/>
      <c r="B165" s="49"/>
      <c r="C165" s="69"/>
      <c r="D165" s="49"/>
      <c r="E165" s="49"/>
      <c r="F165" s="77"/>
      <c r="G165" s="77"/>
      <c r="H165" s="49"/>
      <c r="I165" s="71"/>
      <c r="J165" s="49"/>
      <c r="K165" s="49"/>
      <c r="L165" s="77"/>
      <c r="M165" s="77"/>
      <c r="N165" s="77"/>
      <c r="O165" s="71"/>
      <c r="P165" s="77"/>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row>
    <row r="166" spans="1:39" s="50" customFormat="1" ht="12" x14ac:dyDescent="0.2">
      <c r="A166" s="66"/>
      <c r="B166" s="66"/>
      <c r="C166" s="82"/>
      <c r="D166" s="82"/>
      <c r="E166" s="82"/>
      <c r="F166" s="83"/>
      <c r="G166" s="83"/>
      <c r="H166" s="82"/>
      <c r="I166" s="84"/>
      <c r="J166" s="82"/>
      <c r="K166" s="82"/>
      <c r="L166" s="83"/>
      <c r="M166" s="83"/>
      <c r="N166" s="83"/>
      <c r="O166" s="84"/>
      <c r="P166" s="83"/>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row>
    <row r="167" spans="1:39" s="50" customFormat="1" ht="12" x14ac:dyDescent="0.2">
      <c r="A167" s="213">
        <v>40</v>
      </c>
      <c r="B167" s="67" t="s">
        <v>84</v>
      </c>
      <c r="C167" s="79" t="s">
        <v>152</v>
      </c>
      <c r="D167" s="56">
        <v>1.3</v>
      </c>
      <c r="E167" s="56">
        <v>2.1</v>
      </c>
      <c r="F167" s="67">
        <v>200</v>
      </c>
      <c r="G167" s="54">
        <v>0.31</v>
      </c>
      <c r="H167" s="67">
        <v>15</v>
      </c>
      <c r="I167" s="67">
        <v>16.2</v>
      </c>
      <c r="J167" s="56">
        <v>7.3</v>
      </c>
      <c r="K167" s="54">
        <v>0.8</v>
      </c>
      <c r="L167" s="67">
        <v>330</v>
      </c>
      <c r="M167" s="67">
        <v>900</v>
      </c>
      <c r="N167" s="67">
        <v>25</v>
      </c>
      <c r="O167" s="67">
        <v>12.3</v>
      </c>
      <c r="P167" s="67">
        <v>92</v>
      </c>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row>
    <row r="168" spans="1:39" s="50" customFormat="1" ht="12" x14ac:dyDescent="0.2">
      <c r="A168" s="213">
        <v>40</v>
      </c>
      <c r="B168" s="67" t="s">
        <v>84</v>
      </c>
      <c r="C168" s="79">
        <v>44252</v>
      </c>
      <c r="D168" s="56">
        <v>2.1</v>
      </c>
      <c r="E168" s="56">
        <v>2.1</v>
      </c>
      <c r="F168" s="67">
        <v>200</v>
      </c>
      <c r="G168" s="54">
        <v>0.31</v>
      </c>
      <c r="H168" s="67">
        <v>16</v>
      </c>
      <c r="I168" s="67">
        <v>19.100000000000001</v>
      </c>
      <c r="J168" s="56">
        <v>7.3</v>
      </c>
      <c r="K168" s="56">
        <v>1</v>
      </c>
      <c r="L168" s="67">
        <v>390</v>
      </c>
      <c r="M168" s="67">
        <v>960</v>
      </c>
      <c r="N168" s="67">
        <v>35</v>
      </c>
      <c r="O168" s="67">
        <v>10.199999999999999</v>
      </c>
      <c r="P168" s="67">
        <v>78</v>
      </c>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row>
    <row r="169" spans="1:39" s="50" customFormat="1" ht="12" x14ac:dyDescent="0.2">
      <c r="A169" s="213">
        <v>40</v>
      </c>
      <c r="B169" s="67" t="s">
        <v>84</v>
      </c>
      <c r="C169" s="79">
        <v>44277</v>
      </c>
      <c r="D169" s="56">
        <v>5.7</v>
      </c>
      <c r="E169" s="56">
        <v>2.1</v>
      </c>
      <c r="F169" s="67">
        <v>200</v>
      </c>
      <c r="G169" s="54">
        <v>0.28000000000000003</v>
      </c>
      <c r="H169" s="67">
        <v>15</v>
      </c>
      <c r="I169" s="67">
        <v>16</v>
      </c>
      <c r="J169" s="56">
        <v>7.3</v>
      </c>
      <c r="K169" s="54">
        <v>0.77</v>
      </c>
      <c r="L169" s="67">
        <v>280</v>
      </c>
      <c r="M169" s="67">
        <v>960</v>
      </c>
      <c r="N169" s="67">
        <v>30</v>
      </c>
      <c r="O169" s="67">
        <v>10.8</v>
      </c>
      <c r="P169" s="67">
        <v>88</v>
      </c>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row>
    <row r="170" spans="1:39" s="50" customFormat="1" ht="12" x14ac:dyDescent="0.2">
      <c r="A170" s="213">
        <v>40</v>
      </c>
      <c r="B170" s="67" t="s">
        <v>84</v>
      </c>
      <c r="C170" s="79" t="s">
        <v>154</v>
      </c>
      <c r="D170" s="56">
        <v>11.9</v>
      </c>
      <c r="E170" s="56">
        <v>1.9</v>
      </c>
      <c r="F170" s="67">
        <v>180</v>
      </c>
      <c r="G170" s="54">
        <v>0.28000000000000003</v>
      </c>
      <c r="H170" s="67">
        <v>14</v>
      </c>
      <c r="I170" s="67">
        <v>17.899999999999999</v>
      </c>
      <c r="J170" s="56">
        <v>7.5</v>
      </c>
      <c r="K170" s="54">
        <v>0.85</v>
      </c>
      <c r="L170" s="67">
        <v>420</v>
      </c>
      <c r="M170" s="67">
        <v>880</v>
      </c>
      <c r="N170" s="67">
        <v>36</v>
      </c>
      <c r="O170" s="67">
        <v>10.53</v>
      </c>
      <c r="P170" s="67">
        <v>99.1</v>
      </c>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row>
    <row r="171" spans="1:39" s="50" customFormat="1" ht="12" x14ac:dyDescent="0.2">
      <c r="A171" s="213">
        <v>40</v>
      </c>
      <c r="B171" s="67" t="s">
        <v>84</v>
      </c>
      <c r="C171" s="79">
        <v>44342</v>
      </c>
      <c r="D171" s="56">
        <v>13.8</v>
      </c>
      <c r="E171" s="56">
        <v>2</v>
      </c>
      <c r="F171" s="67">
        <v>200</v>
      </c>
      <c r="G171" s="54">
        <v>0.31</v>
      </c>
      <c r="H171" s="67">
        <v>14</v>
      </c>
      <c r="I171" s="67">
        <v>18.600000000000001</v>
      </c>
      <c r="J171" s="56">
        <v>7.5</v>
      </c>
      <c r="K171" s="56">
        <v>0.98</v>
      </c>
      <c r="L171" s="67">
        <v>380</v>
      </c>
      <c r="M171" s="67">
        <v>860</v>
      </c>
      <c r="N171" s="67">
        <v>29</v>
      </c>
      <c r="O171" s="56">
        <v>8.9</v>
      </c>
      <c r="P171" s="67">
        <v>89</v>
      </c>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row>
    <row r="172" spans="1:39" s="50" customFormat="1" ht="12" x14ac:dyDescent="0.2">
      <c r="A172" s="213">
        <v>40</v>
      </c>
      <c r="B172" s="67" t="s">
        <v>84</v>
      </c>
      <c r="C172" s="79" t="s">
        <v>159</v>
      </c>
      <c r="D172" s="56">
        <v>22.1</v>
      </c>
      <c r="E172" s="56">
        <v>3</v>
      </c>
      <c r="F172" s="67">
        <v>180</v>
      </c>
      <c r="G172" s="54">
        <v>0.27</v>
      </c>
      <c r="H172" s="67">
        <v>18</v>
      </c>
      <c r="I172" s="67">
        <v>28.4</v>
      </c>
      <c r="J172" s="56">
        <v>8.1</v>
      </c>
      <c r="K172" s="56">
        <v>1.6</v>
      </c>
      <c r="L172" s="67">
        <v>180</v>
      </c>
      <c r="M172" s="67">
        <v>940</v>
      </c>
      <c r="N172" s="67">
        <v>36</v>
      </c>
      <c r="O172" s="56">
        <v>9.1999999999999993</v>
      </c>
      <c r="P172" s="67">
        <v>107</v>
      </c>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row>
    <row r="173" spans="1:39" s="50" customFormat="1" ht="12" x14ac:dyDescent="0.2">
      <c r="A173" s="213">
        <v>40</v>
      </c>
      <c r="B173" s="67" t="s">
        <v>84</v>
      </c>
      <c r="C173" s="79">
        <v>44391</v>
      </c>
      <c r="D173" s="56">
        <v>22.7</v>
      </c>
      <c r="E173" s="56">
        <v>2</v>
      </c>
      <c r="F173" s="67">
        <v>120</v>
      </c>
      <c r="G173" s="54">
        <v>0.26</v>
      </c>
      <c r="H173" s="67">
        <v>17</v>
      </c>
      <c r="I173" s="67">
        <v>33.299999999999997</v>
      </c>
      <c r="J173" s="56">
        <v>7.9</v>
      </c>
      <c r="K173" s="56">
        <v>2</v>
      </c>
      <c r="L173" s="67">
        <v>110</v>
      </c>
      <c r="M173" s="67">
        <v>810</v>
      </c>
      <c r="N173" s="67">
        <v>42</v>
      </c>
      <c r="O173" s="56">
        <v>7.7</v>
      </c>
      <c r="P173" s="67">
        <v>91</v>
      </c>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row>
    <row r="174" spans="1:39" s="50" customFormat="1" ht="12" x14ac:dyDescent="0.2">
      <c r="A174" s="213">
        <v>40</v>
      </c>
      <c r="B174" s="67" t="s">
        <v>84</v>
      </c>
      <c r="C174" s="79" t="s">
        <v>162</v>
      </c>
      <c r="D174" s="56">
        <v>18.8</v>
      </c>
      <c r="E174" s="56">
        <v>2.7</v>
      </c>
      <c r="F174" s="67">
        <v>180</v>
      </c>
      <c r="G174" s="54">
        <v>0.27</v>
      </c>
      <c r="H174" s="67">
        <v>21</v>
      </c>
      <c r="I174" s="67">
        <v>38.4</v>
      </c>
      <c r="J174" s="56">
        <v>7.8</v>
      </c>
      <c r="K174" s="56">
        <v>2.1</v>
      </c>
      <c r="L174" s="67">
        <v>410</v>
      </c>
      <c r="M174" s="67">
        <v>1100</v>
      </c>
      <c r="N174" s="67">
        <v>35</v>
      </c>
      <c r="O174" s="56">
        <v>7.54</v>
      </c>
      <c r="P174" s="67">
        <v>84.6</v>
      </c>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row>
    <row r="175" spans="1:39" s="50" customFormat="1" ht="12" x14ac:dyDescent="0.2">
      <c r="A175" s="213">
        <v>40</v>
      </c>
      <c r="B175" s="67" t="s">
        <v>84</v>
      </c>
      <c r="C175" s="79" t="s">
        <v>165</v>
      </c>
      <c r="D175" s="56">
        <v>16</v>
      </c>
      <c r="E175" s="56">
        <v>2.2999999999999998</v>
      </c>
      <c r="F175" s="67">
        <v>140</v>
      </c>
      <c r="G175" s="54">
        <v>0.23</v>
      </c>
      <c r="H175" s="67">
        <v>15</v>
      </c>
      <c r="I175" s="67">
        <v>31.4</v>
      </c>
      <c r="J175" s="56">
        <v>7.6</v>
      </c>
      <c r="K175" s="56">
        <v>1.6</v>
      </c>
      <c r="L175" s="67">
        <v>970</v>
      </c>
      <c r="M175" s="67">
        <v>1500</v>
      </c>
      <c r="N175" s="67">
        <v>41</v>
      </c>
      <c r="O175" s="56">
        <v>6.1</v>
      </c>
      <c r="P175" s="67">
        <v>63</v>
      </c>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row>
    <row r="176" spans="1:39" s="50" customFormat="1" ht="12" x14ac:dyDescent="0.2">
      <c r="A176" s="213">
        <v>40</v>
      </c>
      <c r="B176" s="67" t="s">
        <v>84</v>
      </c>
      <c r="C176" s="79" t="s">
        <v>167</v>
      </c>
      <c r="D176" s="56">
        <v>8.8000000000000007</v>
      </c>
      <c r="E176" s="56">
        <v>3.4</v>
      </c>
      <c r="F176" s="67">
        <v>200</v>
      </c>
      <c r="G176" s="54">
        <v>0.44</v>
      </c>
      <c r="H176" s="67">
        <v>23</v>
      </c>
      <c r="I176" s="67">
        <v>17</v>
      </c>
      <c r="J176" s="56">
        <v>7.2</v>
      </c>
      <c r="K176" s="54">
        <v>0.82</v>
      </c>
      <c r="L176" s="67">
        <v>77</v>
      </c>
      <c r="M176" s="67">
        <v>910</v>
      </c>
      <c r="N176" s="67">
        <v>40</v>
      </c>
      <c r="O176" s="56">
        <v>7.2</v>
      </c>
      <c r="P176" s="67">
        <v>63.5</v>
      </c>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row>
    <row r="177" spans="1:39" s="50" customFormat="1" ht="12" x14ac:dyDescent="0.2">
      <c r="A177" s="214">
        <v>40</v>
      </c>
      <c r="B177" s="67" t="s">
        <v>84</v>
      </c>
      <c r="C177" s="79">
        <v>44515</v>
      </c>
      <c r="D177" s="56">
        <v>6.5</v>
      </c>
      <c r="E177" s="56">
        <v>3.1</v>
      </c>
      <c r="F177" s="67">
        <v>220</v>
      </c>
      <c r="G177" s="54">
        <v>0.42</v>
      </c>
      <c r="H177" s="67">
        <v>20</v>
      </c>
      <c r="I177" s="67">
        <v>14.8</v>
      </c>
      <c r="J177" s="56">
        <v>7.1</v>
      </c>
      <c r="K177" s="54">
        <v>0.67</v>
      </c>
      <c r="L177" s="67">
        <v>340</v>
      </c>
      <c r="M177" s="67">
        <v>900</v>
      </c>
      <c r="N177" s="67">
        <v>31</v>
      </c>
      <c r="O177" s="67">
        <v>10.3</v>
      </c>
      <c r="P177" s="67">
        <v>84</v>
      </c>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row>
    <row r="178" spans="1:39" s="50" customFormat="1" ht="12" x14ac:dyDescent="0.2">
      <c r="A178" s="214">
        <v>40</v>
      </c>
      <c r="B178" s="67" t="s">
        <v>84</v>
      </c>
      <c r="C178" s="331">
        <v>44551</v>
      </c>
      <c r="D178" s="56">
        <v>1.7</v>
      </c>
      <c r="E178" s="56">
        <v>2.4</v>
      </c>
      <c r="F178" s="67">
        <v>200</v>
      </c>
      <c r="G178" s="54">
        <v>0.36</v>
      </c>
      <c r="H178" s="67">
        <v>18</v>
      </c>
      <c r="I178" s="67">
        <v>14.8</v>
      </c>
      <c r="J178" s="56">
        <v>7.1</v>
      </c>
      <c r="K178" s="54">
        <v>0.69</v>
      </c>
      <c r="L178" s="67">
        <v>330</v>
      </c>
      <c r="M178" s="67">
        <v>830</v>
      </c>
      <c r="N178" s="67">
        <v>23</v>
      </c>
      <c r="O178" s="67">
        <v>12</v>
      </c>
      <c r="P178" s="67">
        <v>86</v>
      </c>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row>
    <row r="179" spans="1:39" s="50" customFormat="1" ht="12" x14ac:dyDescent="0.2">
      <c r="A179" s="85"/>
      <c r="B179" s="85"/>
      <c r="C179" s="86"/>
      <c r="D179" s="87"/>
      <c r="E179" s="87"/>
      <c r="F179" s="88"/>
      <c r="G179" s="88"/>
      <c r="H179" s="87"/>
      <c r="I179" s="87"/>
      <c r="J179" s="87"/>
      <c r="K179" s="89"/>
      <c r="L179" s="88"/>
      <c r="M179" s="88"/>
      <c r="N179" s="88"/>
      <c r="O179" s="87"/>
      <c r="P179" s="88"/>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row>
    <row r="180" spans="1:39" s="50" customFormat="1" ht="12" x14ac:dyDescent="0.2">
      <c r="A180" s="49"/>
      <c r="B180" s="49"/>
      <c r="C180" s="173" t="s">
        <v>19</v>
      </c>
      <c r="D180" s="174">
        <f t="shared" ref="D180:P180" si="21">MIN(D167:D178)</f>
        <v>1.3</v>
      </c>
      <c r="E180" s="174">
        <f t="shared" si="21"/>
        <v>1.9</v>
      </c>
      <c r="F180" s="175">
        <f t="shared" si="21"/>
        <v>120</v>
      </c>
      <c r="G180" s="174">
        <f>MIN(G167:G178)</f>
        <v>0.23</v>
      </c>
      <c r="H180" s="174">
        <f t="shared" si="21"/>
        <v>14</v>
      </c>
      <c r="I180" s="174">
        <f t="shared" si="21"/>
        <v>14.8</v>
      </c>
      <c r="J180" s="174">
        <f t="shared" si="21"/>
        <v>7.1</v>
      </c>
      <c r="K180" s="176">
        <f t="shared" si="21"/>
        <v>0.67</v>
      </c>
      <c r="L180" s="175">
        <f t="shared" si="21"/>
        <v>77</v>
      </c>
      <c r="M180" s="175">
        <f t="shared" si="21"/>
        <v>810</v>
      </c>
      <c r="N180" s="175">
        <f t="shared" si="21"/>
        <v>23</v>
      </c>
      <c r="O180" s="174">
        <f t="shared" si="21"/>
        <v>6.1</v>
      </c>
      <c r="P180" s="175">
        <f t="shared" si="21"/>
        <v>63</v>
      </c>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row>
    <row r="181" spans="1:39" s="50" customFormat="1" ht="12" x14ac:dyDescent="0.2">
      <c r="A181" s="49"/>
      <c r="B181" s="49"/>
      <c r="C181" s="173" t="s">
        <v>20</v>
      </c>
      <c r="D181" s="174">
        <f t="shared" ref="D181:P181" si="22">AVERAGE(D167:D178)</f>
        <v>10.949999999999998</v>
      </c>
      <c r="E181" s="174">
        <f t="shared" si="22"/>
        <v>2.4250000000000003</v>
      </c>
      <c r="F181" s="175">
        <f t="shared" si="22"/>
        <v>185</v>
      </c>
      <c r="G181" s="174">
        <f>AVERAGE(G167:G178)</f>
        <v>0.3116666666666667</v>
      </c>
      <c r="H181" s="174">
        <f t="shared" si="22"/>
        <v>17.166666666666668</v>
      </c>
      <c r="I181" s="174">
        <f t="shared" si="22"/>
        <v>22.158333333333335</v>
      </c>
      <c r="J181" s="174">
        <f t="shared" si="22"/>
        <v>7.4749999999999988</v>
      </c>
      <c r="K181" s="176">
        <f t="shared" si="22"/>
        <v>1.1566666666666665</v>
      </c>
      <c r="L181" s="175">
        <f t="shared" si="22"/>
        <v>351.41666666666669</v>
      </c>
      <c r="M181" s="175">
        <f t="shared" si="22"/>
        <v>962.5</v>
      </c>
      <c r="N181" s="175">
        <f t="shared" si="22"/>
        <v>33.583333333333336</v>
      </c>
      <c r="O181" s="174">
        <f t="shared" si="22"/>
        <v>9.3974999999999991</v>
      </c>
      <c r="P181" s="175">
        <f t="shared" si="22"/>
        <v>85.433333333333337</v>
      </c>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row>
    <row r="182" spans="1:39" s="50" customFormat="1" ht="12" x14ac:dyDescent="0.2">
      <c r="A182" s="49"/>
      <c r="B182" s="49"/>
      <c r="C182" s="173" t="s">
        <v>21</v>
      </c>
      <c r="D182" s="174">
        <f t="shared" ref="D182:P182" si="23">MAX(D167:D178)</f>
        <v>22.7</v>
      </c>
      <c r="E182" s="174">
        <f t="shared" si="23"/>
        <v>3.4</v>
      </c>
      <c r="F182" s="175">
        <f t="shared" si="23"/>
        <v>220</v>
      </c>
      <c r="G182" s="174">
        <f>MAX(G167:G178)</f>
        <v>0.44</v>
      </c>
      <c r="H182" s="174">
        <f t="shared" si="23"/>
        <v>23</v>
      </c>
      <c r="I182" s="174">
        <f t="shared" si="23"/>
        <v>38.4</v>
      </c>
      <c r="J182" s="174">
        <f t="shared" si="23"/>
        <v>8.1</v>
      </c>
      <c r="K182" s="176">
        <f t="shared" si="23"/>
        <v>2.1</v>
      </c>
      <c r="L182" s="175">
        <f t="shared" si="23"/>
        <v>970</v>
      </c>
      <c r="M182" s="175">
        <f t="shared" si="23"/>
        <v>1500</v>
      </c>
      <c r="N182" s="175">
        <f t="shared" si="23"/>
        <v>42</v>
      </c>
      <c r="O182" s="174">
        <f t="shared" si="23"/>
        <v>12.3</v>
      </c>
      <c r="P182" s="175">
        <f t="shared" si="23"/>
        <v>107</v>
      </c>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row>
    <row r="183" spans="1:39" s="50" customFormat="1" ht="12" x14ac:dyDescent="0.2">
      <c r="A183" s="49"/>
      <c r="B183" s="49"/>
      <c r="C183" s="69"/>
      <c r="D183" s="49"/>
      <c r="E183" s="49"/>
      <c r="F183" s="77"/>
      <c r="G183" s="77"/>
      <c r="H183" s="49"/>
      <c r="I183" s="71"/>
      <c r="J183" s="49"/>
      <c r="K183" s="49"/>
      <c r="L183" s="77"/>
      <c r="M183" s="77"/>
      <c r="N183" s="77"/>
      <c r="O183" s="71"/>
      <c r="P183" s="77"/>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row>
    <row r="184" spans="1:39" s="50" customFormat="1" ht="12" x14ac:dyDescent="0.2">
      <c r="A184" s="66"/>
      <c r="B184" s="66"/>
      <c r="C184" s="82"/>
      <c r="D184" s="82"/>
      <c r="E184" s="82"/>
      <c r="F184" s="83"/>
      <c r="G184" s="83"/>
      <c r="H184" s="82"/>
      <c r="I184" s="84"/>
      <c r="J184" s="82"/>
      <c r="K184" s="82"/>
      <c r="L184" s="83"/>
      <c r="M184" s="83"/>
      <c r="N184" s="83"/>
      <c r="O184" s="84"/>
      <c r="P184" s="83"/>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row>
    <row r="185" spans="1:39" s="50" customFormat="1" ht="12" x14ac:dyDescent="0.2">
      <c r="A185" s="213">
        <v>41</v>
      </c>
      <c r="B185" s="67" t="s">
        <v>112</v>
      </c>
      <c r="C185" s="79">
        <v>44252</v>
      </c>
      <c r="D185" s="56">
        <v>2.7</v>
      </c>
      <c r="E185" s="56">
        <v>4.2</v>
      </c>
      <c r="F185" s="67">
        <v>180</v>
      </c>
      <c r="G185" s="54">
        <v>0.27</v>
      </c>
      <c r="H185" s="67">
        <v>13</v>
      </c>
      <c r="I185" s="67">
        <v>15.8</v>
      </c>
      <c r="J185" s="56">
        <v>6.8</v>
      </c>
      <c r="K185" s="54">
        <v>0.39</v>
      </c>
      <c r="L185" s="67">
        <v>420</v>
      </c>
      <c r="M185" s="67">
        <v>1000</v>
      </c>
      <c r="N185" s="67">
        <v>34</v>
      </c>
      <c r="O185" s="67">
        <v>12.4</v>
      </c>
      <c r="P185" s="67">
        <v>93</v>
      </c>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row>
    <row r="186" spans="1:39" s="50" customFormat="1" ht="12" x14ac:dyDescent="0.2">
      <c r="A186" s="213">
        <v>41</v>
      </c>
      <c r="B186" s="67" t="s">
        <v>112</v>
      </c>
      <c r="C186" s="79" t="s">
        <v>154</v>
      </c>
      <c r="D186" s="56">
        <v>9.1</v>
      </c>
      <c r="E186" s="56">
        <v>3.5</v>
      </c>
      <c r="F186" s="67">
        <v>150</v>
      </c>
      <c r="G186" s="54">
        <v>0.26</v>
      </c>
      <c r="H186" s="67">
        <v>15</v>
      </c>
      <c r="I186" s="67">
        <v>22.9</v>
      </c>
      <c r="J186" s="56">
        <v>7.8</v>
      </c>
      <c r="K186" s="56">
        <v>1.3</v>
      </c>
      <c r="L186" s="67">
        <v>210</v>
      </c>
      <c r="M186" s="67">
        <v>730</v>
      </c>
      <c r="N186" s="67">
        <v>37</v>
      </c>
      <c r="O186" s="67">
        <v>10.62</v>
      </c>
      <c r="P186" s="67">
        <v>93.7</v>
      </c>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row>
    <row r="187" spans="1:39" s="50" customFormat="1" ht="12" x14ac:dyDescent="0.2">
      <c r="A187" s="213">
        <v>41</v>
      </c>
      <c r="B187" s="67" t="s">
        <v>112</v>
      </c>
      <c r="C187" s="79" t="s">
        <v>159</v>
      </c>
      <c r="D187" s="56">
        <v>20.5</v>
      </c>
      <c r="E187" s="56">
        <v>3.5</v>
      </c>
      <c r="F187" s="67">
        <v>220</v>
      </c>
      <c r="G187" s="54">
        <v>0.34</v>
      </c>
      <c r="H187" s="67">
        <v>23</v>
      </c>
      <c r="I187" s="67">
        <v>30.6</v>
      </c>
      <c r="J187" s="56">
        <v>8</v>
      </c>
      <c r="K187" s="56">
        <v>2.1</v>
      </c>
      <c r="L187" s="67">
        <v>390</v>
      </c>
      <c r="M187" s="67">
        <v>1100</v>
      </c>
      <c r="N187" s="67">
        <v>57</v>
      </c>
      <c r="O187" s="56">
        <v>7.2</v>
      </c>
      <c r="P187" s="67">
        <v>82</v>
      </c>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row>
    <row r="188" spans="1:39" s="50" customFormat="1" ht="12" x14ac:dyDescent="0.2">
      <c r="A188" s="213">
        <v>41</v>
      </c>
      <c r="B188" s="67" t="s">
        <v>112</v>
      </c>
      <c r="C188" s="79" t="s">
        <v>162</v>
      </c>
      <c r="D188" s="56">
        <v>17.7</v>
      </c>
      <c r="E188" s="56">
        <v>2.6</v>
      </c>
      <c r="F188" s="67">
        <v>150</v>
      </c>
      <c r="G188" s="54">
        <v>0.26</v>
      </c>
      <c r="H188" s="67">
        <v>20</v>
      </c>
      <c r="I188" s="67">
        <v>34</v>
      </c>
      <c r="J188" s="56">
        <v>7.8</v>
      </c>
      <c r="K188" s="56">
        <v>1.6</v>
      </c>
      <c r="L188" s="67">
        <v>1600</v>
      </c>
      <c r="M188" s="67">
        <v>1700</v>
      </c>
      <c r="N188" s="67">
        <v>92</v>
      </c>
      <c r="O188" s="56">
        <v>8.23</v>
      </c>
      <c r="P188" s="67">
        <v>90.3</v>
      </c>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row>
    <row r="189" spans="1:39" s="50" customFormat="1" ht="12" x14ac:dyDescent="0.2">
      <c r="A189" s="213">
        <v>41</v>
      </c>
      <c r="B189" s="67" t="s">
        <v>112</v>
      </c>
      <c r="C189" s="79" t="s">
        <v>167</v>
      </c>
      <c r="D189" s="56">
        <v>7.5</v>
      </c>
      <c r="E189" s="56">
        <v>2</v>
      </c>
      <c r="F189" s="67">
        <v>120</v>
      </c>
      <c r="G189" s="54">
        <v>0.26</v>
      </c>
      <c r="H189" s="67">
        <v>15</v>
      </c>
      <c r="I189" s="67">
        <v>18.899999999999999</v>
      </c>
      <c r="J189" s="56">
        <v>7.5</v>
      </c>
      <c r="K189" s="56">
        <v>1</v>
      </c>
      <c r="L189" s="67">
        <v>280</v>
      </c>
      <c r="M189" s="67">
        <v>720</v>
      </c>
      <c r="N189" s="67">
        <v>26</v>
      </c>
      <c r="O189" s="67">
        <v>10.1</v>
      </c>
      <c r="P189" s="67">
        <v>86.3</v>
      </c>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row>
    <row r="190" spans="1:39" s="50" customFormat="1" ht="12" x14ac:dyDescent="0.2">
      <c r="A190" s="214">
        <v>41</v>
      </c>
      <c r="B190" s="67" t="s">
        <v>112</v>
      </c>
      <c r="C190" s="331">
        <v>44551</v>
      </c>
      <c r="D190" s="56">
        <v>1.6</v>
      </c>
      <c r="E190" s="56">
        <v>2.6</v>
      </c>
      <c r="F190" s="67">
        <v>150</v>
      </c>
      <c r="G190" s="54">
        <v>0.32</v>
      </c>
      <c r="H190" s="67">
        <v>18</v>
      </c>
      <c r="I190" s="67">
        <v>19.399999999999999</v>
      </c>
      <c r="J190" s="56">
        <v>7.5</v>
      </c>
      <c r="K190" s="56">
        <v>1</v>
      </c>
      <c r="L190" s="67">
        <v>230</v>
      </c>
      <c r="M190" s="67">
        <v>800</v>
      </c>
      <c r="N190" s="67">
        <v>30</v>
      </c>
      <c r="O190" s="67">
        <v>12</v>
      </c>
      <c r="P190" s="67">
        <v>89</v>
      </c>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row>
    <row r="191" spans="1:39" s="50" customFormat="1" ht="12" x14ac:dyDescent="0.2">
      <c r="A191" s="85"/>
      <c r="B191" s="85"/>
      <c r="C191" s="86"/>
      <c r="D191" s="87"/>
      <c r="E191" s="87"/>
      <c r="F191" s="88"/>
      <c r="G191" s="88"/>
      <c r="H191" s="87"/>
      <c r="I191" s="87"/>
      <c r="J191" s="87"/>
      <c r="K191" s="89"/>
      <c r="L191" s="88"/>
      <c r="M191" s="88"/>
      <c r="N191" s="88"/>
      <c r="O191" s="87"/>
      <c r="P191" s="88"/>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row>
    <row r="192" spans="1:39" s="50" customFormat="1" ht="12" x14ac:dyDescent="0.2">
      <c r="A192" s="49"/>
      <c r="B192" s="49"/>
      <c r="C192" s="173" t="s">
        <v>19</v>
      </c>
      <c r="D192" s="174">
        <f t="shared" ref="D192:P192" si="24">MIN(D185:D190)</f>
        <v>1.6</v>
      </c>
      <c r="E192" s="174">
        <f t="shared" si="24"/>
        <v>2</v>
      </c>
      <c r="F192" s="175">
        <f t="shared" si="24"/>
        <v>120</v>
      </c>
      <c r="G192" s="174">
        <f>MIN(G185:G190)</f>
        <v>0.26</v>
      </c>
      <c r="H192" s="174">
        <f t="shared" si="24"/>
        <v>13</v>
      </c>
      <c r="I192" s="174">
        <f t="shared" si="24"/>
        <v>15.8</v>
      </c>
      <c r="J192" s="174">
        <f t="shared" si="24"/>
        <v>6.8</v>
      </c>
      <c r="K192" s="176">
        <f t="shared" si="24"/>
        <v>0.39</v>
      </c>
      <c r="L192" s="175">
        <f t="shared" si="24"/>
        <v>210</v>
      </c>
      <c r="M192" s="175">
        <f t="shared" si="24"/>
        <v>720</v>
      </c>
      <c r="N192" s="175">
        <f t="shared" si="24"/>
        <v>26</v>
      </c>
      <c r="O192" s="174">
        <f t="shared" si="24"/>
        <v>7.2</v>
      </c>
      <c r="P192" s="175">
        <f t="shared" si="24"/>
        <v>82</v>
      </c>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row>
    <row r="193" spans="1:39" s="50" customFormat="1" ht="12" x14ac:dyDescent="0.2">
      <c r="A193" s="49"/>
      <c r="B193" s="49"/>
      <c r="C193" s="173" t="s">
        <v>20</v>
      </c>
      <c r="D193" s="174">
        <f t="shared" ref="D193:P193" si="25">AVERAGE(D185:D190)</f>
        <v>9.85</v>
      </c>
      <c r="E193" s="174">
        <f t="shared" si="25"/>
        <v>3.0666666666666664</v>
      </c>
      <c r="F193" s="175">
        <f t="shared" si="25"/>
        <v>161.66666666666666</v>
      </c>
      <c r="G193" s="174">
        <f>AVERAGE(G185:G190)</f>
        <v>0.28500000000000003</v>
      </c>
      <c r="H193" s="174">
        <f t="shared" si="25"/>
        <v>17.333333333333332</v>
      </c>
      <c r="I193" s="174">
        <f t="shared" si="25"/>
        <v>23.600000000000005</v>
      </c>
      <c r="J193" s="174">
        <f t="shared" si="25"/>
        <v>7.5666666666666673</v>
      </c>
      <c r="K193" s="176">
        <f t="shared" si="25"/>
        <v>1.2316666666666667</v>
      </c>
      <c r="L193" s="175">
        <f t="shared" si="25"/>
        <v>521.66666666666663</v>
      </c>
      <c r="M193" s="175">
        <f t="shared" si="25"/>
        <v>1008.3333333333334</v>
      </c>
      <c r="N193" s="175">
        <f t="shared" si="25"/>
        <v>46</v>
      </c>
      <c r="O193" s="174">
        <f t="shared" si="25"/>
        <v>10.091666666666667</v>
      </c>
      <c r="P193" s="175">
        <f t="shared" si="25"/>
        <v>89.05</v>
      </c>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row>
    <row r="194" spans="1:39" s="50" customFormat="1" ht="12" x14ac:dyDescent="0.2">
      <c r="A194" s="49"/>
      <c r="B194" s="49"/>
      <c r="C194" s="173" t="s">
        <v>21</v>
      </c>
      <c r="D194" s="174">
        <f t="shared" ref="D194:P194" si="26">MAX(D185:D190)</f>
        <v>20.5</v>
      </c>
      <c r="E194" s="174">
        <f t="shared" si="26"/>
        <v>4.2</v>
      </c>
      <c r="F194" s="175">
        <f t="shared" si="26"/>
        <v>220</v>
      </c>
      <c r="G194" s="174">
        <f>MAX(G185:G190)</f>
        <v>0.34</v>
      </c>
      <c r="H194" s="174">
        <f t="shared" si="26"/>
        <v>23</v>
      </c>
      <c r="I194" s="174">
        <f t="shared" si="26"/>
        <v>34</v>
      </c>
      <c r="J194" s="174">
        <f t="shared" si="26"/>
        <v>8</v>
      </c>
      <c r="K194" s="176">
        <f t="shared" si="26"/>
        <v>2.1</v>
      </c>
      <c r="L194" s="175">
        <f t="shared" si="26"/>
        <v>1600</v>
      </c>
      <c r="M194" s="175">
        <f t="shared" si="26"/>
        <v>1700</v>
      </c>
      <c r="N194" s="175">
        <f t="shared" si="26"/>
        <v>92</v>
      </c>
      <c r="O194" s="174">
        <f t="shared" si="26"/>
        <v>12.4</v>
      </c>
      <c r="P194" s="175">
        <f t="shared" si="26"/>
        <v>93.7</v>
      </c>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row>
    <row r="195" spans="1:39" s="50" customFormat="1" ht="12" x14ac:dyDescent="0.2">
      <c r="A195" s="49"/>
      <c r="B195" s="49"/>
      <c r="C195" s="69"/>
      <c r="D195" s="49"/>
      <c r="E195" s="49"/>
      <c r="F195" s="77"/>
      <c r="G195" s="77"/>
      <c r="H195" s="49"/>
      <c r="I195" s="71"/>
      <c r="J195" s="49"/>
      <c r="K195" s="49"/>
      <c r="L195" s="77"/>
      <c r="M195" s="77"/>
      <c r="N195" s="77"/>
      <c r="O195" s="71"/>
      <c r="P195" s="77"/>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row>
    <row r="196" spans="1:39" s="50" customFormat="1" ht="12" x14ac:dyDescent="0.2">
      <c r="A196" s="66"/>
      <c r="B196" s="66"/>
      <c r="C196" s="82"/>
      <c r="D196" s="82"/>
      <c r="E196" s="82"/>
      <c r="F196" s="83"/>
      <c r="G196" s="83"/>
      <c r="H196" s="82"/>
      <c r="I196" s="84"/>
      <c r="J196" s="82"/>
      <c r="K196" s="82"/>
      <c r="L196" s="83"/>
      <c r="M196" s="83"/>
      <c r="N196" s="83"/>
      <c r="O196" s="84"/>
      <c r="P196" s="83"/>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row>
    <row r="197" spans="1:39" s="50" customFormat="1" ht="12" x14ac:dyDescent="0.2">
      <c r="A197" s="213">
        <v>42</v>
      </c>
      <c r="B197" s="67" t="s">
        <v>113</v>
      </c>
      <c r="C197" s="79">
        <v>44252</v>
      </c>
      <c r="D197" s="56">
        <v>2.2000000000000002</v>
      </c>
      <c r="E197" s="56">
        <v>4.2</v>
      </c>
      <c r="F197" s="67">
        <v>100</v>
      </c>
      <c r="G197" s="54">
        <v>0.18</v>
      </c>
      <c r="H197" s="67">
        <v>9.6</v>
      </c>
      <c r="I197" s="67">
        <v>11</v>
      </c>
      <c r="J197" s="56">
        <v>7.1</v>
      </c>
      <c r="K197" s="54">
        <v>0.44</v>
      </c>
      <c r="L197" s="67">
        <v>500</v>
      </c>
      <c r="M197" s="67">
        <v>850</v>
      </c>
      <c r="N197" s="67">
        <v>22</v>
      </c>
      <c r="O197" s="67">
        <v>12.2</v>
      </c>
      <c r="P197" s="67">
        <v>91</v>
      </c>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row>
    <row r="198" spans="1:39" s="50" customFormat="1" ht="12" x14ac:dyDescent="0.2">
      <c r="A198" s="213">
        <v>42</v>
      </c>
      <c r="B198" s="67" t="s">
        <v>113</v>
      </c>
      <c r="C198" s="79" t="s">
        <v>154</v>
      </c>
      <c r="D198" s="56">
        <v>8.3000000000000007</v>
      </c>
      <c r="E198" s="56">
        <v>1.8</v>
      </c>
      <c r="F198" s="67">
        <v>50</v>
      </c>
      <c r="G198" s="54">
        <v>0.13</v>
      </c>
      <c r="H198" s="56">
        <v>8</v>
      </c>
      <c r="I198" s="67">
        <v>11.2</v>
      </c>
      <c r="J198" s="56">
        <v>7.4</v>
      </c>
      <c r="K198" s="54">
        <v>0.46</v>
      </c>
      <c r="L198" s="67">
        <v>250</v>
      </c>
      <c r="M198" s="67">
        <v>590</v>
      </c>
      <c r="N198" s="67">
        <v>17</v>
      </c>
      <c r="O198" s="67">
        <v>11.14</v>
      </c>
      <c r="P198" s="67">
        <v>96.2</v>
      </c>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row>
    <row r="199" spans="1:39" s="50" customFormat="1" ht="12" x14ac:dyDescent="0.2">
      <c r="A199" s="213">
        <v>42</v>
      </c>
      <c r="B199" s="67" t="s">
        <v>113</v>
      </c>
      <c r="C199" s="79" t="s">
        <v>159</v>
      </c>
      <c r="D199" s="56">
        <v>19.8</v>
      </c>
      <c r="E199" s="56">
        <v>2.7</v>
      </c>
      <c r="F199" s="67">
        <v>70</v>
      </c>
      <c r="G199" s="54">
        <v>9.7000000000000003E-2</v>
      </c>
      <c r="H199" s="56">
        <v>7.2</v>
      </c>
      <c r="I199" s="67">
        <v>12.6</v>
      </c>
      <c r="J199" s="56">
        <v>7.1</v>
      </c>
      <c r="K199" s="277">
        <v>0.02</v>
      </c>
      <c r="L199" s="67">
        <v>140</v>
      </c>
      <c r="M199" s="67">
        <v>520</v>
      </c>
      <c r="N199" s="67">
        <v>24</v>
      </c>
      <c r="O199" s="56">
        <v>7</v>
      </c>
      <c r="P199" s="67">
        <v>78</v>
      </c>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row>
    <row r="200" spans="1:39" s="50" customFormat="1" ht="12" x14ac:dyDescent="0.2">
      <c r="A200" s="213">
        <v>42</v>
      </c>
      <c r="B200" s="67" t="s">
        <v>113</v>
      </c>
      <c r="C200" s="79" t="s">
        <v>162</v>
      </c>
      <c r="D200" s="56">
        <v>17.2</v>
      </c>
      <c r="E200" s="56">
        <v>2.4</v>
      </c>
      <c r="F200" s="67">
        <v>40</v>
      </c>
      <c r="G200" s="55">
        <v>5.8000000000000003E-2</v>
      </c>
      <c r="H200" s="56">
        <v>6</v>
      </c>
      <c r="I200" s="67">
        <v>13.1</v>
      </c>
      <c r="J200" s="56">
        <v>7.5</v>
      </c>
      <c r="K200" s="54">
        <v>0.59</v>
      </c>
      <c r="L200" s="67">
        <v>48</v>
      </c>
      <c r="M200" s="67">
        <v>340</v>
      </c>
      <c r="N200" s="67">
        <v>17</v>
      </c>
      <c r="O200" s="56">
        <v>8.5500000000000007</v>
      </c>
      <c r="P200" s="67">
        <v>92.3</v>
      </c>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row>
    <row r="201" spans="1:39" s="50" customFormat="1" ht="12" x14ac:dyDescent="0.2">
      <c r="A201" s="213">
        <v>42</v>
      </c>
      <c r="B201" s="67" t="s">
        <v>113</v>
      </c>
      <c r="C201" s="79" t="s">
        <v>167</v>
      </c>
      <c r="D201" s="56">
        <v>7.8</v>
      </c>
      <c r="E201" s="56">
        <v>1.3</v>
      </c>
      <c r="F201" s="67">
        <v>25</v>
      </c>
      <c r="G201" s="55">
        <v>7.4999999999999997E-2</v>
      </c>
      <c r="H201" s="56">
        <v>6.9</v>
      </c>
      <c r="I201" s="67">
        <v>13.8</v>
      </c>
      <c r="J201" s="56">
        <v>7.3</v>
      </c>
      <c r="K201" s="54">
        <v>0.59</v>
      </c>
      <c r="L201" s="67">
        <v>100</v>
      </c>
      <c r="M201" s="67">
        <v>410</v>
      </c>
      <c r="N201" s="67">
        <v>14</v>
      </c>
      <c r="O201" s="56">
        <v>9.6</v>
      </c>
      <c r="P201" s="67">
        <v>82.8</v>
      </c>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row>
    <row r="202" spans="1:39" s="50" customFormat="1" ht="11.25" customHeight="1" x14ac:dyDescent="0.2">
      <c r="A202" s="214">
        <v>42</v>
      </c>
      <c r="B202" s="67" t="s">
        <v>113</v>
      </c>
      <c r="C202" s="331">
        <v>44551</v>
      </c>
      <c r="D202" s="56">
        <v>0.6</v>
      </c>
      <c r="E202" s="56">
        <v>2</v>
      </c>
      <c r="F202" s="67">
        <v>80</v>
      </c>
      <c r="G202" s="54">
        <v>0.17</v>
      </c>
      <c r="H202" s="56">
        <v>9.8000000000000007</v>
      </c>
      <c r="I202" s="67">
        <v>11.4</v>
      </c>
      <c r="J202" s="56">
        <v>7.2</v>
      </c>
      <c r="K202" s="54">
        <v>0.49</v>
      </c>
      <c r="L202" s="67">
        <v>310</v>
      </c>
      <c r="M202" s="67">
        <v>600</v>
      </c>
      <c r="N202" s="67">
        <v>14</v>
      </c>
      <c r="O202" s="67">
        <v>13</v>
      </c>
      <c r="P202" s="67">
        <v>88</v>
      </c>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row>
    <row r="203" spans="1:39" s="50" customFormat="1" ht="12" x14ac:dyDescent="0.2">
      <c r="A203" s="85"/>
      <c r="B203" s="85"/>
      <c r="C203" s="86"/>
      <c r="D203" s="87"/>
      <c r="E203" s="87"/>
      <c r="F203" s="88"/>
      <c r="G203" s="88"/>
      <c r="H203" s="87"/>
      <c r="I203" s="87"/>
      <c r="J203" s="87"/>
      <c r="K203" s="89"/>
      <c r="L203" s="88"/>
      <c r="M203" s="88"/>
      <c r="N203" s="88"/>
      <c r="O203" s="87"/>
      <c r="P203" s="88"/>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row>
    <row r="204" spans="1:39" s="50" customFormat="1" ht="12" x14ac:dyDescent="0.2">
      <c r="A204" s="49"/>
      <c r="B204" s="49"/>
      <c r="C204" s="173" t="s">
        <v>19</v>
      </c>
      <c r="D204" s="174">
        <f t="shared" ref="D204:P204" si="27">MIN(D197:D202)</f>
        <v>0.6</v>
      </c>
      <c r="E204" s="174">
        <f t="shared" si="27"/>
        <v>1.3</v>
      </c>
      <c r="F204" s="175">
        <f t="shared" si="27"/>
        <v>25</v>
      </c>
      <c r="G204" s="174">
        <f>MIN(G197:G202)</f>
        <v>5.8000000000000003E-2</v>
      </c>
      <c r="H204" s="174">
        <f t="shared" si="27"/>
        <v>6</v>
      </c>
      <c r="I204" s="174">
        <f t="shared" si="27"/>
        <v>11</v>
      </c>
      <c r="J204" s="174">
        <f t="shared" si="27"/>
        <v>7.1</v>
      </c>
      <c r="K204" s="176">
        <f t="shared" si="27"/>
        <v>0.02</v>
      </c>
      <c r="L204" s="175">
        <f t="shared" si="27"/>
        <v>48</v>
      </c>
      <c r="M204" s="175">
        <f t="shared" si="27"/>
        <v>340</v>
      </c>
      <c r="N204" s="175">
        <f t="shared" si="27"/>
        <v>14</v>
      </c>
      <c r="O204" s="174">
        <f t="shared" si="27"/>
        <v>7</v>
      </c>
      <c r="P204" s="175">
        <f t="shared" si="27"/>
        <v>78</v>
      </c>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row>
    <row r="205" spans="1:39" s="50" customFormat="1" ht="12" x14ac:dyDescent="0.2">
      <c r="A205" s="49"/>
      <c r="B205" s="49"/>
      <c r="C205" s="173" t="s">
        <v>20</v>
      </c>
      <c r="D205" s="174">
        <f t="shared" ref="D205:P205" si="28">AVERAGE(D197:D202)</f>
        <v>9.3166666666666664</v>
      </c>
      <c r="E205" s="174">
        <f t="shared" si="28"/>
        <v>2.4</v>
      </c>
      <c r="F205" s="175">
        <f t="shared" si="28"/>
        <v>60.833333333333336</v>
      </c>
      <c r="G205" s="174">
        <f>AVERAGE(G197:G202)</f>
        <v>0.11833333333333335</v>
      </c>
      <c r="H205" s="174">
        <f t="shared" si="28"/>
        <v>7.916666666666667</v>
      </c>
      <c r="I205" s="174">
        <f t="shared" si="28"/>
        <v>12.183333333333335</v>
      </c>
      <c r="J205" s="174">
        <f t="shared" si="28"/>
        <v>7.2666666666666666</v>
      </c>
      <c r="K205" s="176">
        <f t="shared" si="28"/>
        <v>0.43166666666666664</v>
      </c>
      <c r="L205" s="175">
        <f t="shared" si="28"/>
        <v>224.66666666666666</v>
      </c>
      <c r="M205" s="175">
        <f t="shared" si="28"/>
        <v>551.66666666666663</v>
      </c>
      <c r="N205" s="175">
        <f t="shared" si="28"/>
        <v>18</v>
      </c>
      <c r="O205" s="174">
        <f t="shared" si="28"/>
        <v>10.248333333333333</v>
      </c>
      <c r="P205" s="175">
        <f t="shared" si="28"/>
        <v>88.05</v>
      </c>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row>
    <row r="206" spans="1:39" s="50" customFormat="1" ht="12" x14ac:dyDescent="0.2">
      <c r="A206" s="49"/>
      <c r="B206" s="49"/>
      <c r="C206" s="173" t="s">
        <v>21</v>
      </c>
      <c r="D206" s="174">
        <f t="shared" ref="D206:P206" si="29">MAX(D197:D202)</f>
        <v>19.8</v>
      </c>
      <c r="E206" s="174">
        <f t="shared" si="29"/>
        <v>4.2</v>
      </c>
      <c r="F206" s="175">
        <f t="shared" si="29"/>
        <v>100</v>
      </c>
      <c r="G206" s="174">
        <f>MAX(G197:G202)</f>
        <v>0.18</v>
      </c>
      <c r="H206" s="174">
        <f t="shared" si="29"/>
        <v>9.8000000000000007</v>
      </c>
      <c r="I206" s="174">
        <f t="shared" si="29"/>
        <v>13.8</v>
      </c>
      <c r="J206" s="174">
        <f t="shared" si="29"/>
        <v>7.5</v>
      </c>
      <c r="K206" s="176">
        <f t="shared" si="29"/>
        <v>0.59</v>
      </c>
      <c r="L206" s="175">
        <f t="shared" si="29"/>
        <v>500</v>
      </c>
      <c r="M206" s="175">
        <f t="shared" si="29"/>
        <v>850</v>
      </c>
      <c r="N206" s="175">
        <f t="shared" si="29"/>
        <v>24</v>
      </c>
      <c r="O206" s="174">
        <f t="shared" si="29"/>
        <v>13</v>
      </c>
      <c r="P206" s="175">
        <f t="shared" si="29"/>
        <v>96.2</v>
      </c>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row>
    <row r="207" spans="1:39" s="50" customFormat="1" ht="12" x14ac:dyDescent="0.2">
      <c r="A207" s="49"/>
      <c r="B207" s="49"/>
      <c r="C207" s="69"/>
      <c r="D207" s="49"/>
      <c r="E207" s="49"/>
      <c r="F207" s="77"/>
      <c r="G207" s="77"/>
      <c r="H207" s="49"/>
      <c r="I207" s="71"/>
      <c r="J207" s="49"/>
      <c r="K207" s="49"/>
      <c r="L207" s="77"/>
      <c r="M207" s="77"/>
      <c r="N207" s="77"/>
      <c r="O207" s="71"/>
      <c r="P207" s="77"/>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row>
    <row r="208" spans="1:39" s="50" customFormat="1" ht="12" x14ac:dyDescent="0.2">
      <c r="A208" s="66"/>
      <c r="B208" s="66"/>
      <c r="C208" s="82"/>
      <c r="D208" s="82"/>
      <c r="E208" s="82"/>
      <c r="F208" s="83"/>
      <c r="G208" s="83"/>
      <c r="H208" s="82"/>
      <c r="I208" s="84"/>
      <c r="J208" s="82"/>
      <c r="K208" s="82"/>
      <c r="L208" s="83"/>
      <c r="M208" s="83"/>
      <c r="N208" s="83"/>
      <c r="O208" s="84"/>
      <c r="P208" s="83"/>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row>
    <row r="209" spans="1:39" s="50" customFormat="1" ht="12" x14ac:dyDescent="0.2">
      <c r="A209" s="213">
        <v>202</v>
      </c>
      <c r="B209" s="67" t="s">
        <v>74</v>
      </c>
      <c r="C209" s="79" t="s">
        <v>152</v>
      </c>
      <c r="D209" s="56">
        <v>1.1000000000000001</v>
      </c>
      <c r="E209" s="56">
        <v>5</v>
      </c>
      <c r="F209" s="67">
        <v>230</v>
      </c>
      <c r="G209" s="54">
        <v>0.38</v>
      </c>
      <c r="H209" s="67">
        <v>14</v>
      </c>
      <c r="I209" s="56">
        <v>4.1100000000000003</v>
      </c>
      <c r="J209" s="56">
        <v>6.2</v>
      </c>
      <c r="K209" s="55">
        <v>4.9000000000000002E-2</v>
      </c>
      <c r="L209" s="67">
        <v>250</v>
      </c>
      <c r="M209" s="67">
        <v>930</v>
      </c>
      <c r="N209" s="67">
        <v>20</v>
      </c>
      <c r="O209" s="67">
        <v>13.9</v>
      </c>
      <c r="P209" s="67">
        <v>102</v>
      </c>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row>
    <row r="210" spans="1:39" s="50" customFormat="1" ht="12" x14ac:dyDescent="0.2">
      <c r="A210" s="213">
        <v>202</v>
      </c>
      <c r="B210" s="67" t="s">
        <v>74</v>
      </c>
      <c r="C210" s="79">
        <v>44250</v>
      </c>
      <c r="D210" s="56">
        <v>0.3</v>
      </c>
      <c r="E210" s="56">
        <v>3.7</v>
      </c>
      <c r="F210" s="67">
        <v>150</v>
      </c>
      <c r="G210" s="54">
        <v>0.22</v>
      </c>
      <c r="H210" s="56">
        <v>8.1999999999999993</v>
      </c>
      <c r="I210" s="56">
        <v>6.57</v>
      </c>
      <c r="J210" s="56">
        <v>6.9</v>
      </c>
      <c r="K210" s="54">
        <v>0.18</v>
      </c>
      <c r="L210" s="67">
        <v>370</v>
      </c>
      <c r="M210" s="67">
        <v>580</v>
      </c>
      <c r="N210" s="67">
        <v>10</v>
      </c>
      <c r="O210" s="67">
        <v>14.5</v>
      </c>
      <c r="P210" s="67">
        <v>99</v>
      </c>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row>
    <row r="211" spans="1:39" s="50" customFormat="1" ht="12" x14ac:dyDescent="0.2">
      <c r="A211" s="213">
        <v>202</v>
      </c>
      <c r="B211" s="67" t="s">
        <v>74</v>
      </c>
      <c r="C211" s="79">
        <v>44277</v>
      </c>
      <c r="D211" s="56">
        <v>3.6</v>
      </c>
      <c r="E211" s="56">
        <v>1.8</v>
      </c>
      <c r="F211" s="67">
        <v>200</v>
      </c>
      <c r="G211" s="54">
        <v>0.26</v>
      </c>
      <c r="H211" s="67">
        <v>10</v>
      </c>
      <c r="I211" s="56">
        <v>5.26</v>
      </c>
      <c r="J211" s="56">
        <v>6.8</v>
      </c>
      <c r="K211" s="54">
        <v>0.11</v>
      </c>
      <c r="L211" s="67">
        <v>260</v>
      </c>
      <c r="M211" s="67">
        <v>710</v>
      </c>
      <c r="N211" s="56">
        <v>9.4</v>
      </c>
      <c r="O211" s="67">
        <v>13.4</v>
      </c>
      <c r="P211" s="67">
        <v>102</v>
      </c>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row>
    <row r="212" spans="1:39" s="50" customFormat="1" ht="12" x14ac:dyDescent="0.2">
      <c r="A212" s="213">
        <v>202</v>
      </c>
      <c r="B212" s="67" t="s">
        <v>74</v>
      </c>
      <c r="C212" s="79" t="s">
        <v>153</v>
      </c>
      <c r="D212" s="56">
        <v>7.3</v>
      </c>
      <c r="E212" s="56">
        <v>2.9</v>
      </c>
      <c r="F212" s="67">
        <v>120</v>
      </c>
      <c r="G212" s="54">
        <v>0.22</v>
      </c>
      <c r="H212" s="56">
        <v>9.1999999999999993</v>
      </c>
      <c r="I212" s="56">
        <v>6.34</v>
      </c>
      <c r="J212" s="56">
        <v>7</v>
      </c>
      <c r="K212" s="54">
        <v>0.16</v>
      </c>
      <c r="L212" s="67">
        <v>300</v>
      </c>
      <c r="M212" s="67">
        <v>600</v>
      </c>
      <c r="N212" s="67">
        <v>11</v>
      </c>
      <c r="O212" s="67">
        <v>11.99</v>
      </c>
      <c r="P212" s="67">
        <v>98.8</v>
      </c>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row>
    <row r="213" spans="1:39" s="50" customFormat="1" ht="12" x14ac:dyDescent="0.2">
      <c r="A213" s="213">
        <v>202</v>
      </c>
      <c r="B213" s="67" t="s">
        <v>74</v>
      </c>
      <c r="C213" s="79">
        <v>44342</v>
      </c>
      <c r="D213" s="56">
        <v>11.1</v>
      </c>
      <c r="E213" s="56">
        <v>6.5</v>
      </c>
      <c r="F213" s="67">
        <v>400</v>
      </c>
      <c r="G213" s="54">
        <v>0.52</v>
      </c>
      <c r="H213" s="67">
        <v>22</v>
      </c>
      <c r="I213" s="56">
        <v>4.66</v>
      </c>
      <c r="J213" s="56">
        <v>6.6</v>
      </c>
      <c r="K213" s="55">
        <v>9.1999999999999998E-2</v>
      </c>
      <c r="L213" s="67">
        <v>48</v>
      </c>
      <c r="M213" s="67">
        <v>820</v>
      </c>
      <c r="N213" s="67">
        <v>22</v>
      </c>
      <c r="O213" s="67">
        <v>10.8</v>
      </c>
      <c r="P213" s="67">
        <v>100</v>
      </c>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row>
    <row r="214" spans="1:39" s="50" customFormat="1" ht="12" x14ac:dyDescent="0.2">
      <c r="A214" s="213">
        <v>202</v>
      </c>
      <c r="B214" s="67" t="s">
        <v>74</v>
      </c>
      <c r="C214" s="79" t="s">
        <v>157</v>
      </c>
      <c r="D214" s="56">
        <v>20.2</v>
      </c>
      <c r="E214" s="56">
        <v>3.8</v>
      </c>
      <c r="F214" s="67">
        <v>400</v>
      </c>
      <c r="G214" s="54">
        <v>0.45</v>
      </c>
      <c r="H214" s="67">
        <v>13</v>
      </c>
      <c r="I214" s="56">
        <v>7.54</v>
      </c>
      <c r="J214" s="56">
        <v>7.4</v>
      </c>
      <c r="K214" s="54">
        <v>0.28000000000000003</v>
      </c>
      <c r="L214" s="67">
        <v>280</v>
      </c>
      <c r="M214" s="67">
        <v>800</v>
      </c>
      <c r="N214" s="67">
        <v>18</v>
      </c>
      <c r="O214" s="56">
        <v>8.9</v>
      </c>
      <c r="P214" s="67">
        <v>100</v>
      </c>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row>
    <row r="215" spans="1:39" s="50" customFormat="1" ht="12" x14ac:dyDescent="0.2">
      <c r="A215" s="213">
        <v>202</v>
      </c>
      <c r="B215" s="67" t="s">
        <v>74</v>
      </c>
      <c r="C215" s="79">
        <v>44391</v>
      </c>
      <c r="D215" s="56">
        <v>24.7</v>
      </c>
      <c r="E215" s="56">
        <v>6.5</v>
      </c>
      <c r="F215" s="67">
        <v>300</v>
      </c>
      <c r="G215" s="54">
        <v>0.7</v>
      </c>
      <c r="H215" s="67">
        <v>22</v>
      </c>
      <c r="I215" s="56">
        <v>6.47</v>
      </c>
      <c r="J215" s="56">
        <v>7.1</v>
      </c>
      <c r="K215" s="54">
        <v>0.18</v>
      </c>
      <c r="L215" s="67">
        <v>56</v>
      </c>
      <c r="M215" s="67">
        <v>910</v>
      </c>
      <c r="N215" s="67">
        <v>23</v>
      </c>
      <c r="O215" s="56">
        <v>8.3000000000000007</v>
      </c>
      <c r="P215" s="67">
        <v>101</v>
      </c>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row>
    <row r="216" spans="1:39" s="50" customFormat="1" ht="12" x14ac:dyDescent="0.2">
      <c r="A216" s="213">
        <v>202</v>
      </c>
      <c r="B216" s="67" t="s">
        <v>74</v>
      </c>
      <c r="C216" s="79" t="s">
        <v>161</v>
      </c>
      <c r="D216" s="56">
        <v>16.100000000000001</v>
      </c>
      <c r="E216" s="56">
        <v>6.8</v>
      </c>
      <c r="F216" s="67">
        <v>900</v>
      </c>
      <c r="G216" s="54">
        <v>0.63</v>
      </c>
      <c r="H216" s="67">
        <v>26</v>
      </c>
      <c r="I216" s="56">
        <v>5.79</v>
      </c>
      <c r="J216" s="56">
        <v>6.8</v>
      </c>
      <c r="K216" s="54">
        <v>0.12</v>
      </c>
      <c r="L216" s="67">
        <v>30</v>
      </c>
      <c r="M216" s="67">
        <v>900</v>
      </c>
      <c r="N216" s="67">
        <v>24</v>
      </c>
      <c r="O216" s="56">
        <v>9.42</v>
      </c>
      <c r="P216" s="67">
        <v>97.7</v>
      </c>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row>
    <row r="217" spans="1:39" s="50" customFormat="1" ht="12" x14ac:dyDescent="0.2">
      <c r="A217" s="213">
        <v>202</v>
      </c>
      <c r="B217" s="67" t="s">
        <v>74</v>
      </c>
      <c r="C217" s="79" t="s">
        <v>165</v>
      </c>
      <c r="D217" s="56">
        <v>14.4</v>
      </c>
      <c r="E217" s="56">
        <v>6.6</v>
      </c>
      <c r="F217" s="67">
        <v>350</v>
      </c>
      <c r="G217" s="54">
        <v>0.56000000000000005</v>
      </c>
      <c r="H217" s="67">
        <v>20</v>
      </c>
      <c r="I217" s="56">
        <v>6.91</v>
      </c>
      <c r="J217" s="56">
        <v>7.1</v>
      </c>
      <c r="K217" s="54">
        <v>0.23</v>
      </c>
      <c r="L217" s="67">
        <v>110</v>
      </c>
      <c r="M217" s="67">
        <v>840</v>
      </c>
      <c r="N217" s="67">
        <v>16</v>
      </c>
      <c r="O217" s="67">
        <v>10.199999999999999</v>
      </c>
      <c r="P217" s="67">
        <v>100</v>
      </c>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row>
    <row r="218" spans="1:39" s="50" customFormat="1" ht="12" x14ac:dyDescent="0.2">
      <c r="A218" s="214">
        <v>202</v>
      </c>
      <c r="B218" s="67" t="s">
        <v>74</v>
      </c>
      <c r="C218" s="79" t="s">
        <v>166</v>
      </c>
      <c r="D218" s="56">
        <v>9.4</v>
      </c>
      <c r="E218" s="56">
        <v>4.4000000000000004</v>
      </c>
      <c r="F218" s="67">
        <v>400</v>
      </c>
      <c r="G218" s="54">
        <v>0.47</v>
      </c>
      <c r="H218" s="67">
        <v>19</v>
      </c>
      <c r="I218" s="56">
        <v>5.61</v>
      </c>
      <c r="J218" s="56">
        <v>6.7</v>
      </c>
      <c r="K218" s="54">
        <v>0.12</v>
      </c>
      <c r="L218" s="67">
        <v>58</v>
      </c>
      <c r="M218" s="67">
        <v>720</v>
      </c>
      <c r="N218" s="67">
        <v>19</v>
      </c>
      <c r="O218" s="67">
        <v>11.02</v>
      </c>
      <c r="P218" s="67">
        <v>99.3</v>
      </c>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row>
    <row r="219" spans="1:39" s="50" customFormat="1" ht="12" x14ac:dyDescent="0.2">
      <c r="A219" s="214">
        <v>202</v>
      </c>
      <c r="B219" s="67" t="s">
        <v>74</v>
      </c>
      <c r="C219" s="79">
        <v>44515</v>
      </c>
      <c r="D219" s="56">
        <v>6.8</v>
      </c>
      <c r="E219" s="56">
        <v>2.6</v>
      </c>
      <c r="F219" s="67">
        <v>300</v>
      </c>
      <c r="G219" s="54">
        <v>0.52</v>
      </c>
      <c r="H219" s="67">
        <v>20</v>
      </c>
      <c r="I219" s="56">
        <v>5.0599999999999996</v>
      </c>
      <c r="J219" s="56">
        <v>6.7</v>
      </c>
      <c r="K219" s="54">
        <v>0.12</v>
      </c>
      <c r="L219" s="67">
        <v>130</v>
      </c>
      <c r="M219" s="67">
        <v>700</v>
      </c>
      <c r="N219" s="67">
        <v>13</v>
      </c>
      <c r="O219" s="67">
        <v>12.3</v>
      </c>
      <c r="P219" s="67">
        <v>99</v>
      </c>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row>
    <row r="220" spans="1:39" s="50" customFormat="1" ht="12" x14ac:dyDescent="0.2">
      <c r="A220" s="214">
        <v>202</v>
      </c>
      <c r="B220" s="67" t="s">
        <v>74</v>
      </c>
      <c r="C220" s="331">
        <v>44546</v>
      </c>
      <c r="D220" s="67">
        <v>3</v>
      </c>
      <c r="E220" s="56">
        <v>3.5</v>
      </c>
      <c r="F220" s="67">
        <v>200</v>
      </c>
      <c r="G220" s="54">
        <v>0.42</v>
      </c>
      <c r="H220" s="67">
        <v>19</v>
      </c>
      <c r="I220" s="56">
        <v>4.25</v>
      </c>
      <c r="J220" s="56">
        <v>6.1</v>
      </c>
      <c r="K220" s="55">
        <v>3.9E-2</v>
      </c>
      <c r="L220" s="67">
        <v>230</v>
      </c>
      <c r="M220" s="67">
        <v>800</v>
      </c>
      <c r="N220" s="67">
        <v>15</v>
      </c>
      <c r="O220" s="67">
        <v>14</v>
      </c>
      <c r="P220" s="67">
        <v>100</v>
      </c>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row>
    <row r="221" spans="1:39" s="50" customFormat="1" ht="12" x14ac:dyDescent="0.2">
      <c r="A221" s="85"/>
      <c r="B221" s="85"/>
      <c r="C221" s="86"/>
      <c r="D221" s="87"/>
      <c r="E221" s="87"/>
      <c r="F221" s="88"/>
      <c r="G221" s="88"/>
      <c r="H221" s="87"/>
      <c r="I221" s="87"/>
      <c r="J221" s="87"/>
      <c r="K221" s="89"/>
      <c r="L221" s="88"/>
      <c r="M221" s="88"/>
      <c r="N221" s="88"/>
      <c r="O221" s="87"/>
      <c r="P221" s="88"/>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row>
    <row r="222" spans="1:39" s="50" customFormat="1" ht="12" x14ac:dyDescent="0.2">
      <c r="A222" s="49"/>
      <c r="B222" s="49"/>
      <c r="C222" s="173" t="s">
        <v>19</v>
      </c>
      <c r="D222" s="174">
        <f t="shared" ref="D222:P222" si="30">MIN(D209:D220)</f>
        <v>0.3</v>
      </c>
      <c r="E222" s="174">
        <f t="shared" si="30"/>
        <v>1.8</v>
      </c>
      <c r="F222" s="175">
        <f t="shared" si="30"/>
        <v>120</v>
      </c>
      <c r="G222" s="174">
        <f>MIN(G209:G220)</f>
        <v>0.22</v>
      </c>
      <c r="H222" s="174">
        <f t="shared" si="30"/>
        <v>8.1999999999999993</v>
      </c>
      <c r="I222" s="174">
        <f t="shared" si="30"/>
        <v>4.1100000000000003</v>
      </c>
      <c r="J222" s="174">
        <f t="shared" si="30"/>
        <v>6.1</v>
      </c>
      <c r="K222" s="176">
        <f t="shared" si="30"/>
        <v>3.9E-2</v>
      </c>
      <c r="L222" s="175">
        <f t="shared" si="30"/>
        <v>30</v>
      </c>
      <c r="M222" s="175">
        <f t="shared" si="30"/>
        <v>580</v>
      </c>
      <c r="N222" s="175">
        <f t="shared" si="30"/>
        <v>9.4</v>
      </c>
      <c r="O222" s="174">
        <f t="shared" si="30"/>
        <v>8.3000000000000007</v>
      </c>
      <c r="P222" s="175">
        <f t="shared" si="30"/>
        <v>97.7</v>
      </c>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row>
    <row r="223" spans="1:39" s="50" customFormat="1" ht="12" x14ac:dyDescent="0.2">
      <c r="A223" s="49"/>
      <c r="B223" s="49"/>
      <c r="C223" s="173" t="s">
        <v>20</v>
      </c>
      <c r="D223" s="174">
        <f t="shared" ref="D223:P223" si="31">AVERAGE(D209:D220)</f>
        <v>9.8333333333333339</v>
      </c>
      <c r="E223" s="174">
        <f t="shared" si="31"/>
        <v>4.5083333333333337</v>
      </c>
      <c r="F223" s="175">
        <f t="shared" si="31"/>
        <v>329.16666666666669</v>
      </c>
      <c r="G223" s="174">
        <f>AVERAGE(G209:G220)</f>
        <v>0.4458333333333333</v>
      </c>
      <c r="H223" s="174">
        <f t="shared" si="31"/>
        <v>16.866666666666667</v>
      </c>
      <c r="I223" s="174">
        <f t="shared" si="31"/>
        <v>5.7141666666666673</v>
      </c>
      <c r="J223" s="174">
        <f t="shared" si="31"/>
        <v>6.7833333333333323</v>
      </c>
      <c r="K223" s="176">
        <f t="shared" si="31"/>
        <v>0.13999999999999999</v>
      </c>
      <c r="L223" s="175">
        <f t="shared" si="31"/>
        <v>176.83333333333334</v>
      </c>
      <c r="M223" s="175">
        <f t="shared" si="31"/>
        <v>775.83333333333337</v>
      </c>
      <c r="N223" s="175">
        <f t="shared" si="31"/>
        <v>16.7</v>
      </c>
      <c r="O223" s="174">
        <f t="shared" si="31"/>
        <v>11.560833333333335</v>
      </c>
      <c r="P223" s="175">
        <f t="shared" si="31"/>
        <v>99.899999999999991</v>
      </c>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row>
    <row r="224" spans="1:39" s="50" customFormat="1" ht="12" x14ac:dyDescent="0.2">
      <c r="A224" s="49"/>
      <c r="B224" s="49"/>
      <c r="C224" s="173" t="s">
        <v>21</v>
      </c>
      <c r="D224" s="174">
        <f t="shared" ref="D224:P224" si="32">MAX(D209:D220)</f>
        <v>24.7</v>
      </c>
      <c r="E224" s="174">
        <f t="shared" si="32"/>
        <v>6.8</v>
      </c>
      <c r="F224" s="175">
        <f t="shared" si="32"/>
        <v>900</v>
      </c>
      <c r="G224" s="174">
        <f>MAX(G209:G220)</f>
        <v>0.7</v>
      </c>
      <c r="H224" s="174">
        <f t="shared" si="32"/>
        <v>26</v>
      </c>
      <c r="I224" s="174">
        <f t="shared" si="32"/>
        <v>7.54</v>
      </c>
      <c r="J224" s="174">
        <f t="shared" si="32"/>
        <v>7.4</v>
      </c>
      <c r="K224" s="176">
        <f t="shared" si="32"/>
        <v>0.28000000000000003</v>
      </c>
      <c r="L224" s="175">
        <f t="shared" si="32"/>
        <v>370</v>
      </c>
      <c r="M224" s="175">
        <f t="shared" si="32"/>
        <v>930</v>
      </c>
      <c r="N224" s="175">
        <f t="shared" si="32"/>
        <v>24</v>
      </c>
      <c r="O224" s="174">
        <f t="shared" si="32"/>
        <v>14.5</v>
      </c>
      <c r="P224" s="175">
        <f t="shared" si="32"/>
        <v>102</v>
      </c>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row>
    <row r="225" spans="1:39" s="50" customFormat="1" ht="12" x14ac:dyDescent="0.2">
      <c r="A225" s="49"/>
      <c r="B225" s="49"/>
      <c r="C225" s="69"/>
      <c r="D225" s="49"/>
      <c r="E225" s="49"/>
      <c r="F225" s="77"/>
      <c r="G225" s="77"/>
      <c r="H225" s="49"/>
      <c r="I225" s="71"/>
      <c r="J225" s="49"/>
      <c r="K225" s="49"/>
      <c r="L225" s="77"/>
      <c r="M225" s="77"/>
      <c r="N225" s="77"/>
      <c r="O225" s="71"/>
      <c r="P225" s="77"/>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row>
    <row r="226" spans="1:39" s="50" customFormat="1" ht="12" x14ac:dyDescent="0.2">
      <c r="A226" s="66"/>
      <c r="B226" s="66"/>
      <c r="C226" s="82"/>
      <c r="D226" s="82"/>
      <c r="E226" s="82"/>
      <c r="F226" s="83"/>
      <c r="G226" s="83"/>
      <c r="H226" s="82"/>
      <c r="I226" s="84"/>
      <c r="J226" s="82"/>
      <c r="K226" s="82"/>
      <c r="L226" s="83"/>
      <c r="M226" s="83"/>
      <c r="N226" s="83"/>
      <c r="O226" s="84"/>
      <c r="P226" s="83"/>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row>
    <row r="227" spans="1:39" s="50" customFormat="1" ht="12" x14ac:dyDescent="0.2">
      <c r="A227" s="213">
        <v>302</v>
      </c>
      <c r="B227" s="67" t="s">
        <v>75</v>
      </c>
      <c r="C227" s="79" t="s">
        <v>152</v>
      </c>
      <c r="D227" s="56">
        <v>1.1000000000000001</v>
      </c>
      <c r="E227" s="56">
        <v>6.1</v>
      </c>
      <c r="F227" s="67">
        <v>300</v>
      </c>
      <c r="G227" s="54">
        <v>0.5</v>
      </c>
      <c r="H227" s="67">
        <v>20</v>
      </c>
      <c r="I227" s="56">
        <v>4.25</v>
      </c>
      <c r="J227" s="56">
        <v>5.8</v>
      </c>
      <c r="K227" s="55">
        <v>2.8000000000000001E-2</v>
      </c>
      <c r="L227" s="67">
        <v>490</v>
      </c>
      <c r="M227" s="67">
        <v>1300</v>
      </c>
      <c r="N227" s="67">
        <v>32</v>
      </c>
      <c r="O227" s="67">
        <v>13.7</v>
      </c>
      <c r="P227" s="67">
        <v>100</v>
      </c>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row>
    <row r="228" spans="1:39" s="50" customFormat="1" ht="12" x14ac:dyDescent="0.2">
      <c r="A228" s="213">
        <v>302</v>
      </c>
      <c r="B228" s="67" t="s">
        <v>75</v>
      </c>
      <c r="C228" s="79">
        <v>44250</v>
      </c>
      <c r="D228" s="56">
        <v>0.3</v>
      </c>
      <c r="E228" s="56">
        <v>2.6</v>
      </c>
      <c r="F228" s="67">
        <v>200</v>
      </c>
      <c r="G228" s="54">
        <v>0.28999999999999998</v>
      </c>
      <c r="H228" s="67">
        <v>11</v>
      </c>
      <c r="I228" s="56">
        <v>6.51</v>
      </c>
      <c r="J228" s="56">
        <v>6.7</v>
      </c>
      <c r="K228" s="54">
        <v>0.15</v>
      </c>
      <c r="L228" s="67">
        <v>460</v>
      </c>
      <c r="M228" s="67">
        <v>750</v>
      </c>
      <c r="N228" s="67">
        <v>13</v>
      </c>
      <c r="O228" s="67">
        <v>14.3</v>
      </c>
      <c r="P228" s="67">
        <v>98</v>
      </c>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row>
    <row r="229" spans="1:39" s="50" customFormat="1" ht="12" x14ac:dyDescent="0.2">
      <c r="A229" s="213">
        <v>302</v>
      </c>
      <c r="B229" s="67" t="s">
        <v>75</v>
      </c>
      <c r="C229" s="79">
        <v>44277</v>
      </c>
      <c r="D229" s="56">
        <v>2.9</v>
      </c>
      <c r="E229" s="56">
        <v>2.1</v>
      </c>
      <c r="F229" s="67">
        <v>200</v>
      </c>
      <c r="G229" s="54">
        <v>0.26</v>
      </c>
      <c r="H229" s="67">
        <v>11</v>
      </c>
      <c r="I229" s="56">
        <v>6.03</v>
      </c>
      <c r="J229" s="56">
        <v>6.8</v>
      </c>
      <c r="K229" s="54">
        <v>0.15</v>
      </c>
      <c r="L229" s="67">
        <v>360</v>
      </c>
      <c r="M229" s="67">
        <v>820</v>
      </c>
      <c r="N229" s="67">
        <v>10</v>
      </c>
      <c r="O229" s="67">
        <v>13.3</v>
      </c>
      <c r="P229" s="67">
        <v>99</v>
      </c>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row>
    <row r="230" spans="1:39" s="50" customFormat="1" ht="12" x14ac:dyDescent="0.2">
      <c r="A230" s="213">
        <v>302</v>
      </c>
      <c r="B230" s="67" t="s">
        <v>75</v>
      </c>
      <c r="C230" s="79" t="s">
        <v>153</v>
      </c>
      <c r="D230" s="56">
        <v>5.5</v>
      </c>
      <c r="E230" s="56">
        <v>2.4</v>
      </c>
      <c r="F230" s="67">
        <v>100</v>
      </c>
      <c r="G230" s="54">
        <v>0.2</v>
      </c>
      <c r="H230" s="56">
        <v>9.6</v>
      </c>
      <c r="I230" s="56">
        <v>6.92</v>
      </c>
      <c r="J230" s="56">
        <v>6.9</v>
      </c>
      <c r="K230" s="54">
        <v>0.2</v>
      </c>
      <c r="L230" s="67">
        <v>460</v>
      </c>
      <c r="M230" s="67">
        <v>800</v>
      </c>
      <c r="N230" s="67">
        <v>14</v>
      </c>
      <c r="O230" s="67">
        <v>12.3</v>
      </c>
      <c r="P230" s="67">
        <v>97.44</v>
      </c>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row>
    <row r="231" spans="1:39" s="50" customFormat="1" ht="12" x14ac:dyDescent="0.2">
      <c r="A231" s="213">
        <v>302</v>
      </c>
      <c r="B231" s="67" t="s">
        <v>75</v>
      </c>
      <c r="C231" s="79">
        <v>44342</v>
      </c>
      <c r="D231" s="56">
        <v>10.1</v>
      </c>
      <c r="E231" s="67">
        <v>16</v>
      </c>
      <c r="F231" s="67">
        <v>500</v>
      </c>
      <c r="G231" s="54">
        <v>0.65</v>
      </c>
      <c r="H231" s="67">
        <v>29</v>
      </c>
      <c r="I231" s="56">
        <v>4.8099999999999996</v>
      </c>
      <c r="J231" s="56">
        <v>6.3</v>
      </c>
      <c r="K231" s="55">
        <v>8.4000000000000005E-2</v>
      </c>
      <c r="L231" s="67">
        <v>67</v>
      </c>
      <c r="M231" s="67">
        <v>1300</v>
      </c>
      <c r="N231" s="67">
        <v>57</v>
      </c>
      <c r="O231" s="67">
        <v>10.9</v>
      </c>
      <c r="P231" s="67">
        <v>99</v>
      </c>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row>
    <row r="232" spans="1:39" s="50" customFormat="1" ht="12" x14ac:dyDescent="0.2">
      <c r="A232" s="213">
        <v>302</v>
      </c>
      <c r="B232" s="67" t="s">
        <v>75</v>
      </c>
      <c r="C232" s="79" t="s">
        <v>157</v>
      </c>
      <c r="D232" s="56">
        <v>19.8</v>
      </c>
      <c r="E232" s="56">
        <v>4.2</v>
      </c>
      <c r="F232" s="67">
        <v>350</v>
      </c>
      <c r="G232" s="54">
        <v>0.4</v>
      </c>
      <c r="H232" s="67">
        <v>12</v>
      </c>
      <c r="I232" s="56">
        <v>8.18</v>
      </c>
      <c r="J232" s="56">
        <v>7.2</v>
      </c>
      <c r="K232" s="54">
        <v>0.28000000000000003</v>
      </c>
      <c r="L232" s="67">
        <v>550</v>
      </c>
      <c r="M232" s="67">
        <v>1100</v>
      </c>
      <c r="N232" s="67">
        <v>36</v>
      </c>
      <c r="O232" s="56">
        <v>8.6</v>
      </c>
      <c r="P232" s="67">
        <v>95</v>
      </c>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row>
    <row r="233" spans="1:39" s="50" customFormat="1" ht="12" x14ac:dyDescent="0.2">
      <c r="A233" s="213">
        <v>302</v>
      </c>
      <c r="B233" s="67" t="s">
        <v>75</v>
      </c>
      <c r="C233" s="79">
        <v>44391</v>
      </c>
      <c r="D233" s="56">
        <v>22.2</v>
      </c>
      <c r="E233" s="56">
        <v>5.8</v>
      </c>
      <c r="F233" s="67">
        <v>300</v>
      </c>
      <c r="G233" s="54">
        <v>0.67</v>
      </c>
      <c r="H233" s="67">
        <v>22</v>
      </c>
      <c r="I233" s="56">
        <v>7.02</v>
      </c>
      <c r="J233" s="56">
        <v>6.8</v>
      </c>
      <c r="K233" s="54">
        <v>0.21</v>
      </c>
      <c r="L233" s="67">
        <v>280</v>
      </c>
      <c r="M233" s="67">
        <v>1100</v>
      </c>
      <c r="N233" s="67">
        <v>42</v>
      </c>
      <c r="O233" s="56">
        <v>8.3000000000000007</v>
      </c>
      <c r="P233" s="67">
        <v>97</v>
      </c>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row>
    <row r="234" spans="1:39" s="50" customFormat="1" ht="12" x14ac:dyDescent="0.2">
      <c r="A234" s="213">
        <v>302</v>
      </c>
      <c r="B234" s="67" t="s">
        <v>75</v>
      </c>
      <c r="C234" s="79" t="s">
        <v>161</v>
      </c>
      <c r="D234" s="56">
        <v>15.3</v>
      </c>
      <c r="E234" s="56">
        <v>6.9</v>
      </c>
      <c r="F234" s="67">
        <v>600</v>
      </c>
      <c r="G234" s="54">
        <v>0.57999999999999996</v>
      </c>
      <c r="H234" s="67">
        <v>24</v>
      </c>
      <c r="I234" s="56">
        <v>6.7</v>
      </c>
      <c r="J234" s="56">
        <v>6.8</v>
      </c>
      <c r="K234" s="54">
        <v>0.16</v>
      </c>
      <c r="L234" s="67">
        <v>74</v>
      </c>
      <c r="M234" s="67">
        <v>1100</v>
      </c>
      <c r="N234" s="67">
        <v>36</v>
      </c>
      <c r="O234" s="56">
        <v>9.41</v>
      </c>
      <c r="P234" s="67">
        <v>96.4</v>
      </c>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row>
    <row r="235" spans="1:39" s="50" customFormat="1" ht="12" x14ac:dyDescent="0.2">
      <c r="A235" s="213">
        <v>302</v>
      </c>
      <c r="B235" s="67" t="s">
        <v>75</v>
      </c>
      <c r="C235" s="79" t="s">
        <v>165</v>
      </c>
      <c r="D235" s="56">
        <v>13.5</v>
      </c>
      <c r="E235" s="56">
        <v>4.5999999999999996</v>
      </c>
      <c r="F235" s="67">
        <v>220</v>
      </c>
      <c r="G235" s="54">
        <v>0.41</v>
      </c>
      <c r="H235" s="67">
        <v>15</v>
      </c>
      <c r="I235" s="56">
        <v>8.01</v>
      </c>
      <c r="J235" s="56">
        <v>7.1</v>
      </c>
      <c r="K235" s="54">
        <v>0.28000000000000003</v>
      </c>
      <c r="L235" s="67">
        <v>460</v>
      </c>
      <c r="M235" s="67">
        <v>1100</v>
      </c>
      <c r="N235" s="67">
        <v>24</v>
      </c>
      <c r="O235" s="67">
        <v>10</v>
      </c>
      <c r="P235" s="67">
        <v>97</v>
      </c>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row>
    <row r="236" spans="1:39" s="50" customFormat="1" ht="12" x14ac:dyDescent="0.2">
      <c r="A236" s="214">
        <v>302</v>
      </c>
      <c r="B236" s="67" t="s">
        <v>75</v>
      </c>
      <c r="C236" s="79" t="s">
        <v>166</v>
      </c>
      <c r="D236" s="56">
        <v>9.8000000000000007</v>
      </c>
      <c r="E236" s="56">
        <v>6.3</v>
      </c>
      <c r="F236" s="67">
        <v>400</v>
      </c>
      <c r="G236" s="54">
        <v>0.44</v>
      </c>
      <c r="H236" s="67">
        <v>22</v>
      </c>
      <c r="I236" s="56">
        <v>6</v>
      </c>
      <c r="J236" s="56">
        <v>6.5</v>
      </c>
      <c r="K236" s="54">
        <v>0.12</v>
      </c>
      <c r="L236" s="67">
        <v>96</v>
      </c>
      <c r="M236" s="67">
        <v>950</v>
      </c>
      <c r="N236" s="67">
        <v>38</v>
      </c>
      <c r="O236" s="67">
        <v>10.7</v>
      </c>
      <c r="P236" s="67">
        <v>97.5</v>
      </c>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row>
    <row r="237" spans="1:39" s="50" customFormat="1" ht="12" x14ac:dyDescent="0.2">
      <c r="A237" s="214">
        <v>302</v>
      </c>
      <c r="B237" s="67" t="s">
        <v>75</v>
      </c>
      <c r="C237" s="79">
        <v>44515</v>
      </c>
      <c r="D237" s="56">
        <v>6.7</v>
      </c>
      <c r="E237" s="56">
        <v>2.2999999999999998</v>
      </c>
      <c r="F237" s="67">
        <v>300</v>
      </c>
      <c r="G237" s="54">
        <v>0.5</v>
      </c>
      <c r="H237" s="67">
        <v>21</v>
      </c>
      <c r="I237" s="56">
        <v>5.74</v>
      </c>
      <c r="J237" s="56">
        <v>6.6</v>
      </c>
      <c r="K237" s="54">
        <v>0.12</v>
      </c>
      <c r="L237" s="67">
        <v>220</v>
      </c>
      <c r="M237" s="67">
        <v>760</v>
      </c>
      <c r="N237" s="67">
        <v>15</v>
      </c>
      <c r="O237" s="67">
        <v>12.1</v>
      </c>
      <c r="P237" s="67">
        <v>97</v>
      </c>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row>
    <row r="238" spans="1:39" s="50" customFormat="1" ht="12" x14ac:dyDescent="0.2">
      <c r="A238" s="214">
        <v>302</v>
      </c>
      <c r="B238" s="67" t="s">
        <v>75</v>
      </c>
      <c r="C238" s="331">
        <v>44546</v>
      </c>
      <c r="D238" s="56">
        <v>3.3</v>
      </c>
      <c r="E238" s="56">
        <v>5.6</v>
      </c>
      <c r="F238" s="67">
        <v>350</v>
      </c>
      <c r="G238" s="54">
        <v>0.5</v>
      </c>
      <c r="H238" s="67">
        <v>23</v>
      </c>
      <c r="I238" s="56">
        <v>4.49</v>
      </c>
      <c r="J238" s="56">
        <v>6.1</v>
      </c>
      <c r="K238" s="55">
        <v>5.1999999999999998E-2</v>
      </c>
      <c r="L238" s="67">
        <v>340</v>
      </c>
      <c r="M238" s="67">
        <v>970</v>
      </c>
      <c r="N238" s="67">
        <v>23</v>
      </c>
      <c r="O238" s="67">
        <v>13</v>
      </c>
      <c r="P238" s="67">
        <v>99</v>
      </c>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row>
    <row r="239" spans="1:39" s="50" customFormat="1" ht="12" x14ac:dyDescent="0.2">
      <c r="A239" s="85"/>
      <c r="B239" s="85"/>
      <c r="C239" s="86"/>
      <c r="D239" s="87"/>
      <c r="E239" s="87"/>
      <c r="F239" s="88"/>
      <c r="G239" s="88"/>
      <c r="H239" s="87"/>
      <c r="I239" s="87"/>
      <c r="J239" s="87"/>
      <c r="K239" s="89"/>
      <c r="L239" s="88"/>
      <c r="M239" s="88"/>
      <c r="N239" s="88"/>
      <c r="O239" s="87"/>
      <c r="P239" s="88"/>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row>
    <row r="240" spans="1:39" s="50" customFormat="1" ht="12" x14ac:dyDescent="0.2">
      <c r="A240" s="49"/>
      <c r="B240" s="49"/>
      <c r="C240" s="173" t="s">
        <v>19</v>
      </c>
      <c r="D240" s="174">
        <f t="shared" ref="D240:P240" si="33">MIN(D227:D238)</f>
        <v>0.3</v>
      </c>
      <c r="E240" s="174">
        <f t="shared" si="33"/>
        <v>2.1</v>
      </c>
      <c r="F240" s="175">
        <f t="shared" si="33"/>
        <v>100</v>
      </c>
      <c r="G240" s="174">
        <f>MIN(G227:G238)</f>
        <v>0.2</v>
      </c>
      <c r="H240" s="174">
        <f t="shared" si="33"/>
        <v>9.6</v>
      </c>
      <c r="I240" s="174">
        <f t="shared" si="33"/>
        <v>4.25</v>
      </c>
      <c r="J240" s="174">
        <f t="shared" si="33"/>
        <v>5.8</v>
      </c>
      <c r="K240" s="176">
        <f t="shared" si="33"/>
        <v>2.8000000000000001E-2</v>
      </c>
      <c r="L240" s="175">
        <f t="shared" si="33"/>
        <v>67</v>
      </c>
      <c r="M240" s="175">
        <f t="shared" si="33"/>
        <v>750</v>
      </c>
      <c r="N240" s="175">
        <f t="shared" si="33"/>
        <v>10</v>
      </c>
      <c r="O240" s="174">
        <f t="shared" si="33"/>
        <v>8.3000000000000007</v>
      </c>
      <c r="P240" s="175">
        <f t="shared" si="33"/>
        <v>95</v>
      </c>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row>
    <row r="241" spans="1:39" s="50" customFormat="1" ht="12" x14ac:dyDescent="0.2">
      <c r="A241" s="49"/>
      <c r="B241" s="49"/>
      <c r="C241" s="173" t="s">
        <v>20</v>
      </c>
      <c r="D241" s="174">
        <f t="shared" ref="D241:P241" si="34">AVERAGE(D227:D238)</f>
        <v>9.2083333333333339</v>
      </c>
      <c r="E241" s="174">
        <f t="shared" si="34"/>
        <v>5.4083333333333323</v>
      </c>
      <c r="F241" s="175">
        <f t="shared" si="34"/>
        <v>318.33333333333331</v>
      </c>
      <c r="G241" s="174">
        <f>AVERAGE(G227:G238)</f>
        <v>0.45</v>
      </c>
      <c r="H241" s="174">
        <f t="shared" si="34"/>
        <v>18.3</v>
      </c>
      <c r="I241" s="174">
        <f t="shared" si="34"/>
        <v>6.2216666666666667</v>
      </c>
      <c r="J241" s="174">
        <f t="shared" si="34"/>
        <v>6.6333333333333329</v>
      </c>
      <c r="K241" s="176">
        <f t="shared" si="34"/>
        <v>0.15283333333333335</v>
      </c>
      <c r="L241" s="175">
        <f t="shared" si="34"/>
        <v>321.41666666666669</v>
      </c>
      <c r="M241" s="175">
        <f t="shared" si="34"/>
        <v>1004.1666666666666</v>
      </c>
      <c r="N241" s="175">
        <f t="shared" si="34"/>
        <v>28.333333333333332</v>
      </c>
      <c r="O241" s="174">
        <f t="shared" si="34"/>
        <v>11.384166666666665</v>
      </c>
      <c r="P241" s="175">
        <f t="shared" si="34"/>
        <v>97.695000000000007</v>
      </c>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row>
    <row r="242" spans="1:39" s="50" customFormat="1" ht="12" x14ac:dyDescent="0.2">
      <c r="A242" s="49"/>
      <c r="B242" s="49"/>
      <c r="C242" s="173" t="s">
        <v>21</v>
      </c>
      <c r="D242" s="174">
        <f t="shared" ref="D242:P242" si="35">MAX(D227:D238)</f>
        <v>22.2</v>
      </c>
      <c r="E242" s="174">
        <f t="shared" si="35"/>
        <v>16</v>
      </c>
      <c r="F242" s="175">
        <f t="shared" si="35"/>
        <v>600</v>
      </c>
      <c r="G242" s="174">
        <f>MAX(G227:G238)</f>
        <v>0.67</v>
      </c>
      <c r="H242" s="174">
        <f t="shared" si="35"/>
        <v>29</v>
      </c>
      <c r="I242" s="174">
        <f t="shared" si="35"/>
        <v>8.18</v>
      </c>
      <c r="J242" s="174">
        <f t="shared" si="35"/>
        <v>7.2</v>
      </c>
      <c r="K242" s="176">
        <f t="shared" si="35"/>
        <v>0.28000000000000003</v>
      </c>
      <c r="L242" s="175">
        <f t="shared" si="35"/>
        <v>550</v>
      </c>
      <c r="M242" s="175">
        <f t="shared" si="35"/>
        <v>1300</v>
      </c>
      <c r="N242" s="175">
        <f t="shared" si="35"/>
        <v>57</v>
      </c>
      <c r="O242" s="174">
        <f t="shared" si="35"/>
        <v>14.3</v>
      </c>
      <c r="P242" s="175">
        <f t="shared" si="35"/>
        <v>100</v>
      </c>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row>
    <row r="243" spans="1:39" s="50" customFormat="1" ht="12" x14ac:dyDescent="0.2">
      <c r="A243" s="49"/>
      <c r="B243" s="49"/>
      <c r="C243" s="69"/>
      <c r="D243" s="49"/>
      <c r="E243" s="49"/>
      <c r="F243" s="77"/>
      <c r="G243" s="77"/>
      <c r="H243" s="49"/>
      <c r="I243" s="71"/>
      <c r="J243" s="49"/>
      <c r="K243" s="49"/>
      <c r="L243" s="77"/>
      <c r="M243" s="77"/>
      <c r="N243" s="77"/>
      <c r="O243" s="71"/>
      <c r="P243" s="77"/>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row>
    <row r="244" spans="1:39" s="50" customFormat="1" ht="12" x14ac:dyDescent="0.2">
      <c r="A244" s="66"/>
      <c r="B244" s="66"/>
      <c r="C244" s="82"/>
      <c r="D244" s="82"/>
      <c r="E244" s="82"/>
      <c r="F244" s="83"/>
      <c r="G244" s="83"/>
      <c r="H244" s="82"/>
      <c r="I244" s="84"/>
      <c r="J244" s="82"/>
      <c r="K244" s="82"/>
      <c r="L244" s="83"/>
      <c r="M244" s="83"/>
      <c r="N244" s="83"/>
      <c r="O244" s="84"/>
      <c r="P244" s="83"/>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row>
    <row r="245" spans="1:39" s="50" customFormat="1" ht="12" x14ac:dyDescent="0.2">
      <c r="A245" s="214">
        <v>506</v>
      </c>
      <c r="B245" s="67" t="s">
        <v>114</v>
      </c>
      <c r="C245" s="79">
        <v>44250</v>
      </c>
      <c r="D245" s="56">
        <v>1.4</v>
      </c>
      <c r="E245" s="56">
        <v>1</v>
      </c>
      <c r="F245" s="67">
        <v>150</v>
      </c>
      <c r="G245" s="54">
        <v>0.2</v>
      </c>
      <c r="H245" s="67">
        <v>12</v>
      </c>
      <c r="I245" s="56">
        <v>6.59</v>
      </c>
      <c r="J245" s="56">
        <v>6.6</v>
      </c>
      <c r="K245" s="54">
        <v>0.12</v>
      </c>
      <c r="L245" s="67">
        <v>250</v>
      </c>
      <c r="M245" s="67">
        <v>540</v>
      </c>
      <c r="N245" s="67">
        <v>12</v>
      </c>
      <c r="O245" s="67">
        <v>13.4</v>
      </c>
      <c r="P245" s="67">
        <v>95</v>
      </c>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row>
    <row r="246" spans="1:39" s="50" customFormat="1" ht="12" x14ac:dyDescent="0.2">
      <c r="A246" s="214">
        <v>506</v>
      </c>
      <c r="B246" s="67" t="s">
        <v>114</v>
      </c>
      <c r="C246" s="79" t="s">
        <v>153</v>
      </c>
      <c r="D246" s="67">
        <v>8</v>
      </c>
      <c r="E246" s="56">
        <v>1.6</v>
      </c>
      <c r="F246" s="67">
        <v>100</v>
      </c>
      <c r="G246" s="54">
        <v>0.21</v>
      </c>
      <c r="H246" s="67">
        <v>11</v>
      </c>
      <c r="I246" s="56">
        <v>6.44</v>
      </c>
      <c r="J246" s="56">
        <v>6.8</v>
      </c>
      <c r="K246" s="54">
        <v>0.1</v>
      </c>
      <c r="L246" s="67">
        <v>240</v>
      </c>
      <c r="M246" s="67">
        <v>640</v>
      </c>
      <c r="N246" s="67">
        <v>13</v>
      </c>
      <c r="O246" s="67">
        <v>11.62</v>
      </c>
      <c r="P246" s="67">
        <v>98.9</v>
      </c>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row>
    <row r="247" spans="1:39" s="50" customFormat="1" ht="12" x14ac:dyDescent="0.2">
      <c r="A247" s="214">
        <v>506</v>
      </c>
      <c r="B247" s="67" t="s">
        <v>114</v>
      </c>
      <c r="C247" s="79" t="s">
        <v>157</v>
      </c>
      <c r="D247" s="56">
        <v>20.2</v>
      </c>
      <c r="E247" s="56">
        <v>2.7</v>
      </c>
      <c r="F247" s="67">
        <v>250</v>
      </c>
      <c r="G247" s="54">
        <v>0.28999999999999998</v>
      </c>
      <c r="H247" s="67">
        <v>12</v>
      </c>
      <c r="I247" s="56">
        <v>6.49</v>
      </c>
      <c r="J247" s="56">
        <v>6.8</v>
      </c>
      <c r="K247" s="54">
        <v>0.12</v>
      </c>
      <c r="L247" s="67">
        <v>170</v>
      </c>
      <c r="M247" s="67">
        <v>670</v>
      </c>
      <c r="N247" s="67">
        <v>14</v>
      </c>
      <c r="O247" s="56">
        <v>8.5</v>
      </c>
      <c r="P247" s="67">
        <v>95</v>
      </c>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row>
    <row r="248" spans="1:39" s="50" customFormat="1" ht="12" x14ac:dyDescent="0.2">
      <c r="A248" s="214">
        <v>506</v>
      </c>
      <c r="B248" s="67" t="s">
        <v>114</v>
      </c>
      <c r="C248" s="79" t="s">
        <v>161</v>
      </c>
      <c r="D248" s="67">
        <v>18</v>
      </c>
      <c r="E248" s="56">
        <v>2.2000000000000002</v>
      </c>
      <c r="F248" s="67">
        <v>75</v>
      </c>
      <c r="G248" s="54">
        <v>0.19</v>
      </c>
      <c r="H248" s="67">
        <v>12</v>
      </c>
      <c r="I248" s="56">
        <v>6.58</v>
      </c>
      <c r="J248" s="56">
        <v>6.8</v>
      </c>
      <c r="K248" s="54">
        <v>0.13</v>
      </c>
      <c r="L248" s="67">
        <v>100</v>
      </c>
      <c r="M248" s="67">
        <v>580</v>
      </c>
      <c r="N248" s="67">
        <v>11</v>
      </c>
      <c r="O248" s="56">
        <v>8.5</v>
      </c>
      <c r="P248" s="67">
        <v>92.4</v>
      </c>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row>
    <row r="249" spans="1:39" s="50" customFormat="1" ht="12" x14ac:dyDescent="0.2">
      <c r="A249" s="214">
        <v>506</v>
      </c>
      <c r="B249" s="67" t="s">
        <v>114</v>
      </c>
      <c r="C249" s="79" t="s">
        <v>166</v>
      </c>
      <c r="D249" s="56">
        <v>10.7</v>
      </c>
      <c r="E249" s="56">
        <v>2.2999999999999998</v>
      </c>
      <c r="F249" s="67">
        <v>120</v>
      </c>
      <c r="G249" s="54">
        <v>0.22</v>
      </c>
      <c r="H249" s="67">
        <v>12</v>
      </c>
      <c r="I249" s="56">
        <v>6.52</v>
      </c>
      <c r="J249" s="56">
        <v>6.9</v>
      </c>
      <c r="K249" s="54">
        <v>0.13</v>
      </c>
      <c r="L249" s="67">
        <v>140</v>
      </c>
      <c r="M249" s="67">
        <v>580</v>
      </c>
      <c r="N249" s="67">
        <v>13</v>
      </c>
      <c r="O249" s="67">
        <v>10.18</v>
      </c>
      <c r="P249" s="67">
        <v>95</v>
      </c>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row>
    <row r="250" spans="1:39" s="50" customFormat="1" ht="12" x14ac:dyDescent="0.2">
      <c r="A250" s="214">
        <v>506</v>
      </c>
      <c r="B250" s="67" t="s">
        <v>114</v>
      </c>
      <c r="C250" s="331">
        <v>44546</v>
      </c>
      <c r="D250" s="56">
        <v>2.8</v>
      </c>
      <c r="E250" s="56">
        <v>1.2</v>
      </c>
      <c r="F250" s="67">
        <v>65</v>
      </c>
      <c r="G250" s="54">
        <v>0.18</v>
      </c>
      <c r="H250" s="67">
        <v>11</v>
      </c>
      <c r="I250" s="56">
        <v>6.37</v>
      </c>
      <c r="J250" s="56">
        <v>6.8</v>
      </c>
      <c r="K250" s="54">
        <v>0.12</v>
      </c>
      <c r="L250" s="67">
        <v>170</v>
      </c>
      <c r="M250" s="67">
        <v>530</v>
      </c>
      <c r="N250" s="67">
        <v>13</v>
      </c>
      <c r="O250" s="67">
        <v>13</v>
      </c>
      <c r="P250" s="67">
        <v>95</v>
      </c>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row>
    <row r="251" spans="1:39" s="50" customFormat="1" ht="12" x14ac:dyDescent="0.2">
      <c r="A251" s="85"/>
      <c r="B251" s="85"/>
      <c r="C251" s="86"/>
      <c r="D251" s="87"/>
      <c r="E251" s="87"/>
      <c r="F251" s="88"/>
      <c r="G251" s="88"/>
      <c r="H251" s="87"/>
      <c r="I251" s="87"/>
      <c r="J251" s="87"/>
      <c r="K251" s="89"/>
      <c r="L251" s="88"/>
      <c r="M251" s="88"/>
      <c r="N251" s="88"/>
      <c r="O251" s="87"/>
      <c r="P251" s="88"/>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row>
    <row r="252" spans="1:39" s="50" customFormat="1" ht="12" x14ac:dyDescent="0.2">
      <c r="A252" s="49"/>
      <c r="B252" s="49"/>
      <c r="C252" s="173" t="s">
        <v>19</v>
      </c>
      <c r="D252" s="174">
        <f t="shared" ref="D252:P252" si="36">MIN(D245:D250)</f>
        <v>1.4</v>
      </c>
      <c r="E252" s="174">
        <f t="shared" si="36"/>
        <v>1</v>
      </c>
      <c r="F252" s="175">
        <f t="shared" si="36"/>
        <v>65</v>
      </c>
      <c r="G252" s="174">
        <f>MIN(G245:G250)</f>
        <v>0.18</v>
      </c>
      <c r="H252" s="174">
        <f t="shared" si="36"/>
        <v>11</v>
      </c>
      <c r="I252" s="174">
        <f t="shared" si="36"/>
        <v>6.37</v>
      </c>
      <c r="J252" s="174">
        <f t="shared" si="36"/>
        <v>6.6</v>
      </c>
      <c r="K252" s="176">
        <f t="shared" si="36"/>
        <v>0.1</v>
      </c>
      <c r="L252" s="175">
        <f t="shared" si="36"/>
        <v>100</v>
      </c>
      <c r="M252" s="175">
        <f t="shared" si="36"/>
        <v>530</v>
      </c>
      <c r="N252" s="175">
        <f t="shared" si="36"/>
        <v>11</v>
      </c>
      <c r="O252" s="174">
        <f t="shared" si="36"/>
        <v>8.5</v>
      </c>
      <c r="P252" s="175">
        <f t="shared" si="36"/>
        <v>92.4</v>
      </c>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row>
    <row r="253" spans="1:39" s="50" customFormat="1" ht="12" x14ac:dyDescent="0.2">
      <c r="A253" s="49"/>
      <c r="B253" s="49"/>
      <c r="C253" s="173" t="s">
        <v>20</v>
      </c>
      <c r="D253" s="174">
        <f t="shared" ref="D253:P253" si="37">AVERAGE(D245:D250)</f>
        <v>10.183333333333332</v>
      </c>
      <c r="E253" s="174">
        <f t="shared" si="37"/>
        <v>1.8333333333333333</v>
      </c>
      <c r="F253" s="175">
        <f t="shared" si="37"/>
        <v>126.66666666666667</v>
      </c>
      <c r="G253" s="174">
        <f>AVERAGE(G245:G250)</f>
        <v>0.21499999999999997</v>
      </c>
      <c r="H253" s="174">
        <f t="shared" si="37"/>
        <v>11.666666666666666</v>
      </c>
      <c r="I253" s="174">
        <f t="shared" si="37"/>
        <v>6.498333333333334</v>
      </c>
      <c r="J253" s="174">
        <f t="shared" si="37"/>
        <v>6.7833333333333323</v>
      </c>
      <c r="K253" s="176">
        <f t="shared" si="37"/>
        <v>0.12</v>
      </c>
      <c r="L253" s="175">
        <f t="shared" si="37"/>
        <v>178.33333333333334</v>
      </c>
      <c r="M253" s="175">
        <f t="shared" si="37"/>
        <v>590</v>
      </c>
      <c r="N253" s="175">
        <f t="shared" si="37"/>
        <v>12.666666666666666</v>
      </c>
      <c r="O253" s="174">
        <f t="shared" si="37"/>
        <v>10.866666666666665</v>
      </c>
      <c r="P253" s="175">
        <f t="shared" si="37"/>
        <v>95.216666666666654</v>
      </c>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row>
    <row r="254" spans="1:39" s="50" customFormat="1" ht="12" x14ac:dyDescent="0.2">
      <c r="A254" s="49"/>
      <c r="B254" s="49"/>
      <c r="C254" s="173" t="s">
        <v>21</v>
      </c>
      <c r="D254" s="174">
        <f t="shared" ref="D254:P254" si="38">MAX(D245:D250)</f>
        <v>20.2</v>
      </c>
      <c r="E254" s="174">
        <f t="shared" si="38"/>
        <v>2.7</v>
      </c>
      <c r="F254" s="175">
        <f t="shared" si="38"/>
        <v>250</v>
      </c>
      <c r="G254" s="174">
        <f>MAX(G245:G250)</f>
        <v>0.28999999999999998</v>
      </c>
      <c r="H254" s="174">
        <f t="shared" si="38"/>
        <v>12</v>
      </c>
      <c r="I254" s="174">
        <f t="shared" si="38"/>
        <v>6.59</v>
      </c>
      <c r="J254" s="174">
        <f t="shared" si="38"/>
        <v>6.9</v>
      </c>
      <c r="K254" s="176">
        <f t="shared" si="38"/>
        <v>0.13</v>
      </c>
      <c r="L254" s="175">
        <f t="shared" si="38"/>
        <v>250</v>
      </c>
      <c r="M254" s="175">
        <f t="shared" si="38"/>
        <v>670</v>
      </c>
      <c r="N254" s="175">
        <f t="shared" si="38"/>
        <v>14</v>
      </c>
      <c r="O254" s="174">
        <f t="shared" si="38"/>
        <v>13.4</v>
      </c>
      <c r="P254" s="175">
        <f t="shared" si="38"/>
        <v>98.9</v>
      </c>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row>
    <row r="255" spans="1:39" s="50" customFormat="1" ht="12" x14ac:dyDescent="0.2">
      <c r="A255" s="49"/>
      <c r="B255" s="49"/>
      <c r="C255" s="69"/>
      <c r="D255" s="49"/>
      <c r="E255" s="49"/>
      <c r="F255" s="77"/>
      <c r="G255" s="77"/>
      <c r="H255" s="49"/>
      <c r="I255" s="71"/>
      <c r="J255" s="49"/>
      <c r="K255" s="49"/>
      <c r="L255" s="77"/>
      <c r="M255" s="77"/>
      <c r="N255" s="77"/>
      <c r="O255" s="71"/>
      <c r="P255" s="77"/>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row>
    <row r="256" spans="1:39" s="50" customFormat="1" ht="12" x14ac:dyDescent="0.2">
      <c r="A256" s="66"/>
      <c r="B256" s="66"/>
      <c r="C256" s="82"/>
      <c r="D256" s="82"/>
      <c r="E256" s="82"/>
      <c r="F256" s="83"/>
      <c r="G256" s="83"/>
      <c r="H256" s="82"/>
      <c r="I256" s="84"/>
      <c r="J256" s="82"/>
      <c r="K256" s="82"/>
      <c r="L256" s="83"/>
      <c r="M256" s="83"/>
      <c r="N256" s="83"/>
      <c r="O256" s="84"/>
      <c r="P256" s="83"/>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row>
    <row r="257" spans="1:39" s="50" customFormat="1" ht="12" x14ac:dyDescent="0.2">
      <c r="A257" s="214">
        <v>508</v>
      </c>
      <c r="B257" s="67" t="s">
        <v>115</v>
      </c>
      <c r="C257" s="79">
        <v>44250</v>
      </c>
      <c r="D257" s="56">
        <v>1.4</v>
      </c>
      <c r="E257" s="54">
        <v>0.72</v>
      </c>
      <c r="F257" s="67">
        <v>100</v>
      </c>
      <c r="G257" s="54">
        <v>0.17</v>
      </c>
      <c r="H257" s="67">
        <v>10</v>
      </c>
      <c r="I257" s="56">
        <v>6.46</v>
      </c>
      <c r="J257" s="56">
        <v>6.8</v>
      </c>
      <c r="K257" s="54">
        <v>0.12</v>
      </c>
      <c r="L257" s="67">
        <v>240</v>
      </c>
      <c r="M257" s="67">
        <v>500</v>
      </c>
      <c r="N257" s="67">
        <v>11</v>
      </c>
      <c r="O257" s="67">
        <v>13.7</v>
      </c>
      <c r="P257" s="67">
        <v>97</v>
      </c>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row>
    <row r="258" spans="1:39" s="50" customFormat="1" ht="12" x14ac:dyDescent="0.2">
      <c r="A258" s="214">
        <v>508</v>
      </c>
      <c r="B258" s="67" t="s">
        <v>115</v>
      </c>
      <c r="C258" s="79" t="s">
        <v>153</v>
      </c>
      <c r="D258" s="56">
        <v>8.6999999999999993</v>
      </c>
      <c r="E258" s="56">
        <v>1.4</v>
      </c>
      <c r="F258" s="67">
        <v>75</v>
      </c>
      <c r="G258" s="54">
        <v>0.16</v>
      </c>
      <c r="H258" s="67">
        <v>11</v>
      </c>
      <c r="I258" s="56">
        <v>6.34</v>
      </c>
      <c r="J258" s="56">
        <v>6.9</v>
      </c>
      <c r="K258" s="54">
        <v>0.11</v>
      </c>
      <c r="L258" s="67">
        <v>170</v>
      </c>
      <c r="M258" s="67">
        <v>550</v>
      </c>
      <c r="N258" s="67">
        <v>13</v>
      </c>
      <c r="O258" s="67">
        <v>11.46</v>
      </c>
      <c r="P258" s="67">
        <v>99.2</v>
      </c>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row>
    <row r="259" spans="1:39" s="50" customFormat="1" ht="12" x14ac:dyDescent="0.2">
      <c r="A259" s="214">
        <v>508</v>
      </c>
      <c r="B259" s="67" t="s">
        <v>115</v>
      </c>
      <c r="C259" s="79" t="s">
        <v>157</v>
      </c>
      <c r="D259" s="56">
        <v>20.9</v>
      </c>
      <c r="E259" s="56">
        <v>1.9</v>
      </c>
      <c r="F259" s="67">
        <v>120</v>
      </c>
      <c r="G259" s="54">
        <v>0.17</v>
      </c>
      <c r="H259" s="67">
        <v>10</v>
      </c>
      <c r="I259" s="56">
        <v>6.41</v>
      </c>
      <c r="J259" s="56">
        <v>6.9</v>
      </c>
      <c r="K259" s="54">
        <v>0.13</v>
      </c>
      <c r="L259" s="67">
        <v>150</v>
      </c>
      <c r="M259" s="67">
        <v>610</v>
      </c>
      <c r="N259" s="67">
        <v>15</v>
      </c>
      <c r="O259" s="56">
        <v>8.6999999999999993</v>
      </c>
      <c r="P259" s="67">
        <v>99</v>
      </c>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row>
    <row r="260" spans="1:39" s="50" customFormat="1" ht="12" x14ac:dyDescent="0.2">
      <c r="A260" s="214">
        <v>508</v>
      </c>
      <c r="B260" s="67" t="s">
        <v>115</v>
      </c>
      <c r="C260" s="79" t="s">
        <v>161</v>
      </c>
      <c r="D260" s="56">
        <v>19.100000000000001</v>
      </c>
      <c r="E260" s="56">
        <v>1.5</v>
      </c>
      <c r="F260" s="67">
        <v>75</v>
      </c>
      <c r="G260" s="54">
        <v>0.16</v>
      </c>
      <c r="H260" s="67">
        <v>10</v>
      </c>
      <c r="I260" s="56">
        <v>6.5</v>
      </c>
      <c r="J260" s="56">
        <v>6.8</v>
      </c>
      <c r="K260" s="54">
        <v>0.12</v>
      </c>
      <c r="L260" s="67">
        <v>85</v>
      </c>
      <c r="M260" s="67">
        <v>510</v>
      </c>
      <c r="N260" s="67">
        <v>11</v>
      </c>
      <c r="O260" s="56">
        <v>8.44</v>
      </c>
      <c r="P260" s="67">
        <v>94</v>
      </c>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row>
    <row r="261" spans="1:39" s="50" customFormat="1" ht="12" x14ac:dyDescent="0.2">
      <c r="A261" s="214">
        <v>508</v>
      </c>
      <c r="B261" s="67" t="s">
        <v>115</v>
      </c>
      <c r="C261" s="79" t="s">
        <v>166</v>
      </c>
      <c r="D261" s="56">
        <v>10.5</v>
      </c>
      <c r="E261" s="56">
        <v>1.4</v>
      </c>
      <c r="F261" s="67">
        <v>50</v>
      </c>
      <c r="G261" s="54">
        <v>0.13</v>
      </c>
      <c r="H261" s="56">
        <v>9.3000000000000007</v>
      </c>
      <c r="I261" s="56">
        <v>6.42</v>
      </c>
      <c r="J261" s="56">
        <v>6.9</v>
      </c>
      <c r="K261" s="54">
        <v>0.13</v>
      </c>
      <c r="L261" s="67">
        <v>120</v>
      </c>
      <c r="M261" s="67">
        <v>490</v>
      </c>
      <c r="N261" s="67">
        <v>14</v>
      </c>
      <c r="O261" s="67">
        <v>10.4</v>
      </c>
      <c r="P261" s="67">
        <v>97.3</v>
      </c>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row>
    <row r="262" spans="1:39" s="50" customFormat="1" ht="12" x14ac:dyDescent="0.2">
      <c r="A262" s="214">
        <v>508</v>
      </c>
      <c r="B262" s="67" t="s">
        <v>115</v>
      </c>
      <c r="C262" s="331">
        <v>44546</v>
      </c>
      <c r="D262" s="56">
        <v>2.4</v>
      </c>
      <c r="E262" s="56">
        <v>1.2</v>
      </c>
      <c r="F262" s="67">
        <v>65</v>
      </c>
      <c r="G262" s="54">
        <v>0.19</v>
      </c>
      <c r="H262" s="67">
        <v>10</v>
      </c>
      <c r="I262" s="56">
        <v>6.15</v>
      </c>
      <c r="J262" s="56">
        <v>6.8</v>
      </c>
      <c r="K262" s="54">
        <v>0.12</v>
      </c>
      <c r="L262" s="67">
        <v>160</v>
      </c>
      <c r="M262" s="67">
        <v>510</v>
      </c>
      <c r="N262" s="67">
        <v>11</v>
      </c>
      <c r="O262" s="67">
        <v>13</v>
      </c>
      <c r="P262" s="67">
        <v>94</v>
      </c>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row>
    <row r="263" spans="1:39" s="50" customFormat="1" ht="12" x14ac:dyDescent="0.2">
      <c r="A263" s="85"/>
      <c r="B263" s="85"/>
      <c r="C263" s="86"/>
      <c r="D263" s="87"/>
      <c r="E263" s="87"/>
      <c r="F263" s="88"/>
      <c r="G263" s="88"/>
      <c r="H263" s="87"/>
      <c r="I263" s="87"/>
      <c r="J263" s="87"/>
      <c r="K263" s="89"/>
      <c r="L263" s="88"/>
      <c r="M263" s="88"/>
      <c r="N263" s="88"/>
      <c r="O263" s="87"/>
      <c r="P263" s="88"/>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row>
    <row r="264" spans="1:39" s="50" customFormat="1" ht="12" x14ac:dyDescent="0.2">
      <c r="A264" s="49"/>
      <c r="B264" s="49"/>
      <c r="C264" s="173" t="s">
        <v>19</v>
      </c>
      <c r="D264" s="174">
        <f t="shared" ref="D264:P264" si="39">MIN(D257:D262)</f>
        <v>1.4</v>
      </c>
      <c r="E264" s="174">
        <f t="shared" si="39"/>
        <v>0.72</v>
      </c>
      <c r="F264" s="175">
        <f t="shared" si="39"/>
        <v>50</v>
      </c>
      <c r="G264" s="174">
        <f>MIN(G257:G262)</f>
        <v>0.13</v>
      </c>
      <c r="H264" s="174">
        <f t="shared" si="39"/>
        <v>9.3000000000000007</v>
      </c>
      <c r="I264" s="174">
        <f t="shared" si="39"/>
        <v>6.15</v>
      </c>
      <c r="J264" s="174">
        <f t="shared" si="39"/>
        <v>6.8</v>
      </c>
      <c r="K264" s="176">
        <f t="shared" si="39"/>
        <v>0.11</v>
      </c>
      <c r="L264" s="175">
        <f t="shared" si="39"/>
        <v>85</v>
      </c>
      <c r="M264" s="175">
        <f t="shared" si="39"/>
        <v>490</v>
      </c>
      <c r="N264" s="175">
        <f t="shared" si="39"/>
        <v>11</v>
      </c>
      <c r="O264" s="174">
        <f t="shared" si="39"/>
        <v>8.44</v>
      </c>
      <c r="P264" s="175">
        <f t="shared" si="39"/>
        <v>94</v>
      </c>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row>
    <row r="265" spans="1:39" s="50" customFormat="1" ht="12" x14ac:dyDescent="0.2">
      <c r="A265" s="49"/>
      <c r="B265" s="49"/>
      <c r="C265" s="173" t="s">
        <v>20</v>
      </c>
      <c r="D265" s="174">
        <f t="shared" ref="D265:P265" si="40">AVERAGE(D257:D262)</f>
        <v>10.5</v>
      </c>
      <c r="E265" s="174">
        <f t="shared" si="40"/>
        <v>1.3533333333333333</v>
      </c>
      <c r="F265" s="175">
        <f t="shared" si="40"/>
        <v>80.833333333333329</v>
      </c>
      <c r="G265" s="174">
        <f>AVERAGE(G257:G262)</f>
        <v>0.16333333333333333</v>
      </c>
      <c r="H265" s="174">
        <f t="shared" si="40"/>
        <v>10.049999999999999</v>
      </c>
      <c r="I265" s="174">
        <f t="shared" si="40"/>
        <v>6.38</v>
      </c>
      <c r="J265" s="174">
        <f t="shared" si="40"/>
        <v>6.8500000000000005</v>
      </c>
      <c r="K265" s="176">
        <f t="shared" si="40"/>
        <v>0.12166666666666666</v>
      </c>
      <c r="L265" s="175">
        <f t="shared" si="40"/>
        <v>154.16666666666666</v>
      </c>
      <c r="M265" s="175">
        <f t="shared" si="40"/>
        <v>528.33333333333337</v>
      </c>
      <c r="N265" s="175">
        <f t="shared" si="40"/>
        <v>12.5</v>
      </c>
      <c r="O265" s="174">
        <f t="shared" si="40"/>
        <v>10.949999999999998</v>
      </c>
      <c r="P265" s="175">
        <f t="shared" si="40"/>
        <v>96.75</v>
      </c>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row>
    <row r="266" spans="1:39" s="50" customFormat="1" ht="12" x14ac:dyDescent="0.2">
      <c r="A266" s="49"/>
      <c r="B266" s="49"/>
      <c r="C266" s="173" t="s">
        <v>21</v>
      </c>
      <c r="D266" s="174">
        <f t="shared" ref="D266:P266" si="41">MAX(D257:D262)</f>
        <v>20.9</v>
      </c>
      <c r="E266" s="174">
        <f t="shared" si="41"/>
        <v>1.9</v>
      </c>
      <c r="F266" s="175">
        <f t="shared" si="41"/>
        <v>120</v>
      </c>
      <c r="G266" s="174">
        <f>MAX(G257:G262)</f>
        <v>0.19</v>
      </c>
      <c r="H266" s="174">
        <f t="shared" si="41"/>
        <v>11</v>
      </c>
      <c r="I266" s="174">
        <f t="shared" si="41"/>
        <v>6.5</v>
      </c>
      <c r="J266" s="174">
        <f t="shared" si="41"/>
        <v>6.9</v>
      </c>
      <c r="K266" s="176">
        <f t="shared" si="41"/>
        <v>0.13</v>
      </c>
      <c r="L266" s="175">
        <f t="shared" si="41"/>
        <v>240</v>
      </c>
      <c r="M266" s="175">
        <f t="shared" si="41"/>
        <v>610</v>
      </c>
      <c r="N266" s="175">
        <f t="shared" si="41"/>
        <v>15</v>
      </c>
      <c r="O266" s="174">
        <f t="shared" si="41"/>
        <v>13.7</v>
      </c>
      <c r="P266" s="175">
        <f t="shared" si="41"/>
        <v>99.2</v>
      </c>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row>
    <row r="267" spans="1:39" s="50" customFormat="1" ht="12" x14ac:dyDescent="0.2">
      <c r="A267" s="49"/>
      <c r="B267" s="49"/>
      <c r="C267" s="69"/>
      <c r="D267" s="49"/>
      <c r="E267" s="49"/>
      <c r="F267" s="77"/>
      <c r="G267" s="77"/>
      <c r="H267" s="49"/>
      <c r="I267" s="71"/>
      <c r="J267" s="49"/>
      <c r="K267" s="49"/>
      <c r="L267" s="77"/>
      <c r="M267" s="77"/>
      <c r="N267" s="77"/>
      <c r="O267" s="71"/>
      <c r="P267" s="77"/>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row>
    <row r="268" spans="1:39" s="50" customFormat="1" ht="12" x14ac:dyDescent="0.2">
      <c r="A268" s="66"/>
      <c r="B268" s="66"/>
      <c r="C268" s="82"/>
      <c r="D268" s="82"/>
      <c r="E268" s="82"/>
      <c r="F268" s="83"/>
      <c r="G268" s="83"/>
      <c r="H268" s="82"/>
      <c r="I268" s="84"/>
      <c r="J268" s="82"/>
      <c r="K268" s="82"/>
      <c r="L268" s="83"/>
      <c r="M268" s="83"/>
      <c r="N268" s="83"/>
      <c r="O268" s="84"/>
      <c r="P268" s="83"/>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row>
    <row r="269" spans="1:39" s="50" customFormat="1" ht="12" x14ac:dyDescent="0.2">
      <c r="A269" s="214">
        <v>512</v>
      </c>
      <c r="B269" s="67" t="s">
        <v>116</v>
      </c>
      <c r="C269" s="79">
        <v>44250</v>
      </c>
      <c r="D269" s="56">
        <v>0.3</v>
      </c>
      <c r="E269" s="56">
        <v>9.5</v>
      </c>
      <c r="F269" s="67">
        <v>280</v>
      </c>
      <c r="G269" s="54">
        <v>0.41</v>
      </c>
      <c r="H269" s="67">
        <v>20</v>
      </c>
      <c r="I269" s="67">
        <v>10.3</v>
      </c>
      <c r="J269" s="56">
        <v>6.2</v>
      </c>
      <c r="K269" s="54">
        <v>0.16</v>
      </c>
      <c r="L269" s="67">
        <v>650</v>
      </c>
      <c r="M269" s="67">
        <v>1500</v>
      </c>
      <c r="N269" s="67">
        <v>42</v>
      </c>
      <c r="O269" s="67">
        <v>13.1</v>
      </c>
      <c r="P269" s="67">
        <v>90</v>
      </c>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row>
    <row r="270" spans="1:39" s="50" customFormat="1" ht="12" x14ac:dyDescent="0.2">
      <c r="A270" s="214">
        <v>512</v>
      </c>
      <c r="B270" s="67" t="s">
        <v>116</v>
      </c>
      <c r="C270" s="79" t="s">
        <v>153</v>
      </c>
      <c r="D270" s="56">
        <v>5.7</v>
      </c>
      <c r="E270" s="67">
        <v>11</v>
      </c>
      <c r="F270" s="67">
        <v>280</v>
      </c>
      <c r="G270" s="54">
        <v>0.35</v>
      </c>
      <c r="H270" s="67">
        <v>16</v>
      </c>
      <c r="I270" s="67">
        <v>10.4</v>
      </c>
      <c r="J270" s="56">
        <v>6.4</v>
      </c>
      <c r="K270" s="54">
        <v>0.21</v>
      </c>
      <c r="L270" s="67">
        <v>480</v>
      </c>
      <c r="M270" s="67">
        <v>1200</v>
      </c>
      <c r="N270" s="67">
        <v>21</v>
      </c>
      <c r="O270" s="67">
        <v>11.87</v>
      </c>
      <c r="P270" s="67">
        <v>94.4</v>
      </c>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row>
    <row r="271" spans="1:39" s="50" customFormat="1" ht="12" x14ac:dyDescent="0.2">
      <c r="A271" s="214">
        <v>512</v>
      </c>
      <c r="B271" s="67" t="s">
        <v>116</v>
      </c>
      <c r="C271" s="79" t="s">
        <v>157</v>
      </c>
      <c r="D271" s="56">
        <v>17.100000000000001</v>
      </c>
      <c r="E271" s="67">
        <v>56</v>
      </c>
      <c r="F271" s="67">
        <v>700</v>
      </c>
      <c r="G271" s="56">
        <v>1</v>
      </c>
      <c r="H271" s="67">
        <v>29</v>
      </c>
      <c r="I271" s="67">
        <v>12.8</v>
      </c>
      <c r="J271" s="56">
        <v>6.8</v>
      </c>
      <c r="K271" s="54">
        <v>0.48</v>
      </c>
      <c r="L271" s="67">
        <v>280</v>
      </c>
      <c r="M271" s="67">
        <v>1900</v>
      </c>
      <c r="N271" s="67">
        <v>39</v>
      </c>
      <c r="O271" s="56">
        <v>8.1999999999999993</v>
      </c>
      <c r="P271" s="67">
        <v>88</v>
      </c>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row>
    <row r="272" spans="1:39" s="50" customFormat="1" ht="12" x14ac:dyDescent="0.2">
      <c r="A272" s="214">
        <v>512</v>
      </c>
      <c r="B272" s="67" t="s">
        <v>116</v>
      </c>
      <c r="C272" s="79" t="s">
        <v>161</v>
      </c>
      <c r="D272" s="56">
        <v>14.9</v>
      </c>
      <c r="E272" s="67">
        <v>20</v>
      </c>
      <c r="F272" s="67">
        <v>900</v>
      </c>
      <c r="G272" s="54">
        <v>0.92</v>
      </c>
      <c r="H272" s="67">
        <v>41</v>
      </c>
      <c r="I272" s="56">
        <v>8.5299999999999994</v>
      </c>
      <c r="J272" s="56">
        <v>6.1</v>
      </c>
      <c r="K272" s="55">
        <v>9.8000000000000004E-2</v>
      </c>
      <c r="L272" s="67">
        <v>25</v>
      </c>
      <c r="M272" s="67">
        <v>1600</v>
      </c>
      <c r="N272" s="67">
        <v>46</v>
      </c>
      <c r="O272" s="56">
        <v>8.5500000000000007</v>
      </c>
      <c r="P272" s="67">
        <v>87.3</v>
      </c>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row>
    <row r="273" spans="1:39" s="50" customFormat="1" ht="12" x14ac:dyDescent="0.2">
      <c r="A273" s="214">
        <v>512</v>
      </c>
      <c r="B273" s="67" t="s">
        <v>116</v>
      </c>
      <c r="C273" s="79">
        <v>44489</v>
      </c>
      <c r="D273" s="56">
        <v>8.8000000000000007</v>
      </c>
      <c r="E273" s="67">
        <v>10</v>
      </c>
      <c r="F273" s="67">
        <v>400</v>
      </c>
      <c r="G273" s="54">
        <v>0.68</v>
      </c>
      <c r="H273" s="67">
        <v>29</v>
      </c>
      <c r="I273" s="56">
        <v>8.8800000000000008</v>
      </c>
      <c r="J273" s="56">
        <v>6.2</v>
      </c>
      <c r="K273" s="54">
        <v>0.16</v>
      </c>
      <c r="L273" s="67">
        <v>110</v>
      </c>
      <c r="M273" s="67">
        <v>1300</v>
      </c>
      <c r="N273" s="67">
        <v>35</v>
      </c>
      <c r="O273" s="56">
        <v>9.43</v>
      </c>
      <c r="P273" s="67">
        <v>84.2</v>
      </c>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row>
    <row r="274" spans="1:39" s="50" customFormat="1" ht="12" x14ac:dyDescent="0.2">
      <c r="A274" s="214">
        <v>512</v>
      </c>
      <c r="B274" s="67" t="s">
        <v>116</v>
      </c>
      <c r="C274" s="331">
        <v>44546</v>
      </c>
      <c r="D274" s="56">
        <v>2.1</v>
      </c>
      <c r="E274" s="67">
        <v>6.8</v>
      </c>
      <c r="F274" s="67">
        <v>500</v>
      </c>
      <c r="G274" s="54">
        <v>0.5</v>
      </c>
      <c r="H274" s="67">
        <v>26</v>
      </c>
      <c r="I274" s="56">
        <v>7.46</v>
      </c>
      <c r="J274" s="56">
        <v>5.6</v>
      </c>
      <c r="K274" s="55">
        <v>4.9000000000000002E-2</v>
      </c>
      <c r="L274" s="67">
        <v>510</v>
      </c>
      <c r="M274" s="67">
        <v>1400</v>
      </c>
      <c r="N274" s="67">
        <v>26</v>
      </c>
      <c r="O274" s="67">
        <v>11</v>
      </c>
      <c r="P274" s="67">
        <v>79</v>
      </c>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row>
    <row r="275" spans="1:39" s="50" customFormat="1" ht="12" x14ac:dyDescent="0.2">
      <c r="A275" s="85"/>
      <c r="B275" s="85"/>
      <c r="C275" s="86"/>
      <c r="D275" s="87"/>
      <c r="E275" s="87"/>
      <c r="F275" s="88"/>
      <c r="G275" s="88"/>
      <c r="H275" s="87"/>
      <c r="I275" s="87"/>
      <c r="J275" s="87"/>
      <c r="K275" s="89"/>
      <c r="L275" s="88"/>
      <c r="M275" s="88"/>
      <c r="N275" s="88"/>
      <c r="O275" s="87"/>
      <c r="P275" s="88"/>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row>
    <row r="276" spans="1:39" s="50" customFormat="1" ht="12" x14ac:dyDescent="0.2">
      <c r="A276" s="49"/>
      <c r="B276" s="49"/>
      <c r="C276" s="173" t="s">
        <v>19</v>
      </c>
      <c r="D276" s="174">
        <f>MIN(D269:D274)</f>
        <v>0.3</v>
      </c>
      <c r="E276" s="174">
        <f>MIN(E269:E274)</f>
        <v>6.8</v>
      </c>
      <c r="F276" s="175">
        <f>MIN(F269:F274)</f>
        <v>280</v>
      </c>
      <c r="G276" s="174">
        <f>MIN(G269:G274)</f>
        <v>0.35</v>
      </c>
      <c r="H276" s="174">
        <f t="shared" ref="H276:P276" si="42">MIN(H269:H274)</f>
        <v>16</v>
      </c>
      <c r="I276" s="174">
        <f t="shared" si="42"/>
        <v>7.46</v>
      </c>
      <c r="J276" s="174">
        <f t="shared" si="42"/>
        <v>5.6</v>
      </c>
      <c r="K276" s="176">
        <f t="shared" si="42"/>
        <v>4.9000000000000002E-2</v>
      </c>
      <c r="L276" s="175">
        <f t="shared" si="42"/>
        <v>25</v>
      </c>
      <c r="M276" s="175">
        <f t="shared" si="42"/>
        <v>1200</v>
      </c>
      <c r="N276" s="175">
        <f t="shared" si="42"/>
        <v>21</v>
      </c>
      <c r="O276" s="174">
        <f t="shared" si="42"/>
        <v>8.1999999999999993</v>
      </c>
      <c r="P276" s="175">
        <f t="shared" si="42"/>
        <v>79</v>
      </c>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row>
    <row r="277" spans="1:39" s="50" customFormat="1" ht="12" x14ac:dyDescent="0.2">
      <c r="A277" s="49"/>
      <c r="B277" s="49"/>
      <c r="C277" s="173" t="s">
        <v>20</v>
      </c>
      <c r="D277" s="174">
        <f>AVERAGE(D269:D274)</f>
        <v>8.15</v>
      </c>
      <c r="E277" s="174">
        <f>AVERAGE(E269:E274)</f>
        <v>18.883333333333333</v>
      </c>
      <c r="F277" s="175">
        <f>AVERAGE(F269:F274)</f>
        <v>510</v>
      </c>
      <c r="G277" s="174">
        <f>AVERAGE(G269:G274)</f>
        <v>0.64333333333333342</v>
      </c>
      <c r="H277" s="174">
        <f t="shared" ref="H277:P277" si="43">AVERAGE(H269:H274)</f>
        <v>26.833333333333332</v>
      </c>
      <c r="I277" s="174">
        <f t="shared" si="43"/>
        <v>9.7283333333333335</v>
      </c>
      <c r="J277" s="174">
        <f t="shared" si="43"/>
        <v>6.2166666666666659</v>
      </c>
      <c r="K277" s="176">
        <f t="shared" si="43"/>
        <v>0.1928333333333333</v>
      </c>
      <c r="L277" s="175">
        <f t="shared" si="43"/>
        <v>342.5</v>
      </c>
      <c r="M277" s="175">
        <f t="shared" si="43"/>
        <v>1483.3333333333333</v>
      </c>
      <c r="N277" s="175">
        <f t="shared" si="43"/>
        <v>34.833333333333336</v>
      </c>
      <c r="O277" s="174">
        <f t="shared" si="43"/>
        <v>10.358333333333333</v>
      </c>
      <c r="P277" s="175">
        <f t="shared" si="43"/>
        <v>87.149999999999991</v>
      </c>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row>
    <row r="278" spans="1:39" s="50" customFormat="1" ht="12" x14ac:dyDescent="0.2">
      <c r="A278" s="49"/>
      <c r="B278" s="49"/>
      <c r="C278" s="173" t="s">
        <v>21</v>
      </c>
      <c r="D278" s="174">
        <f>MAX(D269:D274)</f>
        <v>17.100000000000001</v>
      </c>
      <c r="E278" s="174">
        <f>MAX(E269:E274)</f>
        <v>56</v>
      </c>
      <c r="F278" s="175">
        <f>MAX(F269:F274)</f>
        <v>900</v>
      </c>
      <c r="G278" s="174">
        <f>MAX(G269:G274)</f>
        <v>1</v>
      </c>
      <c r="H278" s="174">
        <f t="shared" ref="H278:P278" si="44">MAX(H269:H274)</f>
        <v>41</v>
      </c>
      <c r="I278" s="174">
        <f t="shared" si="44"/>
        <v>12.8</v>
      </c>
      <c r="J278" s="174">
        <f t="shared" si="44"/>
        <v>6.8</v>
      </c>
      <c r="K278" s="176">
        <f t="shared" si="44"/>
        <v>0.48</v>
      </c>
      <c r="L278" s="175">
        <f t="shared" si="44"/>
        <v>650</v>
      </c>
      <c r="M278" s="175">
        <f t="shared" si="44"/>
        <v>1900</v>
      </c>
      <c r="N278" s="175">
        <f t="shared" si="44"/>
        <v>46</v>
      </c>
      <c r="O278" s="174">
        <f t="shared" si="44"/>
        <v>13.1</v>
      </c>
      <c r="P278" s="175">
        <f t="shared" si="44"/>
        <v>94.4</v>
      </c>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row>
    <row r="279" spans="1:39" s="50" customFormat="1" ht="12" x14ac:dyDescent="0.2">
      <c r="A279" s="49"/>
      <c r="B279" s="49"/>
      <c r="C279" s="72"/>
      <c r="D279" s="72"/>
      <c r="E279" s="72"/>
      <c r="F279" s="90"/>
      <c r="G279" s="90"/>
      <c r="H279" s="72"/>
      <c r="I279" s="91"/>
      <c r="J279" s="72"/>
      <c r="K279" s="72"/>
      <c r="L279" s="90"/>
      <c r="M279" s="90"/>
      <c r="N279" s="90"/>
      <c r="O279" s="91"/>
      <c r="P279" s="90"/>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row>
    <row r="280" spans="1:39" s="50" customFormat="1" ht="12" x14ac:dyDescent="0.2">
      <c r="A280" s="66"/>
      <c r="B280" s="66"/>
      <c r="C280" s="82"/>
      <c r="D280" s="82"/>
      <c r="E280" s="82"/>
      <c r="F280" s="83"/>
      <c r="G280" s="83"/>
      <c r="H280" s="82"/>
      <c r="I280" s="84"/>
      <c r="J280" s="82"/>
      <c r="K280" s="82"/>
      <c r="L280" s="83"/>
      <c r="M280" s="83"/>
      <c r="N280" s="83"/>
      <c r="O280" s="84"/>
      <c r="P280" s="83"/>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row>
    <row r="281" spans="1:39" s="50" customFormat="1" ht="12" x14ac:dyDescent="0.2">
      <c r="A281" s="133">
        <v>518</v>
      </c>
      <c r="B281" s="53" t="s">
        <v>117</v>
      </c>
      <c r="C281" s="79">
        <v>44250</v>
      </c>
      <c r="D281" s="56">
        <v>2.1</v>
      </c>
      <c r="E281" s="56">
        <v>8.8000000000000007</v>
      </c>
      <c r="F281" s="67">
        <v>250</v>
      </c>
      <c r="G281" s="54">
        <v>0.37</v>
      </c>
      <c r="H281" s="67">
        <v>14</v>
      </c>
      <c r="I281" s="56">
        <v>7.06</v>
      </c>
      <c r="J281" s="56">
        <v>6</v>
      </c>
      <c r="K281" s="55">
        <v>8.6999999999999994E-2</v>
      </c>
      <c r="L281" s="67">
        <v>260</v>
      </c>
      <c r="M281" s="67">
        <v>800</v>
      </c>
      <c r="N281" s="67">
        <v>18</v>
      </c>
      <c r="O281" s="67">
        <v>12</v>
      </c>
      <c r="P281" s="67">
        <v>87</v>
      </c>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row>
    <row r="282" spans="1:39" s="50" customFormat="1" ht="12" x14ac:dyDescent="0.2">
      <c r="A282" s="214">
        <v>518</v>
      </c>
      <c r="B282" s="67" t="s">
        <v>117</v>
      </c>
      <c r="C282" s="79" t="s">
        <v>153</v>
      </c>
      <c r="D282" s="56">
        <v>6.9</v>
      </c>
      <c r="E282" s="56">
        <v>5.0999999999999996</v>
      </c>
      <c r="F282" s="67">
        <v>220</v>
      </c>
      <c r="G282" s="54">
        <v>0.32</v>
      </c>
      <c r="H282" s="67">
        <v>13</v>
      </c>
      <c r="I282" s="56">
        <v>7.17</v>
      </c>
      <c r="J282" s="56">
        <v>6.2</v>
      </c>
      <c r="K282" s="54">
        <v>0.1</v>
      </c>
      <c r="L282" s="67">
        <v>140</v>
      </c>
      <c r="M282" s="67">
        <v>620</v>
      </c>
      <c r="N282" s="67">
        <v>12</v>
      </c>
      <c r="O282" s="67">
        <v>11.18</v>
      </c>
      <c r="P282" s="67">
        <v>91.5</v>
      </c>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row>
    <row r="283" spans="1:39" s="50" customFormat="1" ht="12" x14ac:dyDescent="0.2">
      <c r="A283" s="214">
        <v>518</v>
      </c>
      <c r="B283" s="67" t="s">
        <v>117</v>
      </c>
      <c r="C283" s="79" t="s">
        <v>157</v>
      </c>
      <c r="D283" s="56">
        <v>17.399999999999999</v>
      </c>
      <c r="E283" s="67">
        <v>16</v>
      </c>
      <c r="F283" s="67">
        <v>500</v>
      </c>
      <c r="G283" s="54">
        <v>0.53</v>
      </c>
      <c r="H283" s="67">
        <v>16</v>
      </c>
      <c r="I283" s="56">
        <v>7.96</v>
      </c>
      <c r="J283" s="56">
        <v>6.3</v>
      </c>
      <c r="K283" s="54">
        <v>0.16</v>
      </c>
      <c r="L283" s="67">
        <v>80</v>
      </c>
      <c r="M283" s="67">
        <v>710</v>
      </c>
      <c r="N283" s="67">
        <v>20</v>
      </c>
      <c r="O283" s="56">
        <v>7.5</v>
      </c>
      <c r="P283" s="67">
        <v>80</v>
      </c>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row>
    <row r="284" spans="1:39" s="50" customFormat="1" ht="12" x14ac:dyDescent="0.2">
      <c r="A284" s="214">
        <v>518</v>
      </c>
      <c r="B284" s="67" t="s">
        <v>117</v>
      </c>
      <c r="C284" s="79" t="s">
        <v>161</v>
      </c>
      <c r="D284" s="56">
        <v>15.7</v>
      </c>
      <c r="E284" s="56">
        <v>9.9</v>
      </c>
      <c r="F284" s="67">
        <v>900</v>
      </c>
      <c r="G284" s="54">
        <v>0.83</v>
      </c>
      <c r="H284" s="67">
        <v>34</v>
      </c>
      <c r="I284" s="56">
        <v>6.15</v>
      </c>
      <c r="J284" s="56">
        <v>5.7</v>
      </c>
      <c r="K284" s="55">
        <v>3.1E-2</v>
      </c>
      <c r="L284" s="283">
        <v>10</v>
      </c>
      <c r="M284" s="67">
        <v>1000</v>
      </c>
      <c r="N284" s="67">
        <v>26</v>
      </c>
      <c r="O284" s="56">
        <v>8.58</v>
      </c>
      <c r="P284" s="67">
        <v>88.8</v>
      </c>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row>
    <row r="285" spans="1:39" s="50" customFormat="1" ht="12" x14ac:dyDescent="0.2">
      <c r="A285" s="214">
        <v>518</v>
      </c>
      <c r="B285" s="67" t="s">
        <v>117</v>
      </c>
      <c r="C285" s="79" t="s">
        <v>166</v>
      </c>
      <c r="D285" s="56">
        <v>9.5</v>
      </c>
      <c r="E285" s="56">
        <v>7</v>
      </c>
      <c r="F285" s="67">
        <v>500</v>
      </c>
      <c r="G285" s="54">
        <v>0.8</v>
      </c>
      <c r="H285" s="67">
        <v>33</v>
      </c>
      <c r="I285" s="56">
        <v>5.74</v>
      </c>
      <c r="J285" s="56">
        <v>5.5</v>
      </c>
      <c r="K285" s="277">
        <v>0.02</v>
      </c>
      <c r="L285" s="67">
        <v>35</v>
      </c>
      <c r="M285" s="67">
        <v>960</v>
      </c>
      <c r="N285" s="67">
        <v>20</v>
      </c>
      <c r="O285" s="56">
        <v>9.27</v>
      </c>
      <c r="P285" s="67">
        <v>84.3</v>
      </c>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row>
    <row r="286" spans="1:39" s="50" customFormat="1" ht="12" x14ac:dyDescent="0.2">
      <c r="A286" s="214">
        <v>518</v>
      </c>
      <c r="B286" s="67" t="s">
        <v>117</v>
      </c>
      <c r="C286" s="331">
        <v>44546</v>
      </c>
      <c r="D286" s="56">
        <v>2.8</v>
      </c>
      <c r="E286" s="56">
        <v>2.6</v>
      </c>
      <c r="F286" s="67">
        <v>300</v>
      </c>
      <c r="G286" s="54">
        <v>0.76</v>
      </c>
      <c r="H286" s="67">
        <v>32</v>
      </c>
      <c r="I286" s="56">
        <v>5.42</v>
      </c>
      <c r="J286" s="56">
        <v>4.7</v>
      </c>
      <c r="K286" s="277">
        <v>0.02</v>
      </c>
      <c r="L286" s="67">
        <v>280</v>
      </c>
      <c r="M286" s="67">
        <v>1200</v>
      </c>
      <c r="N286" s="67">
        <v>17</v>
      </c>
      <c r="O286" s="67">
        <v>12</v>
      </c>
      <c r="P286" s="67">
        <v>87</v>
      </c>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row>
    <row r="287" spans="1:39" s="50" customFormat="1" ht="12" x14ac:dyDescent="0.2">
      <c r="A287" s="85"/>
      <c r="B287" s="85"/>
      <c r="C287" s="86"/>
      <c r="D287" s="87"/>
      <c r="E287" s="87"/>
      <c r="F287" s="88"/>
      <c r="G287" s="88"/>
      <c r="H287" s="87"/>
      <c r="I287" s="87"/>
      <c r="J287" s="87"/>
      <c r="K287" s="89"/>
      <c r="L287" s="88"/>
      <c r="M287" s="88"/>
      <c r="N287" s="88"/>
      <c r="O287" s="87"/>
      <c r="P287" s="88"/>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row>
    <row r="288" spans="1:39" s="50" customFormat="1" ht="12" x14ac:dyDescent="0.2">
      <c r="A288" s="49"/>
      <c r="B288" s="49"/>
      <c r="C288" s="173" t="s">
        <v>19</v>
      </c>
      <c r="D288" s="174">
        <f>MIN(D281:D286)</f>
        <v>2.1</v>
      </c>
      <c r="E288" s="174">
        <f>MIN(E281:E286)</f>
        <v>2.6</v>
      </c>
      <c r="F288" s="175">
        <f>MIN(F281:F286)</f>
        <v>220</v>
      </c>
      <c r="G288" s="174">
        <f>MIN(G281:G286)</f>
        <v>0.32</v>
      </c>
      <c r="H288" s="174">
        <f t="shared" ref="H288:P288" si="45">MIN(H281:H286)</f>
        <v>13</v>
      </c>
      <c r="I288" s="174">
        <f t="shared" si="45"/>
        <v>5.42</v>
      </c>
      <c r="J288" s="174">
        <f t="shared" si="45"/>
        <v>4.7</v>
      </c>
      <c r="K288" s="176">
        <f t="shared" si="45"/>
        <v>0.02</v>
      </c>
      <c r="L288" s="175">
        <f t="shared" si="45"/>
        <v>10</v>
      </c>
      <c r="M288" s="175">
        <f t="shared" si="45"/>
        <v>620</v>
      </c>
      <c r="N288" s="175">
        <f t="shared" si="45"/>
        <v>12</v>
      </c>
      <c r="O288" s="174">
        <f t="shared" si="45"/>
        <v>7.5</v>
      </c>
      <c r="P288" s="175">
        <f t="shared" si="45"/>
        <v>80</v>
      </c>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row>
    <row r="289" spans="1:39" s="50" customFormat="1" ht="12" x14ac:dyDescent="0.2">
      <c r="A289" s="49"/>
      <c r="B289" s="49"/>
      <c r="C289" s="173" t="s">
        <v>20</v>
      </c>
      <c r="D289" s="174">
        <f>AVERAGE(D281:D286)</f>
        <v>9.0666666666666647</v>
      </c>
      <c r="E289" s="174">
        <f>AVERAGE(E281:E286)</f>
        <v>8.2333333333333325</v>
      </c>
      <c r="F289" s="175">
        <f>AVERAGE(F281:F286)</f>
        <v>445</v>
      </c>
      <c r="G289" s="174">
        <f>AVERAGE(G281:G286)</f>
        <v>0.60166666666666657</v>
      </c>
      <c r="H289" s="174">
        <f t="shared" ref="H289:P289" si="46">AVERAGE(H281:H286)</f>
        <v>23.666666666666668</v>
      </c>
      <c r="I289" s="174">
        <f t="shared" si="46"/>
        <v>6.5833333333333348</v>
      </c>
      <c r="J289" s="174">
        <f t="shared" si="46"/>
        <v>5.7333333333333334</v>
      </c>
      <c r="K289" s="176">
        <f t="shared" si="46"/>
        <v>6.9666666666666668E-2</v>
      </c>
      <c r="L289" s="175">
        <f t="shared" si="46"/>
        <v>134.16666666666666</v>
      </c>
      <c r="M289" s="175">
        <f t="shared" si="46"/>
        <v>881.66666666666663</v>
      </c>
      <c r="N289" s="175">
        <f t="shared" si="46"/>
        <v>18.833333333333332</v>
      </c>
      <c r="O289" s="174">
        <f t="shared" si="46"/>
        <v>10.088333333333333</v>
      </c>
      <c r="P289" s="175">
        <f t="shared" si="46"/>
        <v>86.433333333333337</v>
      </c>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row>
    <row r="290" spans="1:39" s="50" customFormat="1" ht="12" x14ac:dyDescent="0.2">
      <c r="A290" s="49"/>
      <c r="B290" s="49"/>
      <c r="C290" s="173" t="s">
        <v>21</v>
      </c>
      <c r="D290" s="174">
        <f>MAX(D281:D286)</f>
        <v>17.399999999999999</v>
      </c>
      <c r="E290" s="174">
        <f>MAX(E281:E286)</f>
        <v>16</v>
      </c>
      <c r="F290" s="175">
        <f>MAX(F281:F286)</f>
        <v>900</v>
      </c>
      <c r="G290" s="174">
        <f>MAX(G281:G286)</f>
        <v>0.83</v>
      </c>
      <c r="H290" s="174">
        <f t="shared" ref="H290:P290" si="47">MAX(H281:H286)</f>
        <v>34</v>
      </c>
      <c r="I290" s="174">
        <f t="shared" si="47"/>
        <v>7.96</v>
      </c>
      <c r="J290" s="174">
        <f t="shared" si="47"/>
        <v>6.3</v>
      </c>
      <c r="K290" s="176">
        <f t="shared" si="47"/>
        <v>0.16</v>
      </c>
      <c r="L290" s="175">
        <f t="shared" si="47"/>
        <v>280</v>
      </c>
      <c r="M290" s="175">
        <f t="shared" si="47"/>
        <v>1200</v>
      </c>
      <c r="N290" s="175">
        <f t="shared" si="47"/>
        <v>26</v>
      </c>
      <c r="O290" s="174">
        <f t="shared" si="47"/>
        <v>12</v>
      </c>
      <c r="P290" s="175">
        <f t="shared" si="47"/>
        <v>91.5</v>
      </c>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row>
    <row r="291" spans="1:39" s="50" customFormat="1" ht="12" x14ac:dyDescent="0.2">
      <c r="A291" s="49"/>
      <c r="B291" s="49"/>
      <c r="C291" s="72"/>
      <c r="D291" s="72"/>
      <c r="E291" s="72"/>
      <c r="F291" s="90"/>
      <c r="G291" s="90"/>
      <c r="H291" s="72"/>
      <c r="I291" s="91"/>
      <c r="J291" s="72"/>
      <c r="K291" s="72"/>
      <c r="L291" s="90"/>
      <c r="M291" s="90"/>
      <c r="N291" s="90"/>
      <c r="O291" s="91"/>
      <c r="P291" s="90"/>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row>
    <row r="292" spans="1:39" s="50" customFormat="1" ht="12" x14ac:dyDescent="0.2">
      <c r="A292" s="66"/>
      <c r="B292" s="66"/>
      <c r="C292" s="82"/>
      <c r="D292" s="82"/>
      <c r="E292" s="82"/>
      <c r="F292" s="83"/>
      <c r="G292" s="83"/>
      <c r="H292" s="82"/>
      <c r="I292" s="84"/>
      <c r="J292" s="82"/>
      <c r="K292" s="82"/>
      <c r="L292" s="83"/>
      <c r="M292" s="83"/>
      <c r="N292" s="83"/>
      <c r="O292" s="84"/>
      <c r="P292" s="83"/>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row>
    <row r="293" spans="1:39" s="50" customFormat="1" ht="12" x14ac:dyDescent="0.2">
      <c r="A293" s="214">
        <v>520</v>
      </c>
      <c r="B293" s="67" t="s">
        <v>118</v>
      </c>
      <c r="C293" s="79">
        <v>44250</v>
      </c>
      <c r="D293" s="56">
        <v>2.2000000000000002</v>
      </c>
      <c r="E293" s="54">
        <v>0.82</v>
      </c>
      <c r="F293" s="67">
        <v>200</v>
      </c>
      <c r="G293" s="54">
        <v>0.32</v>
      </c>
      <c r="H293" s="67">
        <v>14</v>
      </c>
      <c r="I293" s="56">
        <v>5.73</v>
      </c>
      <c r="J293" s="56">
        <v>6.5</v>
      </c>
      <c r="K293" s="55">
        <v>7.4999999999999997E-2</v>
      </c>
      <c r="L293" s="67">
        <v>260</v>
      </c>
      <c r="M293" s="67">
        <v>580</v>
      </c>
      <c r="N293" s="67">
        <v>11</v>
      </c>
      <c r="O293" s="67">
        <v>13.4</v>
      </c>
      <c r="P293" s="67">
        <v>98</v>
      </c>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row>
    <row r="294" spans="1:39" s="50" customFormat="1" ht="12" x14ac:dyDescent="0.2">
      <c r="A294" s="214">
        <v>520</v>
      </c>
      <c r="B294" s="67" t="s">
        <v>118</v>
      </c>
      <c r="C294" s="79" t="s">
        <v>153</v>
      </c>
      <c r="D294" s="56">
        <v>8.8000000000000007</v>
      </c>
      <c r="E294" s="54">
        <v>0.91</v>
      </c>
      <c r="F294" s="67">
        <v>100</v>
      </c>
      <c r="G294" s="54">
        <v>0.26</v>
      </c>
      <c r="H294" s="67">
        <v>12</v>
      </c>
      <c r="I294" s="56">
        <v>5.6</v>
      </c>
      <c r="J294" s="56">
        <v>6.6</v>
      </c>
      <c r="K294" s="55">
        <v>7.3999999999999996E-2</v>
      </c>
      <c r="L294" s="67">
        <v>230</v>
      </c>
      <c r="M294" s="67">
        <v>610</v>
      </c>
      <c r="N294" s="67">
        <v>12</v>
      </c>
      <c r="O294" s="67">
        <v>11.57</v>
      </c>
      <c r="P294" s="67">
        <v>100.3</v>
      </c>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row>
    <row r="295" spans="1:39" s="50" customFormat="1" ht="12" x14ac:dyDescent="0.2">
      <c r="A295" s="214">
        <v>520</v>
      </c>
      <c r="B295" s="67" t="s">
        <v>118</v>
      </c>
      <c r="C295" s="79" t="s">
        <v>157</v>
      </c>
      <c r="D295" s="56">
        <v>21.2</v>
      </c>
      <c r="E295" s="56">
        <v>1.5</v>
      </c>
      <c r="F295" s="67">
        <v>200</v>
      </c>
      <c r="G295" s="54">
        <v>0.28999999999999998</v>
      </c>
      <c r="H295" s="67">
        <v>13</v>
      </c>
      <c r="I295" s="56">
        <v>5.33</v>
      </c>
      <c r="J295" s="56">
        <v>6.8</v>
      </c>
      <c r="K295" s="55">
        <v>8.4000000000000005E-2</v>
      </c>
      <c r="L295" s="67">
        <v>170</v>
      </c>
      <c r="M295" s="67">
        <v>660</v>
      </c>
      <c r="N295" s="67">
        <v>14</v>
      </c>
      <c r="O295" s="56">
        <v>8.3000000000000007</v>
      </c>
      <c r="P295" s="67">
        <v>96</v>
      </c>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row>
    <row r="296" spans="1:39" s="50" customFormat="1" ht="12" x14ac:dyDescent="0.2">
      <c r="A296" s="214">
        <v>520</v>
      </c>
      <c r="B296" s="67" t="s">
        <v>118</v>
      </c>
      <c r="C296" s="79" t="s">
        <v>161</v>
      </c>
      <c r="D296" s="56">
        <v>18.2</v>
      </c>
      <c r="E296" s="56">
        <v>1.9</v>
      </c>
      <c r="F296" s="67">
        <v>75</v>
      </c>
      <c r="G296" s="54">
        <v>0.23</v>
      </c>
      <c r="H296" s="67">
        <v>12</v>
      </c>
      <c r="I296" s="56">
        <v>5.76</v>
      </c>
      <c r="J296" s="56">
        <v>6.7</v>
      </c>
      <c r="K296" s="55">
        <v>9.1999999999999998E-2</v>
      </c>
      <c r="L296" s="67">
        <v>150</v>
      </c>
      <c r="M296" s="67">
        <v>540</v>
      </c>
      <c r="N296" s="67">
        <v>11</v>
      </c>
      <c r="O296" s="56">
        <v>8.68</v>
      </c>
      <c r="P296" s="67">
        <v>94.9</v>
      </c>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row>
    <row r="297" spans="1:39" s="50" customFormat="1" ht="12" x14ac:dyDescent="0.2">
      <c r="A297" s="214">
        <v>520</v>
      </c>
      <c r="B297" s="67" t="s">
        <v>118</v>
      </c>
      <c r="C297" s="79" t="s">
        <v>166</v>
      </c>
      <c r="D297" s="56">
        <v>11.1</v>
      </c>
      <c r="E297" s="56">
        <v>1.3</v>
      </c>
      <c r="F297" s="67">
        <v>120</v>
      </c>
      <c r="G297" s="54">
        <v>0.25</v>
      </c>
      <c r="H297" s="67">
        <v>13</v>
      </c>
      <c r="I297" s="56">
        <v>5.75</v>
      </c>
      <c r="J297" s="56">
        <v>6.7</v>
      </c>
      <c r="K297" s="55">
        <v>9.5000000000000001E-2</v>
      </c>
      <c r="L297" s="67">
        <v>210</v>
      </c>
      <c r="M297" s="67">
        <v>600</v>
      </c>
      <c r="N297" s="67">
        <v>12</v>
      </c>
      <c r="O297" s="67">
        <v>10</v>
      </c>
      <c r="P297" s="67">
        <v>95</v>
      </c>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row>
    <row r="298" spans="1:39" s="50" customFormat="1" ht="12" x14ac:dyDescent="0.2">
      <c r="A298" s="214">
        <v>520</v>
      </c>
      <c r="B298" s="67" t="s">
        <v>118</v>
      </c>
      <c r="C298" s="331">
        <v>44546</v>
      </c>
      <c r="D298" s="56">
        <v>2.8</v>
      </c>
      <c r="E298" s="56">
        <v>0.86</v>
      </c>
      <c r="F298" s="67">
        <v>130</v>
      </c>
      <c r="G298" s="54">
        <v>0.25</v>
      </c>
      <c r="H298" s="67">
        <v>13</v>
      </c>
      <c r="I298" s="56">
        <v>5.49</v>
      </c>
      <c r="J298" s="56">
        <v>6.7</v>
      </c>
      <c r="K298" s="55">
        <v>8.6999999999999994E-2</v>
      </c>
      <c r="L298" s="67">
        <v>190</v>
      </c>
      <c r="M298" s="67">
        <v>590</v>
      </c>
      <c r="N298" s="67">
        <v>10</v>
      </c>
      <c r="O298" s="67">
        <v>13</v>
      </c>
      <c r="P298" s="67">
        <v>95</v>
      </c>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row>
    <row r="299" spans="1:39" s="50" customFormat="1" ht="12" x14ac:dyDescent="0.2">
      <c r="A299" s="85"/>
      <c r="B299" s="85"/>
      <c r="C299" s="86"/>
      <c r="D299" s="87"/>
      <c r="E299" s="87"/>
      <c r="F299" s="88"/>
      <c r="G299" s="88"/>
      <c r="H299" s="87"/>
      <c r="I299" s="87"/>
      <c r="J299" s="87"/>
      <c r="K299" s="89"/>
      <c r="L299" s="88"/>
      <c r="M299" s="88"/>
      <c r="N299" s="88"/>
      <c r="O299" s="87"/>
      <c r="P299" s="88"/>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row>
    <row r="300" spans="1:39" s="50" customFormat="1" ht="12" x14ac:dyDescent="0.2">
      <c r="A300" s="49"/>
      <c r="B300" s="49"/>
      <c r="C300" s="173" t="s">
        <v>19</v>
      </c>
      <c r="D300" s="174">
        <f>MIN(D293:D298)</f>
        <v>2.2000000000000002</v>
      </c>
      <c r="E300" s="174">
        <f>MIN(E293:E298)</f>
        <v>0.82</v>
      </c>
      <c r="F300" s="175">
        <f>MIN(F293:F298)</f>
        <v>75</v>
      </c>
      <c r="G300" s="174">
        <f>MIN(G293:G298)</f>
        <v>0.23</v>
      </c>
      <c r="H300" s="174">
        <f t="shared" ref="H300:P300" si="48">MIN(H293:H298)</f>
        <v>12</v>
      </c>
      <c r="I300" s="174">
        <f t="shared" si="48"/>
        <v>5.33</v>
      </c>
      <c r="J300" s="174">
        <f t="shared" si="48"/>
        <v>6.5</v>
      </c>
      <c r="K300" s="176">
        <f t="shared" si="48"/>
        <v>7.3999999999999996E-2</v>
      </c>
      <c r="L300" s="175">
        <f t="shared" si="48"/>
        <v>150</v>
      </c>
      <c r="M300" s="175">
        <f t="shared" si="48"/>
        <v>540</v>
      </c>
      <c r="N300" s="175">
        <f t="shared" si="48"/>
        <v>10</v>
      </c>
      <c r="O300" s="174">
        <f t="shared" si="48"/>
        <v>8.3000000000000007</v>
      </c>
      <c r="P300" s="175">
        <f t="shared" si="48"/>
        <v>94.9</v>
      </c>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row>
    <row r="301" spans="1:39" s="50" customFormat="1" ht="12" x14ac:dyDescent="0.2">
      <c r="A301" s="49"/>
      <c r="B301" s="49"/>
      <c r="C301" s="173" t="s">
        <v>20</v>
      </c>
      <c r="D301" s="174">
        <f>AVERAGE(D293:D298)</f>
        <v>10.716666666666669</v>
      </c>
      <c r="E301" s="174">
        <f>AVERAGE(E293:E298)</f>
        <v>1.2150000000000001</v>
      </c>
      <c r="F301" s="175">
        <f>AVERAGE(F293:F298)</f>
        <v>137.5</v>
      </c>
      <c r="G301" s="174">
        <f>AVERAGE(G293:G298)</f>
        <v>0.26666666666666666</v>
      </c>
      <c r="H301" s="174">
        <f t="shared" ref="H301:P301" si="49">AVERAGE(H293:H298)</f>
        <v>12.833333333333334</v>
      </c>
      <c r="I301" s="174">
        <f t="shared" si="49"/>
        <v>5.61</v>
      </c>
      <c r="J301" s="174">
        <f t="shared" si="49"/>
        <v>6.666666666666667</v>
      </c>
      <c r="K301" s="176">
        <f t="shared" si="49"/>
        <v>8.4499999999999978E-2</v>
      </c>
      <c r="L301" s="175">
        <f t="shared" si="49"/>
        <v>201.66666666666666</v>
      </c>
      <c r="M301" s="175">
        <f t="shared" si="49"/>
        <v>596.66666666666663</v>
      </c>
      <c r="N301" s="175">
        <f t="shared" si="49"/>
        <v>11.666666666666666</v>
      </c>
      <c r="O301" s="174">
        <f t="shared" si="49"/>
        <v>10.824999999999998</v>
      </c>
      <c r="P301" s="175">
        <f t="shared" si="49"/>
        <v>96.533333333333346</v>
      </c>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row>
    <row r="302" spans="1:39" s="50" customFormat="1" ht="12" x14ac:dyDescent="0.2">
      <c r="A302" s="49"/>
      <c r="B302" s="49"/>
      <c r="C302" s="173" t="s">
        <v>21</v>
      </c>
      <c r="D302" s="174">
        <f>MAX(D293:D298)</f>
        <v>21.2</v>
      </c>
      <c r="E302" s="174">
        <f>MAX(E293:E298)</f>
        <v>1.9</v>
      </c>
      <c r="F302" s="175">
        <f>MAX(F293:F298)</f>
        <v>200</v>
      </c>
      <c r="G302" s="174">
        <f>MAX(G293:G298)</f>
        <v>0.32</v>
      </c>
      <c r="H302" s="174">
        <f t="shared" ref="H302:P302" si="50">MAX(H293:H298)</f>
        <v>14</v>
      </c>
      <c r="I302" s="174">
        <f t="shared" si="50"/>
        <v>5.76</v>
      </c>
      <c r="J302" s="174">
        <f t="shared" si="50"/>
        <v>6.8</v>
      </c>
      <c r="K302" s="176">
        <f t="shared" si="50"/>
        <v>9.5000000000000001E-2</v>
      </c>
      <c r="L302" s="175">
        <f t="shared" si="50"/>
        <v>260</v>
      </c>
      <c r="M302" s="175">
        <f t="shared" si="50"/>
        <v>660</v>
      </c>
      <c r="N302" s="175">
        <f t="shared" si="50"/>
        <v>14</v>
      </c>
      <c r="O302" s="174">
        <f t="shared" si="50"/>
        <v>13.4</v>
      </c>
      <c r="P302" s="175">
        <f t="shared" si="50"/>
        <v>100.3</v>
      </c>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row>
    <row r="303" spans="1:39" s="50" customFormat="1" ht="12" x14ac:dyDescent="0.2">
      <c r="A303" s="49"/>
      <c r="B303" s="49"/>
      <c r="C303" s="72"/>
      <c r="D303" s="72"/>
      <c r="E303" s="72"/>
      <c r="F303" s="90"/>
      <c r="G303" s="90"/>
      <c r="H303" s="72"/>
      <c r="I303" s="91"/>
      <c r="J303" s="72"/>
      <c r="K303" s="72"/>
      <c r="L303" s="90"/>
      <c r="M303" s="90"/>
      <c r="N303" s="90"/>
      <c r="O303" s="91"/>
      <c r="P303" s="90"/>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row>
    <row r="304" spans="1:39" s="50" customFormat="1" ht="12" x14ac:dyDescent="0.2">
      <c r="A304" s="66"/>
      <c r="B304" s="66"/>
      <c r="C304" s="82"/>
      <c r="D304" s="82"/>
      <c r="E304" s="82"/>
      <c r="F304" s="83"/>
      <c r="G304" s="83"/>
      <c r="H304" s="82"/>
      <c r="I304" s="84"/>
      <c r="J304" s="82"/>
      <c r="K304" s="82"/>
      <c r="L304" s="83"/>
      <c r="M304" s="83"/>
      <c r="N304" s="83"/>
      <c r="O304" s="84"/>
      <c r="P304" s="83"/>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row>
    <row r="305" spans="1:39" s="50" customFormat="1" ht="12" x14ac:dyDescent="0.2">
      <c r="A305" s="214">
        <v>540</v>
      </c>
      <c r="B305" s="67" t="s">
        <v>119</v>
      </c>
      <c r="C305" s="79">
        <v>44250</v>
      </c>
      <c r="D305" s="56">
        <v>0.9</v>
      </c>
      <c r="E305" s="56">
        <v>5.5</v>
      </c>
      <c r="F305" s="67">
        <v>230</v>
      </c>
      <c r="G305" s="54">
        <v>0.34</v>
      </c>
      <c r="H305" s="67">
        <v>16</v>
      </c>
      <c r="I305" s="67">
        <v>10.6</v>
      </c>
      <c r="J305" s="56">
        <v>6.4</v>
      </c>
      <c r="K305" s="54">
        <v>0.28000000000000003</v>
      </c>
      <c r="L305" s="67">
        <v>910</v>
      </c>
      <c r="M305" s="67">
        <v>1500</v>
      </c>
      <c r="N305" s="67">
        <v>52</v>
      </c>
      <c r="O305" s="67">
        <v>11.8</v>
      </c>
      <c r="P305" s="67">
        <v>83</v>
      </c>
      <c r="Q305" s="49"/>
      <c r="R305" s="49"/>
      <c r="S305" s="49"/>
      <c r="T305" s="76"/>
      <c r="U305" s="76"/>
      <c r="V305" s="76"/>
      <c r="W305" s="49"/>
      <c r="X305" s="49"/>
      <c r="Y305" s="49"/>
      <c r="Z305" s="49"/>
      <c r="AA305" s="49"/>
      <c r="AB305" s="49"/>
      <c r="AC305" s="49"/>
      <c r="AD305" s="49"/>
      <c r="AE305" s="49"/>
      <c r="AF305" s="49"/>
      <c r="AG305" s="49"/>
      <c r="AH305" s="49"/>
      <c r="AI305" s="49"/>
      <c r="AJ305" s="49"/>
      <c r="AK305" s="49"/>
      <c r="AL305" s="49"/>
      <c r="AM305" s="49"/>
    </row>
    <row r="306" spans="1:39" s="50" customFormat="1" ht="12" x14ac:dyDescent="0.2">
      <c r="A306" s="214">
        <v>540</v>
      </c>
      <c r="B306" s="67" t="s">
        <v>119</v>
      </c>
      <c r="C306" s="79" t="s">
        <v>153</v>
      </c>
      <c r="D306" s="56">
        <v>7.8</v>
      </c>
      <c r="E306" s="56">
        <v>5</v>
      </c>
      <c r="F306" s="67">
        <v>200</v>
      </c>
      <c r="G306" s="54">
        <v>0.36</v>
      </c>
      <c r="H306" s="67">
        <v>16</v>
      </c>
      <c r="I306" s="56">
        <v>8.52</v>
      </c>
      <c r="J306" s="56">
        <v>6.7</v>
      </c>
      <c r="K306" s="54">
        <v>0.21</v>
      </c>
      <c r="L306" s="67">
        <v>450</v>
      </c>
      <c r="M306" s="67">
        <v>1000</v>
      </c>
      <c r="N306" s="67">
        <v>28</v>
      </c>
      <c r="O306" s="67">
        <v>11.2</v>
      </c>
      <c r="P306" s="67">
        <v>95</v>
      </c>
      <c r="Q306" s="49"/>
      <c r="R306" s="49"/>
      <c r="S306" s="49"/>
      <c r="T306" s="76"/>
      <c r="U306" s="76"/>
      <c r="V306" s="76"/>
      <c r="W306" s="49"/>
      <c r="X306" s="49"/>
      <c r="Y306" s="49"/>
      <c r="Z306" s="49"/>
      <c r="AA306" s="49"/>
      <c r="AB306" s="49"/>
      <c r="AC306" s="49"/>
      <c r="AD306" s="49"/>
      <c r="AE306" s="49"/>
      <c r="AF306" s="49"/>
      <c r="AG306" s="49"/>
      <c r="AH306" s="49"/>
      <c r="AI306" s="49"/>
      <c r="AJ306" s="49"/>
      <c r="AK306" s="49"/>
      <c r="AL306" s="49"/>
      <c r="AM306" s="49"/>
    </row>
    <row r="307" spans="1:39" s="50" customFormat="1" ht="12" x14ac:dyDescent="0.2">
      <c r="A307" s="214">
        <v>540</v>
      </c>
      <c r="B307" s="67" t="s">
        <v>119</v>
      </c>
      <c r="C307" s="79">
        <v>44342</v>
      </c>
      <c r="D307" s="56">
        <v>12.5</v>
      </c>
      <c r="E307" s="67">
        <v>12</v>
      </c>
      <c r="F307" s="67">
        <v>250</v>
      </c>
      <c r="G307" s="54">
        <v>0.56000000000000005</v>
      </c>
      <c r="H307" s="67">
        <v>26</v>
      </c>
      <c r="I307" s="56">
        <v>7.63</v>
      </c>
      <c r="J307" s="56">
        <v>6.4</v>
      </c>
      <c r="K307" s="54">
        <v>0.18</v>
      </c>
      <c r="L307" s="67">
        <v>230</v>
      </c>
      <c r="M307" s="67">
        <v>1300</v>
      </c>
      <c r="N307" s="67">
        <v>47</v>
      </c>
      <c r="O307" s="56">
        <v>9</v>
      </c>
      <c r="P307" s="67">
        <v>87</v>
      </c>
      <c r="Q307" s="49"/>
      <c r="R307" s="49"/>
      <c r="S307" s="49"/>
      <c r="T307" s="76"/>
      <c r="U307" s="76"/>
      <c r="V307" s="76"/>
      <c r="W307" s="49"/>
      <c r="X307" s="49"/>
      <c r="Y307" s="49"/>
      <c r="Z307" s="49"/>
      <c r="AA307" s="49"/>
      <c r="AB307" s="49"/>
      <c r="AC307" s="49"/>
      <c r="AD307" s="49"/>
      <c r="AE307" s="49"/>
      <c r="AF307" s="49"/>
      <c r="AG307" s="49"/>
      <c r="AH307" s="49"/>
      <c r="AI307" s="49"/>
      <c r="AJ307" s="49"/>
      <c r="AK307" s="49"/>
      <c r="AL307" s="49"/>
      <c r="AM307" s="49"/>
    </row>
    <row r="308" spans="1:39" s="50" customFormat="1" ht="12" x14ac:dyDescent="0.2">
      <c r="A308" s="214">
        <v>540</v>
      </c>
      <c r="B308" s="67" t="s">
        <v>119</v>
      </c>
      <c r="C308" s="79" t="s">
        <v>157</v>
      </c>
      <c r="D308" s="56">
        <v>22</v>
      </c>
      <c r="E308" s="56">
        <v>5.4</v>
      </c>
      <c r="F308" s="67">
        <v>250</v>
      </c>
      <c r="G308" s="54">
        <v>0.41</v>
      </c>
      <c r="H308" s="67">
        <v>15</v>
      </c>
      <c r="I308" s="56">
        <v>9.07</v>
      </c>
      <c r="J308" s="56">
        <v>6.9</v>
      </c>
      <c r="K308" s="54">
        <v>0.33</v>
      </c>
      <c r="L308" s="67">
        <v>290</v>
      </c>
      <c r="M308" s="67">
        <v>1100</v>
      </c>
      <c r="N308" s="67">
        <v>54</v>
      </c>
      <c r="O308" s="56">
        <v>4.8</v>
      </c>
      <c r="P308" s="67">
        <v>56</v>
      </c>
      <c r="Q308" s="49"/>
      <c r="R308" s="49"/>
      <c r="S308" s="49"/>
      <c r="T308" s="76"/>
      <c r="U308" s="76"/>
      <c r="V308" s="76"/>
      <c r="W308" s="49"/>
      <c r="X308" s="49"/>
      <c r="Y308" s="49"/>
      <c r="Z308" s="49"/>
      <c r="AA308" s="49"/>
      <c r="AB308" s="49"/>
      <c r="AC308" s="49"/>
      <c r="AD308" s="49"/>
      <c r="AE308" s="49"/>
      <c r="AF308" s="49"/>
      <c r="AG308" s="49"/>
      <c r="AH308" s="49"/>
      <c r="AI308" s="49"/>
      <c r="AJ308" s="49"/>
      <c r="AK308" s="49"/>
      <c r="AL308" s="49"/>
      <c r="AM308" s="49"/>
    </row>
    <row r="309" spans="1:39" s="50" customFormat="1" ht="12" x14ac:dyDescent="0.2">
      <c r="A309" s="214">
        <v>540</v>
      </c>
      <c r="B309" s="67" t="s">
        <v>119</v>
      </c>
      <c r="C309" s="79">
        <v>44390</v>
      </c>
      <c r="D309" s="56">
        <v>21.9</v>
      </c>
      <c r="E309" s="56">
        <v>3.9</v>
      </c>
      <c r="F309" s="67">
        <v>200</v>
      </c>
      <c r="G309" s="54">
        <v>0.41</v>
      </c>
      <c r="H309" s="67">
        <v>18</v>
      </c>
      <c r="I309" s="67">
        <v>11</v>
      </c>
      <c r="J309" s="56">
        <v>6.7</v>
      </c>
      <c r="K309" s="54">
        <v>0.43</v>
      </c>
      <c r="L309" s="67">
        <v>210</v>
      </c>
      <c r="M309" s="67">
        <v>1400</v>
      </c>
      <c r="N309" s="67">
        <v>96</v>
      </c>
      <c r="O309" s="293">
        <v>2.8</v>
      </c>
      <c r="P309" s="67">
        <v>33</v>
      </c>
      <c r="Q309" s="49"/>
      <c r="R309" s="49"/>
      <c r="S309" s="49"/>
      <c r="T309" s="76"/>
      <c r="U309" s="76"/>
      <c r="V309" s="76"/>
      <c r="W309" s="49"/>
      <c r="X309" s="49"/>
      <c r="Y309" s="49"/>
      <c r="Z309" s="49"/>
      <c r="AA309" s="49"/>
      <c r="AB309" s="49"/>
      <c r="AC309" s="49"/>
      <c r="AD309" s="49"/>
      <c r="AE309" s="49"/>
      <c r="AF309" s="49"/>
      <c r="AG309" s="49"/>
      <c r="AH309" s="49"/>
      <c r="AI309" s="49"/>
      <c r="AJ309" s="49"/>
      <c r="AK309" s="49"/>
      <c r="AL309" s="49"/>
      <c r="AM309" s="49"/>
    </row>
    <row r="310" spans="1:39" s="50" customFormat="1" ht="12" x14ac:dyDescent="0.2">
      <c r="A310" s="214">
        <v>540</v>
      </c>
      <c r="B310" s="67" t="s">
        <v>119</v>
      </c>
      <c r="C310" s="79" t="s">
        <v>161</v>
      </c>
      <c r="D310" s="56">
        <v>16.8</v>
      </c>
      <c r="E310" s="56">
        <v>6.8</v>
      </c>
      <c r="F310" s="67">
        <v>320</v>
      </c>
      <c r="G310" s="54">
        <v>0.51</v>
      </c>
      <c r="H310" s="67">
        <v>21</v>
      </c>
      <c r="I310" s="56">
        <v>9.5399999999999991</v>
      </c>
      <c r="J310" s="56">
        <v>6.5</v>
      </c>
      <c r="K310" s="54">
        <v>0.23</v>
      </c>
      <c r="L310" s="67">
        <v>100</v>
      </c>
      <c r="M310" s="67">
        <v>1300</v>
      </c>
      <c r="N310" s="67">
        <v>79</v>
      </c>
      <c r="O310" s="56">
        <v>7.25</v>
      </c>
      <c r="P310" s="67">
        <v>76.900000000000006</v>
      </c>
      <c r="Q310" s="49"/>
      <c r="R310" s="49"/>
      <c r="S310" s="49"/>
      <c r="T310" s="76"/>
      <c r="U310" s="76"/>
      <c r="V310" s="76"/>
      <c r="W310" s="49"/>
      <c r="X310" s="49"/>
      <c r="Y310" s="49"/>
      <c r="Z310" s="49"/>
      <c r="AA310" s="49"/>
      <c r="AB310" s="49"/>
      <c r="AC310" s="49"/>
      <c r="AD310" s="49"/>
      <c r="AE310" s="49"/>
      <c r="AF310" s="49"/>
      <c r="AG310" s="49"/>
      <c r="AH310" s="49"/>
      <c r="AI310" s="49"/>
      <c r="AJ310" s="49"/>
      <c r="AK310" s="49"/>
      <c r="AL310" s="49"/>
      <c r="AM310" s="49"/>
    </row>
    <row r="311" spans="1:39" s="50" customFormat="1" ht="12" x14ac:dyDescent="0.2">
      <c r="A311" s="214">
        <v>540</v>
      </c>
      <c r="B311" s="67" t="s">
        <v>119</v>
      </c>
      <c r="C311" s="79" t="s">
        <v>165</v>
      </c>
      <c r="D311" s="56">
        <v>15.3</v>
      </c>
      <c r="E311" s="56">
        <v>5.7</v>
      </c>
      <c r="F311" s="67">
        <v>220</v>
      </c>
      <c r="G311" s="54">
        <v>0.38</v>
      </c>
      <c r="H311" s="67">
        <v>17</v>
      </c>
      <c r="I311" s="67">
        <v>11.2</v>
      </c>
      <c r="J311" s="56">
        <v>7.1</v>
      </c>
      <c r="K311" s="54">
        <v>0.39</v>
      </c>
      <c r="L311" s="67">
        <v>360</v>
      </c>
      <c r="M311" s="67">
        <v>1300</v>
      </c>
      <c r="N311" s="67">
        <v>56</v>
      </c>
      <c r="O311" s="56">
        <v>6.3</v>
      </c>
      <c r="P311" s="67">
        <v>64</v>
      </c>
      <c r="Q311" s="49"/>
      <c r="R311" s="49"/>
      <c r="S311" s="49"/>
      <c r="T311" s="76"/>
      <c r="U311" s="76"/>
      <c r="V311" s="76"/>
      <c r="W311" s="49"/>
      <c r="X311" s="49"/>
      <c r="Y311" s="49"/>
      <c r="Z311" s="49"/>
      <c r="AA311" s="49"/>
      <c r="AB311" s="49"/>
      <c r="AC311" s="49"/>
      <c r="AD311" s="49"/>
      <c r="AE311" s="49"/>
      <c r="AF311" s="49"/>
      <c r="AG311" s="49"/>
      <c r="AH311" s="49"/>
      <c r="AI311" s="49"/>
      <c r="AJ311" s="49"/>
      <c r="AK311" s="49"/>
      <c r="AL311" s="49"/>
      <c r="AM311" s="49"/>
    </row>
    <row r="312" spans="1:39" s="50" customFormat="1" ht="12" x14ac:dyDescent="0.2">
      <c r="A312" s="214">
        <v>540</v>
      </c>
      <c r="B312" s="67" t="s">
        <v>119</v>
      </c>
      <c r="C312" s="79" t="s">
        <v>166</v>
      </c>
      <c r="D312" s="56">
        <v>8.6</v>
      </c>
      <c r="E312" s="56">
        <v>4.9000000000000004</v>
      </c>
      <c r="F312" s="67">
        <v>400</v>
      </c>
      <c r="G312" s="54">
        <v>0.52</v>
      </c>
      <c r="H312" s="67">
        <v>26</v>
      </c>
      <c r="I312" s="56">
        <v>9.2899999999999991</v>
      </c>
      <c r="J312" s="56">
        <v>6.5</v>
      </c>
      <c r="K312" s="54">
        <v>0.26</v>
      </c>
      <c r="L312" s="67">
        <v>300</v>
      </c>
      <c r="M312" s="67">
        <v>1200</v>
      </c>
      <c r="N312" s="67">
        <v>39</v>
      </c>
      <c r="O312" s="56">
        <v>9.1</v>
      </c>
      <c r="P312" s="67">
        <v>81.900000000000006</v>
      </c>
      <c r="Q312" s="49"/>
      <c r="R312" s="49"/>
      <c r="S312" s="49"/>
      <c r="T312" s="76"/>
      <c r="U312" s="76"/>
      <c r="V312" s="76"/>
      <c r="W312" s="49"/>
      <c r="X312" s="49"/>
      <c r="Y312" s="49"/>
      <c r="Z312" s="49"/>
      <c r="AA312" s="49"/>
      <c r="AB312" s="49"/>
      <c r="AC312" s="49"/>
      <c r="AD312" s="49"/>
      <c r="AE312" s="49"/>
      <c r="AF312" s="49"/>
      <c r="AG312" s="49"/>
      <c r="AH312" s="49"/>
      <c r="AI312" s="49"/>
      <c r="AJ312" s="49"/>
      <c r="AK312" s="49"/>
      <c r="AL312" s="49"/>
      <c r="AM312" s="49"/>
    </row>
    <row r="313" spans="1:39" s="50" customFormat="1" ht="12" x14ac:dyDescent="0.2">
      <c r="A313" s="214">
        <v>540</v>
      </c>
      <c r="B313" s="67" t="s">
        <v>119</v>
      </c>
      <c r="C313" s="79">
        <v>44515</v>
      </c>
      <c r="D313" s="56">
        <v>5.7</v>
      </c>
      <c r="E313" s="56">
        <v>4.0999999999999996</v>
      </c>
      <c r="F313" s="67">
        <v>300</v>
      </c>
      <c r="G313" s="54">
        <v>0.6</v>
      </c>
      <c r="H313" s="67">
        <v>27</v>
      </c>
      <c r="I313" s="56">
        <v>7.69</v>
      </c>
      <c r="J313" s="56">
        <v>6.3</v>
      </c>
      <c r="K313" s="54">
        <v>0.16</v>
      </c>
      <c r="L313" s="67">
        <v>370</v>
      </c>
      <c r="M313" s="67">
        <v>1300</v>
      </c>
      <c r="N313" s="67">
        <v>33</v>
      </c>
      <c r="O313" s="326">
        <v>11</v>
      </c>
      <c r="P313" s="67">
        <v>87</v>
      </c>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row>
    <row r="314" spans="1:39" s="50" customFormat="1" ht="12" x14ac:dyDescent="0.2">
      <c r="A314" s="214">
        <v>540</v>
      </c>
      <c r="B314" s="67" t="s">
        <v>119</v>
      </c>
      <c r="C314" s="331">
        <v>44546</v>
      </c>
      <c r="D314" s="56">
        <v>2.7</v>
      </c>
      <c r="E314" s="56">
        <v>6.4</v>
      </c>
      <c r="F314" s="67">
        <v>500</v>
      </c>
      <c r="G314" s="54">
        <v>0.77</v>
      </c>
      <c r="H314" s="67">
        <v>34</v>
      </c>
      <c r="I314" s="56">
        <v>7.09</v>
      </c>
      <c r="J314" s="56">
        <v>5.8</v>
      </c>
      <c r="K314" s="55">
        <v>0.08</v>
      </c>
      <c r="L314" s="67">
        <v>880</v>
      </c>
      <c r="M314" s="67">
        <v>1900</v>
      </c>
      <c r="N314" s="67">
        <v>44</v>
      </c>
      <c r="O314" s="67">
        <v>11</v>
      </c>
      <c r="P314" s="67">
        <v>84</v>
      </c>
      <c r="Q314" s="49"/>
      <c r="R314" s="49"/>
      <c r="S314" s="49"/>
      <c r="T314" s="76"/>
      <c r="U314" s="76"/>
      <c r="V314" s="76"/>
      <c r="W314" s="49"/>
      <c r="X314" s="49"/>
      <c r="Y314" s="49"/>
      <c r="Z314" s="49"/>
      <c r="AA314" s="49"/>
      <c r="AB314" s="49"/>
      <c r="AC314" s="49"/>
      <c r="AD314" s="49"/>
      <c r="AE314" s="49"/>
      <c r="AF314" s="49"/>
      <c r="AG314" s="49"/>
      <c r="AH314" s="49"/>
      <c r="AI314" s="49"/>
      <c r="AJ314" s="49"/>
      <c r="AK314" s="49"/>
      <c r="AL314" s="49"/>
      <c r="AM314" s="49"/>
    </row>
    <row r="315" spans="1:39" s="50" customFormat="1" ht="12" x14ac:dyDescent="0.2">
      <c r="A315" s="85"/>
      <c r="B315" s="85"/>
      <c r="C315" s="86"/>
      <c r="D315" s="87"/>
      <c r="E315" s="87"/>
      <c r="F315" s="88"/>
      <c r="G315" s="88"/>
      <c r="H315" s="87"/>
      <c r="I315" s="87"/>
      <c r="J315" s="87"/>
      <c r="K315" s="89"/>
      <c r="L315" s="88"/>
      <c r="M315" s="88"/>
      <c r="N315" s="88"/>
      <c r="O315" s="87"/>
      <c r="P315" s="88"/>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row>
    <row r="316" spans="1:39" s="50" customFormat="1" ht="12" x14ac:dyDescent="0.2">
      <c r="A316" s="49"/>
      <c r="B316" s="49"/>
      <c r="C316" s="173" t="s">
        <v>19</v>
      </c>
      <c r="D316" s="174">
        <f>MIN(D305:D314)</f>
        <v>0.9</v>
      </c>
      <c r="E316" s="174">
        <f t="shared" ref="E316:P316" si="51">MIN(E305:E314)</f>
        <v>3.9</v>
      </c>
      <c r="F316" s="175">
        <f t="shared" si="51"/>
        <v>200</v>
      </c>
      <c r="G316" s="174">
        <f>MIN(G305:G314)</f>
        <v>0.34</v>
      </c>
      <c r="H316" s="174">
        <f t="shared" si="51"/>
        <v>15</v>
      </c>
      <c r="I316" s="174">
        <f t="shared" si="51"/>
        <v>7.09</v>
      </c>
      <c r="J316" s="174">
        <f t="shared" si="51"/>
        <v>5.8</v>
      </c>
      <c r="K316" s="176">
        <f t="shared" si="51"/>
        <v>0.08</v>
      </c>
      <c r="L316" s="175">
        <f t="shared" si="51"/>
        <v>100</v>
      </c>
      <c r="M316" s="175">
        <f t="shared" si="51"/>
        <v>1000</v>
      </c>
      <c r="N316" s="175">
        <f t="shared" si="51"/>
        <v>28</v>
      </c>
      <c r="O316" s="174">
        <f t="shared" si="51"/>
        <v>2.8</v>
      </c>
      <c r="P316" s="175">
        <f t="shared" si="51"/>
        <v>33</v>
      </c>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row>
    <row r="317" spans="1:39" s="50" customFormat="1" ht="12" x14ac:dyDescent="0.2">
      <c r="A317" s="49"/>
      <c r="B317" s="49"/>
      <c r="C317" s="173" t="s">
        <v>20</v>
      </c>
      <c r="D317" s="174">
        <f>AVERAGE(D305:D314)</f>
        <v>11.419999999999998</v>
      </c>
      <c r="E317" s="174">
        <f t="shared" ref="E317:P317" si="52">AVERAGE(E305:E314)</f>
        <v>5.97</v>
      </c>
      <c r="F317" s="175">
        <f t="shared" si="52"/>
        <v>287</v>
      </c>
      <c r="G317" s="174">
        <f>AVERAGE(G305:G314)</f>
        <v>0.48599999999999993</v>
      </c>
      <c r="H317" s="174">
        <f t="shared" si="52"/>
        <v>21.6</v>
      </c>
      <c r="I317" s="174">
        <f t="shared" si="52"/>
        <v>9.1630000000000003</v>
      </c>
      <c r="J317" s="174">
        <f t="shared" si="52"/>
        <v>6.5299999999999994</v>
      </c>
      <c r="K317" s="176">
        <f t="shared" si="52"/>
        <v>0.255</v>
      </c>
      <c r="L317" s="175">
        <f t="shared" si="52"/>
        <v>410</v>
      </c>
      <c r="M317" s="175">
        <f t="shared" si="52"/>
        <v>1330</v>
      </c>
      <c r="N317" s="175">
        <f t="shared" si="52"/>
        <v>52.8</v>
      </c>
      <c r="O317" s="174">
        <f t="shared" si="52"/>
        <v>8.4250000000000007</v>
      </c>
      <c r="P317" s="175">
        <f t="shared" si="52"/>
        <v>74.78</v>
      </c>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row>
    <row r="318" spans="1:39" s="50" customFormat="1" ht="12" x14ac:dyDescent="0.2">
      <c r="A318" s="49"/>
      <c r="B318" s="49"/>
      <c r="C318" s="173" t="s">
        <v>21</v>
      </c>
      <c r="D318" s="174">
        <f>MAX(D305:D314)</f>
        <v>22</v>
      </c>
      <c r="E318" s="174">
        <f t="shared" ref="E318:P318" si="53">MAX(E305:E314)</f>
        <v>12</v>
      </c>
      <c r="F318" s="175">
        <f t="shared" si="53"/>
        <v>500</v>
      </c>
      <c r="G318" s="174">
        <f>MAX(G305:G314)</f>
        <v>0.77</v>
      </c>
      <c r="H318" s="174">
        <f t="shared" si="53"/>
        <v>34</v>
      </c>
      <c r="I318" s="174">
        <f t="shared" si="53"/>
        <v>11.2</v>
      </c>
      <c r="J318" s="174">
        <f t="shared" si="53"/>
        <v>7.1</v>
      </c>
      <c r="K318" s="176">
        <f t="shared" si="53"/>
        <v>0.43</v>
      </c>
      <c r="L318" s="175">
        <f t="shared" si="53"/>
        <v>910</v>
      </c>
      <c r="M318" s="175">
        <f t="shared" si="53"/>
        <v>1900</v>
      </c>
      <c r="N318" s="175">
        <f t="shared" si="53"/>
        <v>96</v>
      </c>
      <c r="O318" s="174">
        <f t="shared" si="53"/>
        <v>11.8</v>
      </c>
      <c r="P318" s="175">
        <f t="shared" si="53"/>
        <v>95</v>
      </c>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row>
    <row r="319" spans="1:39" s="50" customFormat="1" ht="12" x14ac:dyDescent="0.2">
      <c r="A319" s="49"/>
      <c r="B319" s="49"/>
      <c r="C319" s="69"/>
      <c r="D319" s="49"/>
      <c r="E319" s="49"/>
      <c r="F319" s="77"/>
      <c r="G319" s="77"/>
      <c r="H319" s="49"/>
      <c r="I319" s="71"/>
      <c r="J319" s="49"/>
      <c r="K319" s="49"/>
      <c r="L319" s="77"/>
      <c r="M319" s="77"/>
      <c r="N319" s="77"/>
      <c r="O319" s="71"/>
      <c r="P319" s="77"/>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row>
    <row r="320" spans="1:39" s="50" customFormat="1" ht="12" x14ac:dyDescent="0.2">
      <c r="A320" s="66"/>
      <c r="B320" s="66"/>
      <c r="C320" s="82"/>
      <c r="D320" s="82"/>
      <c r="E320" s="82"/>
      <c r="F320" s="83"/>
      <c r="G320" s="83"/>
      <c r="H320" s="82"/>
      <c r="I320" s="84"/>
      <c r="J320" s="82"/>
      <c r="K320" s="82"/>
      <c r="L320" s="83"/>
      <c r="M320" s="83"/>
      <c r="N320" s="83"/>
      <c r="O320" s="84"/>
      <c r="P320" s="83"/>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row>
    <row r="321" spans="1:39" s="50" customFormat="1" ht="12" x14ac:dyDescent="0.2">
      <c r="A321" s="213">
        <v>541</v>
      </c>
      <c r="B321" s="67" t="s">
        <v>80</v>
      </c>
      <c r="C321" s="79" t="s">
        <v>152</v>
      </c>
      <c r="D321" s="56">
        <v>0.7</v>
      </c>
      <c r="E321" s="56">
        <v>1.8</v>
      </c>
      <c r="F321" s="67">
        <v>200</v>
      </c>
      <c r="G321" s="54">
        <v>0.28000000000000003</v>
      </c>
      <c r="H321" s="67">
        <v>14</v>
      </c>
      <c r="I321" s="56">
        <v>6.73</v>
      </c>
      <c r="J321" s="56">
        <v>5.9</v>
      </c>
      <c r="K321" s="55">
        <v>7.0000000000000007E-2</v>
      </c>
      <c r="L321" s="67">
        <v>140</v>
      </c>
      <c r="M321" s="67">
        <v>750</v>
      </c>
      <c r="N321" s="67">
        <v>15</v>
      </c>
      <c r="O321" s="67">
        <v>10.3</v>
      </c>
      <c r="P321" s="67">
        <v>75</v>
      </c>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row>
    <row r="322" spans="1:39" s="50" customFormat="1" ht="12" x14ac:dyDescent="0.2">
      <c r="A322" s="214">
        <v>541</v>
      </c>
      <c r="B322" s="67" t="s">
        <v>80</v>
      </c>
      <c r="C322" s="79">
        <v>44250</v>
      </c>
      <c r="D322" s="56">
        <v>2.1</v>
      </c>
      <c r="E322" s="56">
        <v>2.8</v>
      </c>
      <c r="F322" s="67">
        <v>180</v>
      </c>
      <c r="G322" s="54">
        <v>0.31</v>
      </c>
      <c r="H322" s="67">
        <v>15</v>
      </c>
      <c r="I322" s="56">
        <v>8.2899999999999991</v>
      </c>
      <c r="J322" s="56">
        <v>6</v>
      </c>
      <c r="K322" s="54">
        <v>0.12</v>
      </c>
      <c r="L322" s="67">
        <v>280</v>
      </c>
      <c r="M322" s="67">
        <v>780</v>
      </c>
      <c r="N322" s="67">
        <v>24</v>
      </c>
      <c r="O322" s="67">
        <v>10</v>
      </c>
      <c r="P322" s="67">
        <v>72</v>
      </c>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row>
    <row r="323" spans="1:39" s="50" customFormat="1" ht="12" x14ac:dyDescent="0.2">
      <c r="A323" s="213">
        <v>541</v>
      </c>
      <c r="B323" s="67" t="s">
        <v>80</v>
      </c>
      <c r="C323" s="79">
        <v>44277</v>
      </c>
      <c r="D323" s="56">
        <v>5.0999999999999996</v>
      </c>
      <c r="E323" s="56">
        <v>6.3</v>
      </c>
      <c r="F323" s="67">
        <v>220</v>
      </c>
      <c r="G323" s="54">
        <v>0.34</v>
      </c>
      <c r="H323" s="67">
        <v>16</v>
      </c>
      <c r="I323" s="56">
        <v>6.96</v>
      </c>
      <c r="J323" s="56">
        <v>6.6</v>
      </c>
      <c r="K323" s="54">
        <v>0.12</v>
      </c>
      <c r="L323" s="67">
        <v>270</v>
      </c>
      <c r="M323" s="67">
        <v>920</v>
      </c>
      <c r="N323" s="67">
        <v>29</v>
      </c>
      <c r="O323" s="67">
        <v>12.5</v>
      </c>
      <c r="P323" s="67">
        <v>100</v>
      </c>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row>
    <row r="324" spans="1:39" s="50" customFormat="1" ht="12" x14ac:dyDescent="0.2">
      <c r="A324" s="213">
        <v>541</v>
      </c>
      <c r="B324" s="67" t="s">
        <v>80</v>
      </c>
      <c r="C324" s="79" t="s">
        <v>154</v>
      </c>
      <c r="D324" s="56">
        <v>9.6999999999999993</v>
      </c>
      <c r="E324" s="56">
        <v>4.8</v>
      </c>
      <c r="F324" s="67">
        <v>230</v>
      </c>
      <c r="G324" s="54">
        <v>0.36</v>
      </c>
      <c r="H324" s="67">
        <v>18</v>
      </c>
      <c r="I324" s="56">
        <v>7.23</v>
      </c>
      <c r="J324" s="56">
        <v>6.8</v>
      </c>
      <c r="K324" s="54">
        <v>0.13</v>
      </c>
      <c r="L324" s="67">
        <v>46</v>
      </c>
      <c r="M324" s="67">
        <v>870</v>
      </c>
      <c r="N324" s="67">
        <v>39</v>
      </c>
      <c r="O324" s="67">
        <v>11.4</v>
      </c>
      <c r="P324" s="67">
        <v>101.1</v>
      </c>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row>
    <row r="325" spans="1:39" s="50" customFormat="1" ht="12" x14ac:dyDescent="0.2">
      <c r="A325" s="213">
        <v>541</v>
      </c>
      <c r="B325" s="67" t="s">
        <v>80</v>
      </c>
      <c r="C325" s="79">
        <v>44342</v>
      </c>
      <c r="D325" s="56">
        <v>13.7</v>
      </c>
      <c r="E325" s="56">
        <v>4.2</v>
      </c>
      <c r="F325" s="67">
        <v>250</v>
      </c>
      <c r="G325" s="54">
        <v>0.38</v>
      </c>
      <c r="H325" s="67">
        <v>17</v>
      </c>
      <c r="I325" s="56">
        <v>6.36</v>
      </c>
      <c r="J325" s="56">
        <v>6.3</v>
      </c>
      <c r="K325" s="54">
        <v>0.11</v>
      </c>
      <c r="L325" s="67">
        <v>23</v>
      </c>
      <c r="M325" s="67">
        <v>770</v>
      </c>
      <c r="N325" s="67">
        <v>29</v>
      </c>
      <c r="O325" s="56">
        <v>9.1</v>
      </c>
      <c r="P325" s="67">
        <v>90</v>
      </c>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row>
    <row r="326" spans="1:39" s="50" customFormat="1" ht="12" x14ac:dyDescent="0.2">
      <c r="A326" s="213">
        <v>541</v>
      </c>
      <c r="B326" s="67" t="s">
        <v>80</v>
      </c>
      <c r="C326" s="79" t="s">
        <v>157</v>
      </c>
      <c r="D326" s="56">
        <v>21.9</v>
      </c>
      <c r="E326" s="56">
        <v>5.4</v>
      </c>
      <c r="F326" s="67">
        <v>250</v>
      </c>
      <c r="G326" s="54">
        <v>0.41</v>
      </c>
      <c r="H326" s="67">
        <v>17</v>
      </c>
      <c r="I326" s="56">
        <v>7.36</v>
      </c>
      <c r="J326" s="56">
        <v>6.7</v>
      </c>
      <c r="K326" s="54">
        <v>0.18</v>
      </c>
      <c r="L326" s="283">
        <v>10</v>
      </c>
      <c r="M326" s="67">
        <v>1000</v>
      </c>
      <c r="N326" s="67">
        <v>65</v>
      </c>
      <c r="O326" s="56">
        <v>7.4</v>
      </c>
      <c r="P326" s="67">
        <v>86</v>
      </c>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row>
    <row r="327" spans="1:39" s="50" customFormat="1" ht="12" x14ac:dyDescent="0.2">
      <c r="A327" s="213">
        <v>541</v>
      </c>
      <c r="B327" s="67" t="s">
        <v>80</v>
      </c>
      <c r="C327" s="79">
        <v>44390</v>
      </c>
      <c r="D327" s="56">
        <v>22.5</v>
      </c>
      <c r="E327" s="56">
        <v>5.2</v>
      </c>
      <c r="F327" s="67">
        <v>120</v>
      </c>
      <c r="G327" s="54">
        <v>0.37</v>
      </c>
      <c r="H327" s="67">
        <v>18</v>
      </c>
      <c r="I327" s="56">
        <v>7.98</v>
      </c>
      <c r="J327" s="56">
        <v>6.7</v>
      </c>
      <c r="K327" s="54">
        <v>0.23</v>
      </c>
      <c r="L327" s="283">
        <v>10</v>
      </c>
      <c r="M327" s="67">
        <v>990</v>
      </c>
      <c r="N327" s="67">
        <v>70</v>
      </c>
      <c r="O327" s="56">
        <v>6.4</v>
      </c>
      <c r="P327" s="67">
        <v>75</v>
      </c>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row>
    <row r="328" spans="1:39" s="50" customFormat="1" ht="12" x14ac:dyDescent="0.2">
      <c r="A328" s="213">
        <v>541</v>
      </c>
      <c r="B328" s="67" t="s">
        <v>80</v>
      </c>
      <c r="C328" s="79" t="s">
        <v>161</v>
      </c>
      <c r="D328" s="56">
        <v>18.5</v>
      </c>
      <c r="E328" s="56">
        <v>4.2</v>
      </c>
      <c r="F328" s="67">
        <v>150</v>
      </c>
      <c r="G328" s="54">
        <v>0.24</v>
      </c>
      <c r="H328" s="67">
        <v>13</v>
      </c>
      <c r="I328" s="56">
        <v>7.7</v>
      </c>
      <c r="J328" s="56">
        <v>6.9</v>
      </c>
      <c r="K328" s="54">
        <v>0.2</v>
      </c>
      <c r="L328" s="283">
        <v>10</v>
      </c>
      <c r="M328" s="67">
        <v>790</v>
      </c>
      <c r="N328" s="67">
        <v>49</v>
      </c>
      <c r="O328" s="56">
        <v>8.6999999999999993</v>
      </c>
      <c r="P328" s="67">
        <v>96</v>
      </c>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row>
    <row r="329" spans="1:39" s="50" customFormat="1" ht="12" x14ac:dyDescent="0.2">
      <c r="A329" s="213">
        <v>541</v>
      </c>
      <c r="B329" s="67" t="s">
        <v>80</v>
      </c>
      <c r="C329" s="79" t="s">
        <v>165</v>
      </c>
      <c r="D329" s="56">
        <v>18.3</v>
      </c>
      <c r="E329" s="56">
        <v>3.2</v>
      </c>
      <c r="F329" s="67">
        <v>220</v>
      </c>
      <c r="G329" s="54">
        <v>0.45</v>
      </c>
      <c r="H329" s="67">
        <v>20</v>
      </c>
      <c r="I329" s="56">
        <v>8.31</v>
      </c>
      <c r="J329" s="56">
        <v>6.8</v>
      </c>
      <c r="K329" s="54">
        <v>0.21</v>
      </c>
      <c r="L329" s="283">
        <v>50</v>
      </c>
      <c r="M329" s="67">
        <v>1100</v>
      </c>
      <c r="N329" s="67">
        <v>56</v>
      </c>
      <c r="O329" s="56">
        <v>8.8000000000000007</v>
      </c>
      <c r="P329" s="67">
        <v>95</v>
      </c>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row>
    <row r="330" spans="1:39" s="50" customFormat="1" ht="12" x14ac:dyDescent="0.2">
      <c r="A330" s="214">
        <v>541</v>
      </c>
      <c r="B330" s="67" t="s">
        <v>80</v>
      </c>
      <c r="C330" s="79" t="s">
        <v>168</v>
      </c>
      <c r="D330" s="56">
        <v>6.3</v>
      </c>
      <c r="E330" s="56">
        <v>4.5</v>
      </c>
      <c r="F330" s="67">
        <v>200</v>
      </c>
      <c r="G330" s="54">
        <v>0.48</v>
      </c>
      <c r="H330" s="67">
        <v>24</v>
      </c>
      <c r="I330" s="56">
        <v>8.32</v>
      </c>
      <c r="J330" s="56">
        <v>6.5</v>
      </c>
      <c r="K330" s="54">
        <v>0.23</v>
      </c>
      <c r="L330" s="67">
        <v>80</v>
      </c>
      <c r="M330" s="67">
        <v>990</v>
      </c>
      <c r="N330" s="67">
        <v>37</v>
      </c>
      <c r="O330" s="56">
        <v>9.8699999999999992</v>
      </c>
      <c r="P330" s="67">
        <v>80.900000000000006</v>
      </c>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row>
    <row r="331" spans="1:39" s="50" customFormat="1" ht="12" x14ac:dyDescent="0.2">
      <c r="A331" s="214">
        <v>541</v>
      </c>
      <c r="B331" s="67" t="s">
        <v>80</v>
      </c>
      <c r="C331" s="79">
        <v>44515</v>
      </c>
      <c r="D331" s="56">
        <v>5.5</v>
      </c>
      <c r="E331" s="56">
        <v>3.9</v>
      </c>
      <c r="F331" s="67">
        <v>300</v>
      </c>
      <c r="G331" s="54">
        <v>0.51</v>
      </c>
      <c r="H331" s="67">
        <v>24</v>
      </c>
      <c r="I331" s="56">
        <v>6.8</v>
      </c>
      <c r="J331" s="56">
        <v>6.2</v>
      </c>
      <c r="K331" s="54">
        <v>0.1</v>
      </c>
      <c r="L331" s="67">
        <v>180</v>
      </c>
      <c r="M331" s="67">
        <v>890</v>
      </c>
      <c r="N331" s="67">
        <v>27</v>
      </c>
      <c r="O331" s="67">
        <v>10.8</v>
      </c>
      <c r="P331" s="67">
        <v>95</v>
      </c>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row>
    <row r="332" spans="1:39" s="50" customFormat="1" ht="12" x14ac:dyDescent="0.2">
      <c r="A332" s="214">
        <v>541</v>
      </c>
      <c r="B332" s="67" t="s">
        <v>80</v>
      </c>
      <c r="C332" s="331">
        <v>44546</v>
      </c>
      <c r="D332" s="56">
        <v>2.2000000000000002</v>
      </c>
      <c r="E332" s="56">
        <v>5</v>
      </c>
      <c r="F332" s="67">
        <v>350</v>
      </c>
      <c r="G332" s="54">
        <v>0.5</v>
      </c>
      <c r="H332" s="67">
        <v>23</v>
      </c>
      <c r="I332" s="56">
        <v>7.07</v>
      </c>
      <c r="J332" s="56">
        <v>6.1</v>
      </c>
      <c r="K332" s="55">
        <v>9.8000000000000004E-2</v>
      </c>
      <c r="L332" s="67">
        <v>740</v>
      </c>
      <c r="M332" s="67">
        <v>1500</v>
      </c>
      <c r="N332" s="67">
        <v>32</v>
      </c>
      <c r="O332" s="67">
        <v>12</v>
      </c>
      <c r="P332" s="67">
        <v>86</v>
      </c>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row>
    <row r="333" spans="1:39" s="50" customFormat="1" ht="12" x14ac:dyDescent="0.2">
      <c r="A333" s="85"/>
      <c r="B333" s="85"/>
      <c r="C333" s="86"/>
      <c r="D333" s="87"/>
      <c r="E333" s="87"/>
      <c r="F333" s="88"/>
      <c r="G333" s="88"/>
      <c r="H333" s="87"/>
      <c r="I333" s="87"/>
      <c r="J333" s="87"/>
      <c r="K333" s="89"/>
      <c r="L333" s="88"/>
      <c r="M333" s="88"/>
      <c r="N333" s="88"/>
      <c r="O333" s="87"/>
      <c r="P333" s="88"/>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row>
    <row r="334" spans="1:39" s="50" customFormat="1" ht="12" x14ac:dyDescent="0.2">
      <c r="A334" s="49"/>
      <c r="B334" s="49"/>
      <c r="C334" s="173" t="s">
        <v>19</v>
      </c>
      <c r="D334" s="174">
        <f t="shared" ref="D334:P334" si="54">MIN(D321:D332)</f>
        <v>0.7</v>
      </c>
      <c r="E334" s="174">
        <f t="shared" si="54"/>
        <v>1.8</v>
      </c>
      <c r="F334" s="175">
        <f t="shared" si="54"/>
        <v>120</v>
      </c>
      <c r="G334" s="174">
        <f>MIN(G321:G332)</f>
        <v>0.24</v>
      </c>
      <c r="H334" s="174">
        <f t="shared" si="54"/>
        <v>13</v>
      </c>
      <c r="I334" s="174">
        <f t="shared" si="54"/>
        <v>6.36</v>
      </c>
      <c r="J334" s="174">
        <f t="shared" si="54"/>
        <v>5.9</v>
      </c>
      <c r="K334" s="176">
        <f t="shared" si="54"/>
        <v>7.0000000000000007E-2</v>
      </c>
      <c r="L334" s="175">
        <f t="shared" si="54"/>
        <v>10</v>
      </c>
      <c r="M334" s="175">
        <f t="shared" si="54"/>
        <v>750</v>
      </c>
      <c r="N334" s="175">
        <f t="shared" si="54"/>
        <v>15</v>
      </c>
      <c r="O334" s="174">
        <f t="shared" si="54"/>
        <v>6.4</v>
      </c>
      <c r="P334" s="175">
        <f t="shared" si="54"/>
        <v>72</v>
      </c>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row>
    <row r="335" spans="1:39" s="50" customFormat="1" ht="12" x14ac:dyDescent="0.2">
      <c r="A335" s="49"/>
      <c r="B335" s="49"/>
      <c r="C335" s="173" t="s">
        <v>20</v>
      </c>
      <c r="D335" s="174">
        <f t="shared" ref="D335:P335" si="55">AVERAGE(D321:D332)</f>
        <v>10.541666666666666</v>
      </c>
      <c r="E335" s="174">
        <f t="shared" si="55"/>
        <v>4.2749999999999995</v>
      </c>
      <c r="F335" s="175">
        <f t="shared" si="55"/>
        <v>222.5</v>
      </c>
      <c r="G335" s="174">
        <f>AVERAGE(G321:G332)</f>
        <v>0.38583333333333342</v>
      </c>
      <c r="H335" s="174">
        <f t="shared" si="55"/>
        <v>18.25</v>
      </c>
      <c r="I335" s="174">
        <f t="shared" si="55"/>
        <v>7.4258333333333342</v>
      </c>
      <c r="J335" s="174">
        <f t="shared" si="55"/>
        <v>6.458333333333333</v>
      </c>
      <c r="K335" s="176">
        <f t="shared" si="55"/>
        <v>0.14983333333333335</v>
      </c>
      <c r="L335" s="175">
        <f t="shared" si="55"/>
        <v>153.25</v>
      </c>
      <c r="M335" s="175">
        <f t="shared" si="55"/>
        <v>945.83333333333337</v>
      </c>
      <c r="N335" s="175">
        <f t="shared" si="55"/>
        <v>39.333333333333336</v>
      </c>
      <c r="O335" s="174">
        <f t="shared" si="55"/>
        <v>9.7724999999999991</v>
      </c>
      <c r="P335" s="175">
        <f t="shared" si="55"/>
        <v>87.666666666666671</v>
      </c>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row>
    <row r="336" spans="1:39" s="50" customFormat="1" ht="12" x14ac:dyDescent="0.2">
      <c r="A336" s="49"/>
      <c r="B336" s="49"/>
      <c r="C336" s="173" t="s">
        <v>21</v>
      </c>
      <c r="D336" s="174">
        <f t="shared" ref="D336:P336" si="56">MAX(D321:D332)</f>
        <v>22.5</v>
      </c>
      <c r="E336" s="174">
        <f t="shared" si="56"/>
        <v>6.3</v>
      </c>
      <c r="F336" s="175">
        <f t="shared" si="56"/>
        <v>350</v>
      </c>
      <c r="G336" s="174">
        <f>MAX(G321:G332)</f>
        <v>0.51</v>
      </c>
      <c r="H336" s="174">
        <f t="shared" si="56"/>
        <v>24</v>
      </c>
      <c r="I336" s="174">
        <f t="shared" si="56"/>
        <v>8.32</v>
      </c>
      <c r="J336" s="174">
        <f t="shared" si="56"/>
        <v>6.9</v>
      </c>
      <c r="K336" s="176">
        <f t="shared" si="56"/>
        <v>0.23</v>
      </c>
      <c r="L336" s="175">
        <f t="shared" si="56"/>
        <v>740</v>
      </c>
      <c r="M336" s="175">
        <f t="shared" si="56"/>
        <v>1500</v>
      </c>
      <c r="N336" s="175">
        <f t="shared" si="56"/>
        <v>70</v>
      </c>
      <c r="O336" s="174">
        <f t="shared" si="56"/>
        <v>12.5</v>
      </c>
      <c r="P336" s="175">
        <f t="shared" si="56"/>
        <v>101.1</v>
      </c>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row>
    <row r="337" spans="1:39" s="50" customFormat="1" ht="12" x14ac:dyDescent="0.2">
      <c r="A337" s="49"/>
      <c r="B337" s="49"/>
      <c r="C337" s="69"/>
      <c r="D337" s="49"/>
      <c r="E337" s="49"/>
      <c r="F337" s="77"/>
      <c r="G337" s="77"/>
      <c r="H337" s="49"/>
      <c r="I337" s="71"/>
      <c r="J337" s="49"/>
      <c r="K337" s="49"/>
      <c r="L337" s="77"/>
      <c r="M337" s="77"/>
      <c r="N337" s="77"/>
      <c r="O337" s="71"/>
      <c r="P337" s="77"/>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row>
    <row r="338" spans="1:39" s="50" customFormat="1" ht="12" x14ac:dyDescent="0.2">
      <c r="A338" s="66"/>
      <c r="B338" s="66"/>
      <c r="C338" s="82"/>
      <c r="D338" s="82"/>
      <c r="E338" s="82"/>
      <c r="F338" s="83"/>
      <c r="G338" s="83"/>
      <c r="H338" s="82"/>
      <c r="I338" s="84"/>
      <c r="J338" s="82"/>
      <c r="K338" s="82"/>
      <c r="L338" s="83"/>
      <c r="M338" s="83"/>
      <c r="N338" s="83"/>
      <c r="O338" s="84"/>
      <c r="P338" s="83"/>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row>
    <row r="339" spans="1:39" s="50" customFormat="1" ht="12" x14ac:dyDescent="0.2">
      <c r="A339" s="214">
        <v>542</v>
      </c>
      <c r="B339" s="67" t="s">
        <v>120</v>
      </c>
      <c r="C339" s="79">
        <v>44250</v>
      </c>
      <c r="D339" s="56">
        <v>0.6</v>
      </c>
      <c r="E339" s="56">
        <v>9.5</v>
      </c>
      <c r="F339" s="67">
        <v>250</v>
      </c>
      <c r="G339" s="54">
        <v>0.39</v>
      </c>
      <c r="H339" s="67">
        <v>19</v>
      </c>
      <c r="I339" s="67">
        <v>12.2</v>
      </c>
      <c r="J339" s="56">
        <v>6.4</v>
      </c>
      <c r="K339" s="54">
        <v>0.25</v>
      </c>
      <c r="L339" s="67">
        <v>740</v>
      </c>
      <c r="M339" s="67">
        <v>2000</v>
      </c>
      <c r="N339" s="67">
        <v>96</v>
      </c>
      <c r="O339" s="67">
        <v>12.1</v>
      </c>
      <c r="P339" s="67">
        <v>85</v>
      </c>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row>
    <row r="340" spans="1:39" s="50" customFormat="1" ht="12" x14ac:dyDescent="0.2">
      <c r="A340" s="214">
        <v>542</v>
      </c>
      <c r="B340" s="67" t="s">
        <v>120</v>
      </c>
      <c r="C340" s="79" t="s">
        <v>154</v>
      </c>
      <c r="D340" s="56">
        <v>6.8</v>
      </c>
      <c r="E340" s="56">
        <v>5.5</v>
      </c>
      <c r="F340" s="67">
        <v>230</v>
      </c>
      <c r="G340" s="54">
        <v>0.39</v>
      </c>
      <c r="H340" s="67">
        <v>17</v>
      </c>
      <c r="I340" s="56">
        <v>8.5399999999999991</v>
      </c>
      <c r="J340" s="56">
        <v>6.7</v>
      </c>
      <c r="K340" s="54">
        <v>0.25</v>
      </c>
      <c r="L340" s="67">
        <v>300</v>
      </c>
      <c r="M340" s="67">
        <v>950</v>
      </c>
      <c r="N340" s="67">
        <v>36</v>
      </c>
      <c r="O340" s="67">
        <v>10.4</v>
      </c>
      <c r="P340" s="67">
        <v>86</v>
      </c>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row>
    <row r="341" spans="1:39" s="50" customFormat="1" ht="12" x14ac:dyDescent="0.2">
      <c r="A341" s="214">
        <v>542</v>
      </c>
      <c r="B341" s="67" t="s">
        <v>120</v>
      </c>
      <c r="C341" s="79">
        <v>44342</v>
      </c>
      <c r="D341" s="56">
        <v>11.5</v>
      </c>
      <c r="E341" s="67">
        <v>13</v>
      </c>
      <c r="F341" s="67">
        <v>400</v>
      </c>
      <c r="G341" s="54">
        <v>0.67</v>
      </c>
      <c r="H341" s="67">
        <v>26</v>
      </c>
      <c r="I341" s="56">
        <v>7.93</v>
      </c>
      <c r="J341" s="56">
        <v>6.3</v>
      </c>
      <c r="K341" s="54">
        <v>0.2</v>
      </c>
      <c r="L341" s="67">
        <v>280</v>
      </c>
      <c r="M341" s="67">
        <v>1600</v>
      </c>
      <c r="N341" s="67">
        <v>78</v>
      </c>
      <c r="O341" s="56">
        <v>9.1</v>
      </c>
      <c r="P341" s="67">
        <v>86</v>
      </c>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row>
    <row r="342" spans="1:39" s="50" customFormat="1" ht="12" x14ac:dyDescent="0.2">
      <c r="A342" s="214">
        <v>542</v>
      </c>
      <c r="B342" s="67" t="s">
        <v>120</v>
      </c>
      <c r="C342" s="79" t="s">
        <v>157</v>
      </c>
      <c r="D342" s="56">
        <v>19.600000000000001</v>
      </c>
      <c r="E342" s="56">
        <v>8.1999999999999993</v>
      </c>
      <c r="F342" s="67">
        <v>300</v>
      </c>
      <c r="G342" s="54">
        <v>0.56000000000000005</v>
      </c>
      <c r="H342" s="67">
        <v>21</v>
      </c>
      <c r="I342" s="67">
        <v>12.6</v>
      </c>
      <c r="J342" s="56">
        <v>6.7</v>
      </c>
      <c r="K342" s="54">
        <v>0.61</v>
      </c>
      <c r="L342" s="67">
        <v>250</v>
      </c>
      <c r="M342" s="67">
        <v>1300</v>
      </c>
      <c r="N342" s="67">
        <v>120</v>
      </c>
      <c r="O342" s="56">
        <v>3.4</v>
      </c>
      <c r="P342" s="67">
        <v>38</v>
      </c>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row>
    <row r="343" spans="1:39" s="50" customFormat="1" ht="12" x14ac:dyDescent="0.2">
      <c r="A343" s="214">
        <v>542</v>
      </c>
      <c r="B343" s="67" t="s">
        <v>120</v>
      </c>
      <c r="C343" s="79">
        <v>44390</v>
      </c>
      <c r="D343" s="56">
        <v>20.2</v>
      </c>
      <c r="E343" s="56">
        <v>8.1999999999999993</v>
      </c>
      <c r="F343" s="67">
        <v>250</v>
      </c>
      <c r="G343" s="54">
        <v>0.52</v>
      </c>
      <c r="H343" s="67">
        <v>19</v>
      </c>
      <c r="I343" s="67">
        <v>13.6</v>
      </c>
      <c r="J343" s="56">
        <v>6.8</v>
      </c>
      <c r="K343" s="54">
        <v>0.74</v>
      </c>
      <c r="L343" s="67">
        <v>290</v>
      </c>
      <c r="M343" s="67">
        <v>1200</v>
      </c>
      <c r="N343" s="67">
        <v>130</v>
      </c>
      <c r="O343" s="56">
        <v>3.4</v>
      </c>
      <c r="P343" s="67">
        <v>38</v>
      </c>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row>
    <row r="344" spans="1:39" s="50" customFormat="1" ht="12" x14ac:dyDescent="0.2">
      <c r="A344" s="214">
        <v>542</v>
      </c>
      <c r="B344" s="67" t="s">
        <v>120</v>
      </c>
      <c r="C344" s="79" t="s">
        <v>161</v>
      </c>
      <c r="D344" s="56">
        <v>15.7</v>
      </c>
      <c r="E344" s="67">
        <v>15</v>
      </c>
      <c r="F344" s="67">
        <v>320</v>
      </c>
      <c r="G344" s="54">
        <v>0.53</v>
      </c>
      <c r="H344" s="67">
        <v>22</v>
      </c>
      <c r="I344" s="67">
        <v>12.2</v>
      </c>
      <c r="J344" s="56">
        <v>6.5</v>
      </c>
      <c r="K344" s="54">
        <v>0.28000000000000003</v>
      </c>
      <c r="L344" s="67">
        <v>250</v>
      </c>
      <c r="M344" s="67">
        <v>1600</v>
      </c>
      <c r="N344" s="67">
        <v>200</v>
      </c>
      <c r="O344" s="56">
        <v>5.9</v>
      </c>
      <c r="P344" s="67">
        <v>61.2</v>
      </c>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row>
    <row r="345" spans="1:39" s="50" customFormat="1" ht="12" x14ac:dyDescent="0.2">
      <c r="A345" s="214">
        <v>542</v>
      </c>
      <c r="B345" s="67" t="s">
        <v>120</v>
      </c>
      <c r="C345" s="79" t="s">
        <v>165</v>
      </c>
      <c r="D345" s="56">
        <v>14.5</v>
      </c>
      <c r="E345" s="56">
        <v>5.2</v>
      </c>
      <c r="F345" s="67">
        <v>220</v>
      </c>
      <c r="G345" s="54">
        <v>0.39</v>
      </c>
      <c r="H345" s="67">
        <v>16</v>
      </c>
      <c r="I345" s="67">
        <v>11.7</v>
      </c>
      <c r="J345" s="56">
        <v>6.7</v>
      </c>
      <c r="K345" s="54">
        <v>0.52</v>
      </c>
      <c r="L345" s="67">
        <v>350</v>
      </c>
      <c r="M345" s="67">
        <v>1100</v>
      </c>
      <c r="N345" s="67">
        <v>58</v>
      </c>
      <c r="O345" s="56">
        <v>6.1</v>
      </c>
      <c r="P345" s="67">
        <v>61</v>
      </c>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row>
    <row r="346" spans="1:39" s="50" customFormat="1" ht="12" x14ac:dyDescent="0.2">
      <c r="A346" s="214">
        <v>542</v>
      </c>
      <c r="B346" s="67" t="s">
        <v>120</v>
      </c>
      <c r="C346" s="79" t="s">
        <v>168</v>
      </c>
      <c r="D346" s="67">
        <v>6</v>
      </c>
      <c r="E346" s="56">
        <v>3</v>
      </c>
      <c r="F346" s="67">
        <v>200</v>
      </c>
      <c r="G346" s="54">
        <v>0.55000000000000004</v>
      </c>
      <c r="H346" s="67">
        <v>26</v>
      </c>
      <c r="I346" s="56">
        <v>9.74</v>
      </c>
      <c r="J346" s="56">
        <v>6.6</v>
      </c>
      <c r="K346" s="54">
        <v>0.33</v>
      </c>
      <c r="L346" s="67">
        <v>170</v>
      </c>
      <c r="M346" s="67">
        <v>940</v>
      </c>
      <c r="N346" s="67">
        <v>34</v>
      </c>
      <c r="O346" s="67">
        <v>10.199999999999999</v>
      </c>
      <c r="P346" s="67">
        <v>83</v>
      </c>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row>
    <row r="347" spans="1:39" s="50" customFormat="1" ht="12" x14ac:dyDescent="0.2">
      <c r="A347" s="214">
        <v>542</v>
      </c>
      <c r="B347" s="67" t="s">
        <v>120</v>
      </c>
      <c r="C347" s="79">
        <v>44515</v>
      </c>
      <c r="D347" s="56">
        <v>5.9</v>
      </c>
      <c r="E347" s="56">
        <v>3.5</v>
      </c>
      <c r="F347" s="67">
        <v>300</v>
      </c>
      <c r="G347" s="54">
        <v>0.64</v>
      </c>
      <c r="H347" s="67">
        <v>29</v>
      </c>
      <c r="I347" s="56">
        <v>7.72</v>
      </c>
      <c r="J347" s="56">
        <v>6.5</v>
      </c>
      <c r="K347" s="54">
        <v>0.21</v>
      </c>
      <c r="L347" s="67">
        <v>250</v>
      </c>
      <c r="M347" s="67">
        <v>1000</v>
      </c>
      <c r="N347" s="67">
        <v>30</v>
      </c>
      <c r="O347" s="67">
        <v>11.6</v>
      </c>
      <c r="P347" s="67">
        <v>92</v>
      </c>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row>
    <row r="348" spans="1:39" s="50" customFormat="1" ht="12" x14ac:dyDescent="0.2">
      <c r="A348" s="214">
        <v>542</v>
      </c>
      <c r="B348" s="67" t="s">
        <v>120</v>
      </c>
      <c r="C348" s="331">
        <v>44546</v>
      </c>
      <c r="D348" s="56">
        <v>2.7</v>
      </c>
      <c r="E348" s="67">
        <v>9</v>
      </c>
      <c r="F348" s="67">
        <v>350</v>
      </c>
      <c r="G348" s="54">
        <v>0.66</v>
      </c>
      <c r="H348" s="67">
        <v>32</v>
      </c>
      <c r="I348" s="56">
        <v>6.77</v>
      </c>
      <c r="J348" s="56">
        <v>5.8</v>
      </c>
      <c r="K348" s="55">
        <v>6.4000000000000001E-2</v>
      </c>
      <c r="L348" s="67">
        <v>560</v>
      </c>
      <c r="M348" s="67">
        <v>1500</v>
      </c>
      <c r="N348" s="67">
        <v>43</v>
      </c>
      <c r="O348" s="67">
        <v>12</v>
      </c>
      <c r="P348" s="67">
        <v>90</v>
      </c>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row>
    <row r="349" spans="1:39" s="50" customFormat="1" ht="12" x14ac:dyDescent="0.2">
      <c r="A349" s="85"/>
      <c r="B349" s="85"/>
      <c r="C349" s="86"/>
      <c r="D349" s="87"/>
      <c r="E349" s="87"/>
      <c r="F349" s="88"/>
      <c r="G349" s="88"/>
      <c r="H349" s="87"/>
      <c r="I349" s="87"/>
      <c r="J349" s="87"/>
      <c r="K349" s="89"/>
      <c r="L349" s="88"/>
      <c r="M349" s="88"/>
      <c r="N349" s="88"/>
      <c r="O349" s="87"/>
      <c r="P349" s="88"/>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row>
    <row r="350" spans="1:39" s="50" customFormat="1" ht="12" x14ac:dyDescent="0.2">
      <c r="A350" s="49"/>
      <c r="B350" s="49"/>
      <c r="C350" s="173" t="s">
        <v>19</v>
      </c>
      <c r="D350" s="174">
        <f t="shared" ref="D350:P350" si="57">MIN(D339:D348)</f>
        <v>0.6</v>
      </c>
      <c r="E350" s="174">
        <f t="shared" si="57"/>
        <v>3</v>
      </c>
      <c r="F350" s="175">
        <f>MIN(F339:F348)</f>
        <v>200</v>
      </c>
      <c r="G350" s="174">
        <f>MIN(G339:G348)</f>
        <v>0.39</v>
      </c>
      <c r="H350" s="174">
        <f t="shared" si="57"/>
        <v>16</v>
      </c>
      <c r="I350" s="174">
        <f t="shared" si="57"/>
        <v>6.77</v>
      </c>
      <c r="J350" s="174">
        <f t="shared" si="57"/>
        <v>5.8</v>
      </c>
      <c r="K350" s="176">
        <f t="shared" si="57"/>
        <v>6.4000000000000001E-2</v>
      </c>
      <c r="L350" s="175">
        <f t="shared" si="57"/>
        <v>170</v>
      </c>
      <c r="M350" s="175">
        <f t="shared" si="57"/>
        <v>940</v>
      </c>
      <c r="N350" s="175">
        <f t="shared" si="57"/>
        <v>30</v>
      </c>
      <c r="O350" s="174">
        <f t="shared" si="57"/>
        <v>3.4</v>
      </c>
      <c r="P350" s="175">
        <f t="shared" si="57"/>
        <v>38</v>
      </c>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row>
    <row r="351" spans="1:39" s="50" customFormat="1" ht="12" x14ac:dyDescent="0.2">
      <c r="A351" s="49"/>
      <c r="B351" s="49"/>
      <c r="C351" s="173" t="s">
        <v>20</v>
      </c>
      <c r="D351" s="174">
        <f t="shared" ref="D351:P351" si="58">AVERAGE(D339:D348)</f>
        <v>10.350000000000001</v>
      </c>
      <c r="E351" s="174">
        <f t="shared" si="58"/>
        <v>8.0100000000000016</v>
      </c>
      <c r="F351" s="175">
        <f>AVERAGE(F339:F348)</f>
        <v>282</v>
      </c>
      <c r="G351" s="174">
        <f>AVERAGE(G339:G348)</f>
        <v>0.53</v>
      </c>
      <c r="H351" s="174">
        <f t="shared" si="58"/>
        <v>22.7</v>
      </c>
      <c r="I351" s="174">
        <f t="shared" si="58"/>
        <v>10.299999999999999</v>
      </c>
      <c r="J351" s="174">
        <f t="shared" si="58"/>
        <v>6.5</v>
      </c>
      <c r="K351" s="176">
        <f t="shared" si="58"/>
        <v>0.34540000000000004</v>
      </c>
      <c r="L351" s="175">
        <f t="shared" si="58"/>
        <v>344</v>
      </c>
      <c r="M351" s="175">
        <f t="shared" si="58"/>
        <v>1319</v>
      </c>
      <c r="N351" s="175">
        <f t="shared" si="58"/>
        <v>82.5</v>
      </c>
      <c r="O351" s="174">
        <f t="shared" si="58"/>
        <v>8.4199999999999982</v>
      </c>
      <c r="P351" s="175">
        <f t="shared" si="58"/>
        <v>72.02000000000001</v>
      </c>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row>
    <row r="352" spans="1:39" s="50" customFormat="1" ht="12" x14ac:dyDescent="0.2">
      <c r="A352" s="49"/>
      <c r="B352" s="49"/>
      <c r="C352" s="173" t="s">
        <v>21</v>
      </c>
      <c r="D352" s="174">
        <f t="shared" ref="D352:P352" si="59">MAX(D339:D348)</f>
        <v>20.2</v>
      </c>
      <c r="E352" s="174">
        <f t="shared" si="59"/>
        <v>15</v>
      </c>
      <c r="F352" s="175">
        <f>MAX(F339:F348)</f>
        <v>400</v>
      </c>
      <c r="G352" s="174">
        <f>MAX(G339:G348)</f>
        <v>0.67</v>
      </c>
      <c r="H352" s="174">
        <f t="shared" si="59"/>
        <v>32</v>
      </c>
      <c r="I352" s="174">
        <f t="shared" si="59"/>
        <v>13.6</v>
      </c>
      <c r="J352" s="174">
        <f t="shared" si="59"/>
        <v>6.8</v>
      </c>
      <c r="K352" s="176">
        <f t="shared" si="59"/>
        <v>0.74</v>
      </c>
      <c r="L352" s="175">
        <f t="shared" si="59"/>
        <v>740</v>
      </c>
      <c r="M352" s="175">
        <f t="shared" si="59"/>
        <v>2000</v>
      </c>
      <c r="N352" s="175">
        <f t="shared" si="59"/>
        <v>200</v>
      </c>
      <c r="O352" s="174">
        <f t="shared" si="59"/>
        <v>12.1</v>
      </c>
      <c r="P352" s="175">
        <f t="shared" si="59"/>
        <v>92</v>
      </c>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row>
    <row r="353" spans="1:39" s="50" customFormat="1" ht="12" x14ac:dyDescent="0.2">
      <c r="A353" s="49"/>
      <c r="B353" s="49"/>
      <c r="C353" s="69"/>
      <c r="D353" s="49"/>
      <c r="E353" s="49"/>
      <c r="F353" s="77"/>
      <c r="G353" s="77"/>
      <c r="H353" s="49"/>
      <c r="I353" s="71"/>
      <c r="J353" s="49"/>
      <c r="K353" s="49"/>
      <c r="L353" s="77"/>
      <c r="M353" s="77"/>
      <c r="N353" s="77"/>
      <c r="O353" s="71"/>
      <c r="P353" s="77"/>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row>
    <row r="354" spans="1:39" s="50" customFormat="1" ht="12" x14ac:dyDescent="0.2">
      <c r="A354" s="66"/>
      <c r="B354" s="66"/>
      <c r="C354" s="82"/>
      <c r="D354" s="82"/>
      <c r="E354" s="82"/>
      <c r="F354" s="83"/>
      <c r="G354" s="83"/>
      <c r="H354" s="82"/>
      <c r="I354" s="84"/>
      <c r="J354" s="82"/>
      <c r="K354" s="82"/>
      <c r="L354" s="83"/>
      <c r="M354" s="83"/>
      <c r="N354" s="83"/>
      <c r="O354" s="84"/>
      <c r="P354" s="83"/>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row>
    <row r="355" spans="1:39" s="50" customFormat="1" ht="12" x14ac:dyDescent="0.2">
      <c r="A355" s="214">
        <v>543</v>
      </c>
      <c r="B355" s="67" t="s">
        <v>121</v>
      </c>
      <c r="C355" s="79">
        <v>44250</v>
      </c>
      <c r="D355" s="56">
        <v>0.4</v>
      </c>
      <c r="E355" s="67">
        <v>12</v>
      </c>
      <c r="F355" s="67">
        <v>280</v>
      </c>
      <c r="G355" s="54">
        <v>0.49</v>
      </c>
      <c r="H355" s="67">
        <v>22</v>
      </c>
      <c r="I355" s="56">
        <v>8.41</v>
      </c>
      <c r="J355" s="56">
        <v>6.2</v>
      </c>
      <c r="K355" s="54">
        <v>0.14000000000000001</v>
      </c>
      <c r="L355" s="67">
        <v>440</v>
      </c>
      <c r="M355" s="67">
        <v>1100</v>
      </c>
      <c r="N355" s="67">
        <v>47</v>
      </c>
      <c r="O355" s="67">
        <v>12.4</v>
      </c>
      <c r="P355" s="67">
        <v>86</v>
      </c>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row>
    <row r="356" spans="1:39" s="50" customFormat="1" ht="12" x14ac:dyDescent="0.2">
      <c r="A356" s="214">
        <v>543</v>
      </c>
      <c r="B356" s="67" t="s">
        <v>121</v>
      </c>
      <c r="C356" s="79" t="s">
        <v>154</v>
      </c>
      <c r="D356" s="56">
        <v>5.9</v>
      </c>
      <c r="E356" s="67">
        <v>10</v>
      </c>
      <c r="F356" s="67">
        <v>250</v>
      </c>
      <c r="G356" s="54">
        <v>0.41</v>
      </c>
      <c r="H356" s="67">
        <v>18</v>
      </c>
      <c r="I356" s="56">
        <v>7.63</v>
      </c>
      <c r="J356" s="56">
        <v>6.5</v>
      </c>
      <c r="K356" s="54">
        <v>0.14000000000000001</v>
      </c>
      <c r="L356" s="67">
        <v>33</v>
      </c>
      <c r="M356" s="67">
        <v>740</v>
      </c>
      <c r="N356" s="67">
        <v>38</v>
      </c>
      <c r="O356" s="67">
        <v>11.4</v>
      </c>
      <c r="P356" s="67">
        <v>92</v>
      </c>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row>
    <row r="357" spans="1:39" s="50" customFormat="1" ht="12" x14ac:dyDescent="0.2">
      <c r="A357" s="214">
        <v>543</v>
      </c>
      <c r="B357" s="67" t="s">
        <v>121</v>
      </c>
      <c r="C357" s="79">
        <v>44342</v>
      </c>
      <c r="D357" s="56">
        <v>11.9</v>
      </c>
      <c r="E357" s="67">
        <v>19</v>
      </c>
      <c r="F357" s="67">
        <v>450</v>
      </c>
      <c r="G357" s="54">
        <v>0.63</v>
      </c>
      <c r="H357" s="67">
        <v>26</v>
      </c>
      <c r="I357" s="56">
        <v>6.42</v>
      </c>
      <c r="J357" s="56">
        <v>6</v>
      </c>
      <c r="K357" s="55">
        <v>0.09</v>
      </c>
      <c r="L357" s="67">
        <v>65</v>
      </c>
      <c r="M357" s="67">
        <v>1200</v>
      </c>
      <c r="N357" s="67">
        <v>52</v>
      </c>
      <c r="O357" s="56">
        <v>9.4</v>
      </c>
      <c r="P357" s="67">
        <v>89</v>
      </c>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row>
    <row r="358" spans="1:39" s="50" customFormat="1" ht="12" x14ac:dyDescent="0.2">
      <c r="A358" s="214">
        <v>543</v>
      </c>
      <c r="B358" s="67" t="s">
        <v>121</v>
      </c>
      <c r="C358" s="79" t="s">
        <v>157</v>
      </c>
      <c r="D358" s="56">
        <v>18.100000000000001</v>
      </c>
      <c r="E358" s="67">
        <v>16</v>
      </c>
      <c r="F358" s="67">
        <v>450</v>
      </c>
      <c r="G358" s="54">
        <v>0.67</v>
      </c>
      <c r="H358" s="67">
        <v>23</v>
      </c>
      <c r="I358" s="67">
        <v>10.199999999999999</v>
      </c>
      <c r="J358" s="56">
        <v>6.7</v>
      </c>
      <c r="K358" s="54">
        <v>0.49</v>
      </c>
      <c r="L358" s="67">
        <v>10</v>
      </c>
      <c r="M358" s="67">
        <v>1400</v>
      </c>
      <c r="N358" s="67">
        <v>100</v>
      </c>
      <c r="O358" s="56">
        <v>5.6</v>
      </c>
      <c r="P358" s="67">
        <v>61</v>
      </c>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row>
    <row r="359" spans="1:39" s="50" customFormat="1" ht="12" x14ac:dyDescent="0.2">
      <c r="A359" s="214">
        <v>543</v>
      </c>
      <c r="B359" s="67" t="s">
        <v>121</v>
      </c>
      <c r="C359" s="79">
        <v>44390</v>
      </c>
      <c r="D359" s="67">
        <v>26</v>
      </c>
      <c r="E359" s="67">
        <v>14</v>
      </c>
      <c r="F359" s="67">
        <v>280</v>
      </c>
      <c r="G359" s="54">
        <v>0.56000000000000005</v>
      </c>
      <c r="H359" s="67">
        <v>20</v>
      </c>
      <c r="I359" s="67">
        <v>10.5</v>
      </c>
      <c r="J359" s="56">
        <v>7.2</v>
      </c>
      <c r="K359" s="54">
        <v>0.64</v>
      </c>
      <c r="L359" s="67">
        <v>49</v>
      </c>
      <c r="M359" s="67">
        <v>1000</v>
      </c>
      <c r="N359" s="67">
        <v>85</v>
      </c>
      <c r="O359" s="56">
        <v>4.9000000000000004</v>
      </c>
      <c r="P359" s="67">
        <v>62</v>
      </c>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row>
    <row r="360" spans="1:39" s="50" customFormat="1" ht="12" x14ac:dyDescent="0.2">
      <c r="A360" s="214">
        <v>543</v>
      </c>
      <c r="B360" s="67" t="s">
        <v>121</v>
      </c>
      <c r="C360" s="79" t="s">
        <v>161</v>
      </c>
      <c r="D360" s="56">
        <v>14.9</v>
      </c>
      <c r="E360" s="56">
        <v>9.1</v>
      </c>
      <c r="F360" s="67">
        <v>600</v>
      </c>
      <c r="G360" s="54">
        <v>0.96</v>
      </c>
      <c r="H360" s="67">
        <v>45</v>
      </c>
      <c r="I360" s="56">
        <v>8.75</v>
      </c>
      <c r="J360" s="56">
        <v>5.8</v>
      </c>
      <c r="K360" s="55">
        <v>0.09</v>
      </c>
      <c r="L360" s="67">
        <v>49</v>
      </c>
      <c r="M360" s="67">
        <v>2500</v>
      </c>
      <c r="N360" s="67">
        <v>61</v>
      </c>
      <c r="O360" s="56">
        <v>7.73</v>
      </c>
      <c r="P360" s="67">
        <v>79</v>
      </c>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row>
    <row r="361" spans="1:39" s="50" customFormat="1" ht="12" x14ac:dyDescent="0.2">
      <c r="A361" s="214">
        <v>543</v>
      </c>
      <c r="B361" s="67" t="s">
        <v>121</v>
      </c>
      <c r="C361" s="79" t="s">
        <v>165</v>
      </c>
      <c r="D361" s="56">
        <v>14.2</v>
      </c>
      <c r="E361" s="56">
        <v>7.6</v>
      </c>
      <c r="F361" s="67">
        <v>220</v>
      </c>
      <c r="G361" s="54">
        <v>0.42</v>
      </c>
      <c r="H361" s="67">
        <v>21</v>
      </c>
      <c r="I361" s="67">
        <v>10.199999999999999</v>
      </c>
      <c r="J361" s="56">
        <v>6.8</v>
      </c>
      <c r="K361" s="54">
        <v>0.43</v>
      </c>
      <c r="L361" s="283">
        <v>50</v>
      </c>
      <c r="M361" s="67">
        <v>890</v>
      </c>
      <c r="N361" s="67">
        <v>52</v>
      </c>
      <c r="O361" s="56">
        <v>7.5</v>
      </c>
      <c r="P361" s="67">
        <v>75</v>
      </c>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row>
    <row r="362" spans="1:39" s="50" customFormat="1" ht="12" x14ac:dyDescent="0.2">
      <c r="A362" s="214">
        <v>543</v>
      </c>
      <c r="B362" s="67" t="s">
        <v>121</v>
      </c>
      <c r="C362" s="79" t="s">
        <v>168</v>
      </c>
      <c r="D362" s="56">
        <v>6.1</v>
      </c>
      <c r="E362" s="56">
        <v>3.6</v>
      </c>
      <c r="F362" s="67">
        <v>400</v>
      </c>
      <c r="G362" s="54">
        <v>0.72</v>
      </c>
      <c r="H362" s="67">
        <v>31</v>
      </c>
      <c r="I362" s="56">
        <v>7.14</v>
      </c>
      <c r="J362" s="56">
        <v>6.1</v>
      </c>
      <c r="K362" s="54">
        <v>0.1</v>
      </c>
      <c r="L362" s="67">
        <v>95</v>
      </c>
      <c r="M362" s="67">
        <v>1000</v>
      </c>
      <c r="N362" s="67">
        <v>30</v>
      </c>
      <c r="O362" s="67">
        <v>10.76</v>
      </c>
      <c r="P362" s="67">
        <v>87.6</v>
      </c>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row>
    <row r="363" spans="1:39" s="50" customFormat="1" ht="12" x14ac:dyDescent="0.2">
      <c r="A363" s="214">
        <v>543</v>
      </c>
      <c r="B363" s="67" t="s">
        <v>121</v>
      </c>
      <c r="C363" s="79">
        <v>44515</v>
      </c>
      <c r="D363" s="56">
        <v>5.7</v>
      </c>
      <c r="E363" s="56">
        <v>3.2</v>
      </c>
      <c r="F363" s="67">
        <v>300</v>
      </c>
      <c r="G363" s="54">
        <v>0.68</v>
      </c>
      <c r="H363" s="67">
        <v>30</v>
      </c>
      <c r="I363" s="56">
        <v>6.36</v>
      </c>
      <c r="J363" s="56">
        <v>5.8</v>
      </c>
      <c r="K363" s="55">
        <v>4.9000000000000002E-2</v>
      </c>
      <c r="L363" s="67">
        <v>180</v>
      </c>
      <c r="M363" s="67">
        <v>1000</v>
      </c>
      <c r="N363" s="67">
        <v>25</v>
      </c>
      <c r="O363" s="67">
        <v>11.4</v>
      </c>
      <c r="P363" s="67">
        <v>90</v>
      </c>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row>
    <row r="364" spans="1:39" s="50" customFormat="1" ht="12" x14ac:dyDescent="0.2">
      <c r="A364" s="214">
        <v>543</v>
      </c>
      <c r="B364" s="67" t="s">
        <v>121</v>
      </c>
      <c r="C364" s="331">
        <v>44546</v>
      </c>
      <c r="D364" s="67">
        <v>3</v>
      </c>
      <c r="E364" s="56">
        <v>5.7</v>
      </c>
      <c r="F364" s="67">
        <v>350</v>
      </c>
      <c r="G364" s="54">
        <v>0.65</v>
      </c>
      <c r="H364" s="67">
        <v>32</v>
      </c>
      <c r="I364" s="56">
        <v>6.04</v>
      </c>
      <c r="J364" s="56">
        <v>5.2</v>
      </c>
      <c r="K364" s="277">
        <v>0.02</v>
      </c>
      <c r="L364" s="67">
        <v>680</v>
      </c>
      <c r="M364" s="67">
        <v>1500</v>
      </c>
      <c r="N364" s="67">
        <v>25</v>
      </c>
      <c r="O364" s="67">
        <v>12</v>
      </c>
      <c r="P364" s="67">
        <v>86</v>
      </c>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row>
    <row r="365" spans="1:39" s="50" customFormat="1" ht="12" x14ac:dyDescent="0.2">
      <c r="A365" s="85"/>
      <c r="B365" s="85"/>
      <c r="C365" s="86"/>
      <c r="D365" s="87"/>
      <c r="E365" s="87"/>
      <c r="F365" s="88"/>
      <c r="G365" s="88"/>
      <c r="H365" s="87"/>
      <c r="I365" s="87"/>
      <c r="J365" s="87"/>
      <c r="K365" s="89"/>
      <c r="L365" s="88"/>
      <c r="M365" s="88"/>
      <c r="N365" s="88"/>
      <c r="O365" s="87"/>
      <c r="P365" s="88"/>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row>
    <row r="366" spans="1:39" s="50" customFormat="1" ht="12" x14ac:dyDescent="0.2">
      <c r="A366" s="49"/>
      <c r="B366" s="49"/>
      <c r="C366" s="173" t="s">
        <v>19</v>
      </c>
      <c r="D366" s="174">
        <f t="shared" ref="D366:O366" si="60">MIN(D355:D364)</f>
        <v>0.4</v>
      </c>
      <c r="E366" s="174">
        <f t="shared" si="60"/>
        <v>3.2</v>
      </c>
      <c r="F366" s="175">
        <f t="shared" si="60"/>
        <v>220</v>
      </c>
      <c r="G366" s="174">
        <f>MIN(G355:G364)</f>
        <v>0.41</v>
      </c>
      <c r="H366" s="174">
        <f t="shared" si="60"/>
        <v>18</v>
      </c>
      <c r="I366" s="174">
        <f>MIN(I355:I364)</f>
        <v>6.04</v>
      </c>
      <c r="J366" s="174">
        <f t="shared" si="60"/>
        <v>5.2</v>
      </c>
      <c r="K366" s="176">
        <f t="shared" si="60"/>
        <v>0.02</v>
      </c>
      <c r="L366" s="175">
        <f t="shared" si="60"/>
        <v>10</v>
      </c>
      <c r="M366" s="175">
        <f t="shared" si="60"/>
        <v>740</v>
      </c>
      <c r="N366" s="175">
        <f t="shared" si="60"/>
        <v>25</v>
      </c>
      <c r="O366" s="174">
        <f t="shared" si="60"/>
        <v>4.9000000000000004</v>
      </c>
      <c r="P366" s="175">
        <f>MIN(P355:P364)</f>
        <v>61</v>
      </c>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row>
    <row r="367" spans="1:39" s="50" customFormat="1" ht="12" x14ac:dyDescent="0.2">
      <c r="A367" s="49"/>
      <c r="B367" s="49"/>
      <c r="C367" s="173" t="s">
        <v>20</v>
      </c>
      <c r="D367" s="174">
        <f t="shared" ref="D367:O367" si="61">AVERAGE(D355:D364)</f>
        <v>10.620000000000001</v>
      </c>
      <c r="E367" s="174">
        <f t="shared" si="61"/>
        <v>10.02</v>
      </c>
      <c r="F367" s="175">
        <f t="shared" si="61"/>
        <v>358</v>
      </c>
      <c r="G367" s="174">
        <f>AVERAGE(G355:G364)</f>
        <v>0.61899999999999999</v>
      </c>
      <c r="H367" s="174">
        <f t="shared" si="61"/>
        <v>26.8</v>
      </c>
      <c r="I367" s="174">
        <f>AVERAGE(I355:I364)</f>
        <v>8.1650000000000009</v>
      </c>
      <c r="J367" s="174">
        <f t="shared" si="61"/>
        <v>6.2299999999999995</v>
      </c>
      <c r="K367" s="176">
        <f t="shared" si="61"/>
        <v>0.21890000000000001</v>
      </c>
      <c r="L367" s="175">
        <f t="shared" si="61"/>
        <v>165.1</v>
      </c>
      <c r="M367" s="175">
        <f t="shared" si="61"/>
        <v>1233</v>
      </c>
      <c r="N367" s="175">
        <f t="shared" si="61"/>
        <v>51.5</v>
      </c>
      <c r="O367" s="174">
        <f t="shared" si="61"/>
        <v>9.3090000000000011</v>
      </c>
      <c r="P367" s="175">
        <f>AVERAGE(P355:P364)</f>
        <v>80.760000000000005</v>
      </c>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row>
    <row r="368" spans="1:39" s="50" customFormat="1" ht="12" x14ac:dyDescent="0.2">
      <c r="A368" s="49"/>
      <c r="B368" s="49"/>
      <c r="C368" s="173" t="s">
        <v>21</v>
      </c>
      <c r="D368" s="174">
        <f t="shared" ref="D368:O368" si="62">MAX(D355:D364)</f>
        <v>26</v>
      </c>
      <c r="E368" s="174">
        <f t="shared" si="62"/>
        <v>19</v>
      </c>
      <c r="F368" s="175">
        <f t="shared" si="62"/>
        <v>600</v>
      </c>
      <c r="G368" s="174">
        <f>MAX(G355:G364)</f>
        <v>0.96</v>
      </c>
      <c r="H368" s="174">
        <f t="shared" si="62"/>
        <v>45</v>
      </c>
      <c r="I368" s="174">
        <f>MAX(I355:I364)</f>
        <v>10.5</v>
      </c>
      <c r="J368" s="174">
        <f t="shared" si="62"/>
        <v>7.2</v>
      </c>
      <c r="K368" s="176">
        <f t="shared" si="62"/>
        <v>0.64</v>
      </c>
      <c r="L368" s="175">
        <f t="shared" si="62"/>
        <v>680</v>
      </c>
      <c r="M368" s="175">
        <f t="shared" si="62"/>
        <v>2500</v>
      </c>
      <c r="N368" s="175">
        <f t="shared" si="62"/>
        <v>100</v>
      </c>
      <c r="O368" s="174">
        <f t="shared" si="62"/>
        <v>12.4</v>
      </c>
      <c r="P368" s="175">
        <f>MAX(P355:P364)</f>
        <v>92</v>
      </c>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row>
    <row r="369" spans="1:39" s="50" customFormat="1" ht="12" x14ac:dyDescent="0.2">
      <c r="A369" s="49"/>
      <c r="B369" s="49"/>
      <c r="C369" s="69"/>
      <c r="D369" s="49"/>
      <c r="E369" s="49"/>
      <c r="F369" s="77"/>
      <c r="G369" s="77"/>
      <c r="H369" s="49"/>
      <c r="I369" s="71"/>
      <c r="J369" s="49"/>
      <c r="K369" s="49"/>
      <c r="L369" s="77"/>
      <c r="M369" s="77"/>
      <c r="N369" s="77"/>
      <c r="O369" s="71"/>
      <c r="P369" s="77"/>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row>
    <row r="370" spans="1:39" s="50" customFormat="1" ht="12" x14ac:dyDescent="0.2">
      <c r="A370" s="66"/>
      <c r="B370" s="66"/>
      <c r="C370" s="82"/>
      <c r="D370" s="82"/>
      <c r="E370" s="82"/>
      <c r="F370" s="83"/>
      <c r="G370" s="83"/>
      <c r="H370" s="82"/>
      <c r="I370" s="84"/>
      <c r="J370" s="82"/>
      <c r="K370" s="82"/>
      <c r="L370" s="83"/>
      <c r="M370" s="83"/>
      <c r="N370" s="83"/>
      <c r="O370" s="84"/>
      <c r="P370" s="83"/>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row>
    <row r="371" spans="1:39" s="50" customFormat="1" ht="12" x14ac:dyDescent="0.2">
      <c r="A371" s="213">
        <v>550</v>
      </c>
      <c r="B371" s="67" t="s">
        <v>78</v>
      </c>
      <c r="C371" s="79" t="s">
        <v>152</v>
      </c>
      <c r="D371" s="56">
        <v>0.8</v>
      </c>
      <c r="E371" s="56">
        <v>6.7</v>
      </c>
      <c r="F371" s="67">
        <v>300</v>
      </c>
      <c r="G371" s="54">
        <v>0.46</v>
      </c>
      <c r="H371" s="67">
        <v>19</v>
      </c>
      <c r="I371" s="56">
        <v>6.92</v>
      </c>
      <c r="J371" s="56">
        <v>6.4</v>
      </c>
      <c r="K371" s="54">
        <v>0.13</v>
      </c>
      <c r="L371" s="67">
        <v>210</v>
      </c>
      <c r="M371" s="67">
        <v>980</v>
      </c>
      <c r="N371" s="67">
        <v>22</v>
      </c>
      <c r="O371" s="67">
        <v>13.2</v>
      </c>
      <c r="P371" s="67">
        <v>96</v>
      </c>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row>
    <row r="372" spans="1:39" s="50" customFormat="1" ht="12" x14ac:dyDescent="0.2">
      <c r="A372" s="213">
        <v>550</v>
      </c>
      <c r="B372" s="67" t="s">
        <v>78</v>
      </c>
      <c r="C372" s="79">
        <v>44250</v>
      </c>
      <c r="D372" s="56">
        <v>1.2</v>
      </c>
      <c r="E372" s="56">
        <v>3.7</v>
      </c>
      <c r="F372" s="67">
        <v>230</v>
      </c>
      <c r="G372" s="54">
        <v>0.39</v>
      </c>
      <c r="H372" s="67">
        <v>15</v>
      </c>
      <c r="I372" s="56">
        <v>8.01</v>
      </c>
      <c r="J372" s="56">
        <v>6.4</v>
      </c>
      <c r="K372" s="54">
        <v>0.23</v>
      </c>
      <c r="L372" s="67">
        <v>320</v>
      </c>
      <c r="M372" s="67">
        <v>830</v>
      </c>
      <c r="N372" s="67">
        <v>21</v>
      </c>
      <c r="O372" s="67">
        <v>12.1</v>
      </c>
      <c r="P372" s="67">
        <v>86</v>
      </c>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row>
    <row r="373" spans="1:39" s="50" customFormat="1" ht="12" x14ac:dyDescent="0.2">
      <c r="A373" s="213">
        <v>550</v>
      </c>
      <c r="B373" s="67" t="s">
        <v>78</v>
      </c>
      <c r="C373" s="79">
        <v>44277</v>
      </c>
      <c r="D373" s="56">
        <v>3.2</v>
      </c>
      <c r="E373" s="56">
        <v>3.3</v>
      </c>
      <c r="F373" s="67">
        <v>250</v>
      </c>
      <c r="G373" s="54">
        <v>0.34</v>
      </c>
      <c r="H373" s="67">
        <v>16</v>
      </c>
      <c r="I373" s="56">
        <v>6.46</v>
      </c>
      <c r="J373" s="56">
        <v>6.6</v>
      </c>
      <c r="K373" s="54">
        <v>0.18</v>
      </c>
      <c r="L373" s="67">
        <v>220</v>
      </c>
      <c r="M373" s="67">
        <v>850</v>
      </c>
      <c r="N373" s="67">
        <v>15</v>
      </c>
      <c r="O373" s="67">
        <v>12.5</v>
      </c>
      <c r="P373" s="67">
        <v>95</v>
      </c>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row>
    <row r="374" spans="1:39" s="50" customFormat="1" ht="12" x14ac:dyDescent="0.2">
      <c r="A374" s="213">
        <v>550</v>
      </c>
      <c r="B374" s="67" t="s">
        <v>78</v>
      </c>
      <c r="C374" s="79" t="s">
        <v>153</v>
      </c>
      <c r="D374" s="56">
        <v>7.5</v>
      </c>
      <c r="E374" s="56">
        <v>3.7</v>
      </c>
      <c r="F374" s="67">
        <v>200</v>
      </c>
      <c r="G374" s="54">
        <v>0.28999999999999998</v>
      </c>
      <c r="H374" s="67">
        <v>14</v>
      </c>
      <c r="I374" s="56">
        <v>6.6</v>
      </c>
      <c r="J374" s="56">
        <v>6.7</v>
      </c>
      <c r="K374" s="54">
        <v>0.18</v>
      </c>
      <c r="L374" s="67">
        <v>200</v>
      </c>
      <c r="M374" s="67">
        <v>690</v>
      </c>
      <c r="N374" s="67">
        <v>17</v>
      </c>
      <c r="O374" s="67">
        <v>11.23</v>
      </c>
      <c r="P374" s="67">
        <v>94.4</v>
      </c>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row>
    <row r="375" spans="1:39" s="50" customFormat="1" ht="12" x14ac:dyDescent="0.2">
      <c r="A375" s="213">
        <v>550</v>
      </c>
      <c r="B375" s="67" t="s">
        <v>78</v>
      </c>
      <c r="C375" s="79">
        <v>44342</v>
      </c>
      <c r="D375" s="56">
        <v>12.8</v>
      </c>
      <c r="E375" s="56">
        <v>4.5999999999999996</v>
      </c>
      <c r="F375" s="67">
        <v>280</v>
      </c>
      <c r="G375" s="54">
        <v>0.4</v>
      </c>
      <c r="H375" s="67">
        <v>17</v>
      </c>
      <c r="I375" s="56">
        <v>5.93</v>
      </c>
      <c r="J375" s="56">
        <v>6.5</v>
      </c>
      <c r="K375" s="54">
        <v>0.15</v>
      </c>
      <c r="L375" s="67">
        <v>110</v>
      </c>
      <c r="M375" s="67">
        <v>760</v>
      </c>
      <c r="N375" s="67">
        <v>26</v>
      </c>
      <c r="O375" s="56">
        <v>9.3000000000000007</v>
      </c>
      <c r="P375" s="67">
        <v>90</v>
      </c>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row>
    <row r="376" spans="1:39" s="50" customFormat="1" ht="12" x14ac:dyDescent="0.2">
      <c r="A376" s="213">
        <v>550</v>
      </c>
      <c r="B376" s="67" t="s">
        <v>78</v>
      </c>
      <c r="C376" s="79" t="s">
        <v>157</v>
      </c>
      <c r="D376" s="56">
        <v>18.600000000000001</v>
      </c>
      <c r="E376" s="56">
        <v>5.6</v>
      </c>
      <c r="F376" s="67">
        <v>350</v>
      </c>
      <c r="G376" s="54">
        <v>0.32</v>
      </c>
      <c r="H376" s="67">
        <v>13</v>
      </c>
      <c r="I376" s="56">
        <v>9.7899999999999991</v>
      </c>
      <c r="J376" s="56">
        <v>6.7</v>
      </c>
      <c r="K376" s="54">
        <v>0.39</v>
      </c>
      <c r="L376" s="67">
        <v>250</v>
      </c>
      <c r="M376" s="67">
        <v>870</v>
      </c>
      <c r="N376" s="67">
        <v>26</v>
      </c>
      <c r="O376" s="56">
        <v>6.8</v>
      </c>
      <c r="P376" s="67">
        <v>74</v>
      </c>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row>
    <row r="377" spans="1:39" s="50" customFormat="1" ht="12" x14ac:dyDescent="0.2">
      <c r="A377" s="213">
        <v>550</v>
      </c>
      <c r="B377" s="67" t="s">
        <v>78</v>
      </c>
      <c r="C377" s="79">
        <v>44390</v>
      </c>
      <c r="D377" s="56">
        <v>20.9</v>
      </c>
      <c r="E377" s="56">
        <v>8.6</v>
      </c>
      <c r="F377" s="67">
        <v>150</v>
      </c>
      <c r="G377" s="54">
        <v>0.31</v>
      </c>
      <c r="H377" s="67">
        <v>13</v>
      </c>
      <c r="I377" s="67">
        <v>11.6</v>
      </c>
      <c r="J377" s="56">
        <v>6.7</v>
      </c>
      <c r="K377" s="54">
        <v>0.43</v>
      </c>
      <c r="L377" s="67">
        <v>360</v>
      </c>
      <c r="M377" s="67">
        <v>890</v>
      </c>
      <c r="N377" s="67">
        <v>34</v>
      </c>
      <c r="O377" s="56">
        <v>5.2</v>
      </c>
      <c r="P377" s="67">
        <v>59</v>
      </c>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row>
    <row r="378" spans="1:39" s="50" customFormat="1" ht="12" x14ac:dyDescent="0.2">
      <c r="A378" s="213">
        <v>550</v>
      </c>
      <c r="B378" s="67" t="s">
        <v>78</v>
      </c>
      <c r="C378" s="79" t="s">
        <v>161</v>
      </c>
      <c r="D378" s="56">
        <v>16.5</v>
      </c>
      <c r="E378" s="56">
        <v>8.1</v>
      </c>
      <c r="F378" s="67">
        <v>250</v>
      </c>
      <c r="G378" s="54">
        <v>0.34</v>
      </c>
      <c r="H378" s="67">
        <v>14</v>
      </c>
      <c r="I378" s="67">
        <v>10</v>
      </c>
      <c r="J378" s="56">
        <v>6.8</v>
      </c>
      <c r="K378" s="54">
        <v>0.36</v>
      </c>
      <c r="L378" s="67">
        <v>310</v>
      </c>
      <c r="M378" s="67">
        <v>830</v>
      </c>
      <c r="N378" s="67">
        <v>30</v>
      </c>
      <c r="O378" s="56">
        <v>6.7</v>
      </c>
      <c r="P378" s="67">
        <v>70.8</v>
      </c>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row>
    <row r="379" spans="1:39" s="50" customFormat="1" ht="12" x14ac:dyDescent="0.2">
      <c r="A379" s="213">
        <v>550</v>
      </c>
      <c r="B379" s="67" t="s">
        <v>78</v>
      </c>
      <c r="C379" s="79" t="s">
        <v>165</v>
      </c>
      <c r="D379" s="56">
        <v>15.1</v>
      </c>
      <c r="E379" s="56">
        <v>6.6</v>
      </c>
      <c r="F379" s="67">
        <v>220</v>
      </c>
      <c r="G379" s="54">
        <v>0.35</v>
      </c>
      <c r="H379" s="67">
        <v>14</v>
      </c>
      <c r="I379" s="67">
        <v>11.2</v>
      </c>
      <c r="J379" s="56">
        <v>6.7</v>
      </c>
      <c r="K379" s="54">
        <v>0.41</v>
      </c>
      <c r="L379" s="67">
        <v>340</v>
      </c>
      <c r="M379" s="67">
        <v>900</v>
      </c>
      <c r="N379" s="67">
        <v>26</v>
      </c>
      <c r="O379" s="56">
        <v>5.7</v>
      </c>
      <c r="P379" s="67">
        <v>57</v>
      </c>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row>
    <row r="380" spans="1:39" s="50" customFormat="1" ht="12" x14ac:dyDescent="0.2">
      <c r="A380" s="214">
        <v>550</v>
      </c>
      <c r="B380" s="67" t="s">
        <v>78</v>
      </c>
      <c r="C380" s="79" t="s">
        <v>166</v>
      </c>
      <c r="D380" s="56">
        <v>8.4</v>
      </c>
      <c r="E380" s="56">
        <v>3.3</v>
      </c>
      <c r="F380" s="67">
        <v>400</v>
      </c>
      <c r="G380" s="54">
        <v>0.4</v>
      </c>
      <c r="H380" s="67">
        <v>19</v>
      </c>
      <c r="I380" s="56">
        <v>6.89</v>
      </c>
      <c r="J380" s="56">
        <v>6.6</v>
      </c>
      <c r="K380" s="54">
        <v>0.18</v>
      </c>
      <c r="L380" s="67">
        <v>66</v>
      </c>
      <c r="M380" s="67">
        <v>700</v>
      </c>
      <c r="N380" s="67">
        <v>19</v>
      </c>
      <c r="O380" s="67">
        <v>10.47</v>
      </c>
      <c r="P380" s="67">
        <v>92.9</v>
      </c>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row>
    <row r="381" spans="1:39" s="50" customFormat="1" ht="12" x14ac:dyDescent="0.2">
      <c r="A381" s="214">
        <v>550</v>
      </c>
      <c r="B381" s="67" t="s">
        <v>78</v>
      </c>
      <c r="C381" s="79">
        <v>44515</v>
      </c>
      <c r="D381" s="56">
        <v>6.6</v>
      </c>
      <c r="E381" s="56">
        <v>4.4000000000000004</v>
      </c>
      <c r="F381" s="67">
        <v>300</v>
      </c>
      <c r="G381" s="54">
        <v>0.47</v>
      </c>
      <c r="H381" s="67">
        <v>22</v>
      </c>
      <c r="I381" s="56">
        <v>5.92</v>
      </c>
      <c r="J381" s="56">
        <v>6.4</v>
      </c>
      <c r="K381" s="54">
        <v>0.12</v>
      </c>
      <c r="L381" s="67">
        <v>130</v>
      </c>
      <c r="M381" s="67">
        <v>790</v>
      </c>
      <c r="N381" s="67">
        <v>20</v>
      </c>
      <c r="O381" s="67">
        <v>11.6</v>
      </c>
      <c r="P381" s="67">
        <v>94</v>
      </c>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row>
    <row r="382" spans="1:39" s="50" customFormat="1" ht="12" x14ac:dyDescent="0.2">
      <c r="A382" s="214">
        <v>550</v>
      </c>
      <c r="B382" s="67" t="s">
        <v>78</v>
      </c>
      <c r="C382" s="331">
        <v>44546</v>
      </c>
      <c r="D382" s="56">
        <v>3.1</v>
      </c>
      <c r="E382" s="56">
        <v>5.8</v>
      </c>
      <c r="F382" s="67">
        <v>500</v>
      </c>
      <c r="G382" s="54">
        <v>0.56999999999999995</v>
      </c>
      <c r="H382" s="67">
        <v>26</v>
      </c>
      <c r="I382" s="56">
        <v>6.91</v>
      </c>
      <c r="J382" s="56">
        <v>6.3</v>
      </c>
      <c r="K382" s="54">
        <v>0.13</v>
      </c>
      <c r="L382" s="67">
        <v>350</v>
      </c>
      <c r="M382" s="67">
        <v>1200</v>
      </c>
      <c r="N382" s="67">
        <v>25</v>
      </c>
      <c r="O382" s="67">
        <v>13</v>
      </c>
      <c r="P382" s="67">
        <v>94</v>
      </c>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row>
    <row r="383" spans="1:39" s="50" customFormat="1" ht="12" x14ac:dyDescent="0.2">
      <c r="A383" s="85"/>
      <c r="B383" s="85"/>
      <c r="C383" s="86"/>
      <c r="D383" s="87"/>
      <c r="E383" s="87"/>
      <c r="F383" s="88"/>
      <c r="G383" s="88"/>
      <c r="H383" s="87"/>
      <c r="I383" s="87"/>
      <c r="J383" s="87"/>
      <c r="K383" s="89"/>
      <c r="L383" s="88"/>
      <c r="M383" s="88"/>
      <c r="N383" s="88"/>
      <c r="O383" s="87"/>
      <c r="P383" s="88"/>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row>
    <row r="384" spans="1:39" s="50" customFormat="1" ht="12" x14ac:dyDescent="0.2">
      <c r="A384" s="49"/>
      <c r="B384" s="49"/>
      <c r="C384" s="173" t="s">
        <v>19</v>
      </c>
      <c r="D384" s="174">
        <f t="shared" ref="D384:O384" si="63">MIN(D371:D382)</f>
        <v>0.8</v>
      </c>
      <c r="E384" s="174">
        <f t="shared" si="63"/>
        <v>3.3</v>
      </c>
      <c r="F384" s="175">
        <f t="shared" si="63"/>
        <v>150</v>
      </c>
      <c r="G384" s="174">
        <f>MIN(G371:G382)</f>
        <v>0.28999999999999998</v>
      </c>
      <c r="H384" s="174">
        <f t="shared" si="63"/>
        <v>13</v>
      </c>
      <c r="I384" s="174">
        <f t="shared" si="63"/>
        <v>5.92</v>
      </c>
      <c r="J384" s="174">
        <f t="shared" si="63"/>
        <v>6.3</v>
      </c>
      <c r="K384" s="176">
        <f t="shared" si="63"/>
        <v>0.12</v>
      </c>
      <c r="L384" s="175">
        <f t="shared" si="63"/>
        <v>66</v>
      </c>
      <c r="M384" s="175">
        <f t="shared" si="63"/>
        <v>690</v>
      </c>
      <c r="N384" s="175">
        <f t="shared" si="63"/>
        <v>15</v>
      </c>
      <c r="O384" s="174">
        <f t="shared" si="63"/>
        <v>5.2</v>
      </c>
      <c r="P384" s="175">
        <f>MIN(P371:P382)</f>
        <v>57</v>
      </c>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row>
    <row r="385" spans="1:39" s="50" customFormat="1" ht="12" x14ac:dyDescent="0.2">
      <c r="A385" s="49"/>
      <c r="B385" s="49"/>
      <c r="C385" s="173" t="s">
        <v>20</v>
      </c>
      <c r="D385" s="174">
        <f t="shared" ref="D385:O385" si="64">AVERAGE(D371:D382)</f>
        <v>9.5583333333333318</v>
      </c>
      <c r="E385" s="174">
        <f t="shared" si="64"/>
        <v>5.3666666666666671</v>
      </c>
      <c r="F385" s="175">
        <f t="shared" si="64"/>
        <v>285.83333333333331</v>
      </c>
      <c r="G385" s="174">
        <f>AVERAGE(G371:G382)</f>
        <v>0.38666666666666671</v>
      </c>
      <c r="H385" s="174">
        <f t="shared" si="64"/>
        <v>16.833333333333332</v>
      </c>
      <c r="I385" s="174">
        <f t="shared" si="64"/>
        <v>8.019166666666667</v>
      </c>
      <c r="J385" s="174">
        <f t="shared" si="64"/>
        <v>6.5666666666666664</v>
      </c>
      <c r="K385" s="176">
        <f t="shared" si="64"/>
        <v>0.24083333333333334</v>
      </c>
      <c r="L385" s="175">
        <f t="shared" si="64"/>
        <v>238.83333333333334</v>
      </c>
      <c r="M385" s="175">
        <f t="shared" si="64"/>
        <v>857.5</v>
      </c>
      <c r="N385" s="175">
        <f t="shared" si="64"/>
        <v>23.416666666666668</v>
      </c>
      <c r="O385" s="174">
        <f t="shared" si="64"/>
        <v>9.8166666666666664</v>
      </c>
      <c r="P385" s="175">
        <f>AVERAGE(P371:P382)</f>
        <v>83.591666666666654</v>
      </c>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row>
    <row r="386" spans="1:39" s="50" customFormat="1" ht="12" x14ac:dyDescent="0.2">
      <c r="A386" s="49"/>
      <c r="B386" s="49"/>
      <c r="C386" s="173" t="s">
        <v>21</v>
      </c>
      <c r="D386" s="174">
        <f t="shared" ref="D386:O386" si="65">MAX(D371:D382)</f>
        <v>20.9</v>
      </c>
      <c r="E386" s="174">
        <f t="shared" si="65"/>
        <v>8.6</v>
      </c>
      <c r="F386" s="175">
        <f t="shared" si="65"/>
        <v>500</v>
      </c>
      <c r="G386" s="174">
        <f>MAX(G371:G382)</f>
        <v>0.56999999999999995</v>
      </c>
      <c r="H386" s="174">
        <f t="shared" si="65"/>
        <v>26</v>
      </c>
      <c r="I386" s="174">
        <f t="shared" si="65"/>
        <v>11.6</v>
      </c>
      <c r="J386" s="174">
        <f t="shared" si="65"/>
        <v>6.8</v>
      </c>
      <c r="K386" s="176">
        <f t="shared" si="65"/>
        <v>0.43</v>
      </c>
      <c r="L386" s="175">
        <f t="shared" si="65"/>
        <v>360</v>
      </c>
      <c r="M386" s="175">
        <f t="shared" si="65"/>
        <v>1200</v>
      </c>
      <c r="N386" s="175">
        <f t="shared" si="65"/>
        <v>34</v>
      </c>
      <c r="O386" s="174">
        <f t="shared" si="65"/>
        <v>13.2</v>
      </c>
      <c r="P386" s="175">
        <f>MAX(P371:P382)</f>
        <v>96</v>
      </c>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row>
    <row r="387" spans="1:39" s="50" customFormat="1" ht="12" x14ac:dyDescent="0.2">
      <c r="A387" s="49"/>
      <c r="B387" s="49"/>
      <c r="C387" s="69"/>
      <c r="D387" s="49"/>
      <c r="E387" s="49"/>
      <c r="F387" s="77"/>
      <c r="G387" s="77"/>
      <c r="H387" s="49"/>
      <c r="I387" s="71"/>
      <c r="J387" s="49"/>
      <c r="K387" s="49"/>
      <c r="L387" s="77"/>
      <c r="M387" s="77"/>
      <c r="N387" s="77"/>
      <c r="O387" s="71"/>
      <c r="P387" s="77"/>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row>
    <row r="388" spans="1:39" s="50" customFormat="1" ht="12" x14ac:dyDescent="0.2">
      <c r="A388" s="66"/>
      <c r="B388" s="66"/>
      <c r="C388" s="82"/>
      <c r="D388" s="82"/>
      <c r="E388" s="82"/>
      <c r="F388" s="83"/>
      <c r="G388" s="83"/>
      <c r="H388" s="82"/>
      <c r="I388" s="84"/>
      <c r="J388" s="82"/>
      <c r="K388" s="82"/>
      <c r="L388" s="83"/>
      <c r="M388" s="83"/>
      <c r="N388" s="83"/>
      <c r="O388" s="84"/>
      <c r="P388" s="83"/>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row>
    <row r="389" spans="1:39" s="50" customFormat="1" ht="12" x14ac:dyDescent="0.2">
      <c r="A389" s="214" t="s">
        <v>86</v>
      </c>
      <c r="B389" s="67" t="s">
        <v>122</v>
      </c>
      <c r="C389" s="79">
        <v>44251</v>
      </c>
      <c r="D389" s="56">
        <v>0.9</v>
      </c>
      <c r="E389" s="197"/>
      <c r="F389" s="67">
        <v>230</v>
      </c>
      <c r="G389" s="197"/>
      <c r="H389" s="197"/>
      <c r="I389" s="197"/>
      <c r="J389" s="56">
        <v>6.5</v>
      </c>
      <c r="K389" s="54">
        <v>0.21</v>
      </c>
      <c r="L389" s="197"/>
      <c r="M389" s="197"/>
      <c r="N389" s="197"/>
      <c r="O389" s="56"/>
      <c r="P389" s="67"/>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row>
    <row r="390" spans="1:39" s="50" customFormat="1" ht="12" x14ac:dyDescent="0.2">
      <c r="A390" s="214" t="s">
        <v>86</v>
      </c>
      <c r="B390" s="67" t="s">
        <v>122</v>
      </c>
      <c r="C390" s="79" t="s">
        <v>155</v>
      </c>
      <c r="D390" s="67">
        <v>8</v>
      </c>
      <c r="E390" s="197"/>
      <c r="F390" s="67">
        <v>200</v>
      </c>
      <c r="G390" s="197"/>
      <c r="H390" s="197"/>
      <c r="I390" s="197"/>
      <c r="J390" s="56">
        <v>6.7</v>
      </c>
      <c r="K390" s="54">
        <v>0.18</v>
      </c>
      <c r="L390" s="197"/>
      <c r="M390" s="197"/>
      <c r="N390" s="197"/>
      <c r="O390" s="56"/>
      <c r="P390" s="67"/>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row>
    <row r="391" spans="1:39" s="50" customFormat="1" ht="12" x14ac:dyDescent="0.2">
      <c r="A391" s="214" t="s">
        <v>86</v>
      </c>
      <c r="B391" s="67" t="s">
        <v>122</v>
      </c>
      <c r="C391" s="79" t="s">
        <v>158</v>
      </c>
      <c r="D391" s="56">
        <v>19.100000000000001</v>
      </c>
      <c r="E391" s="197"/>
      <c r="F391" s="67">
        <v>200</v>
      </c>
      <c r="G391" s="197"/>
      <c r="H391" s="197"/>
      <c r="I391" s="197"/>
      <c r="J391" s="56">
        <v>6.8</v>
      </c>
      <c r="K391" s="54">
        <v>0.39</v>
      </c>
      <c r="L391" s="197"/>
      <c r="M391" s="197"/>
      <c r="N391" s="197"/>
      <c r="O391" s="56"/>
      <c r="P391" s="67"/>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row>
    <row r="392" spans="1:39" s="50" customFormat="1" ht="12" x14ac:dyDescent="0.2">
      <c r="A392" s="214" t="s">
        <v>86</v>
      </c>
      <c r="B392" s="67" t="s">
        <v>122</v>
      </c>
      <c r="C392" s="79" t="s">
        <v>161</v>
      </c>
      <c r="D392" s="56">
        <v>16.7</v>
      </c>
      <c r="E392" s="197"/>
      <c r="F392" s="67">
        <v>75</v>
      </c>
      <c r="G392" s="197"/>
      <c r="H392" s="197"/>
      <c r="I392" s="197"/>
      <c r="J392" s="56">
        <v>7.1</v>
      </c>
      <c r="K392" s="54">
        <v>0.39</v>
      </c>
      <c r="L392" s="197"/>
      <c r="M392" s="197"/>
      <c r="N392" s="197"/>
      <c r="O392" s="56"/>
      <c r="P392" s="197"/>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row>
    <row r="393" spans="1:39" s="50" customFormat="1" ht="12" x14ac:dyDescent="0.2">
      <c r="A393" s="214" t="s">
        <v>86</v>
      </c>
      <c r="B393" s="67" t="s">
        <v>122</v>
      </c>
      <c r="C393" s="79" t="s">
        <v>168</v>
      </c>
      <c r="D393" s="56">
        <v>8.4</v>
      </c>
      <c r="E393" s="197"/>
      <c r="F393" s="67">
        <v>50</v>
      </c>
      <c r="G393" s="197"/>
      <c r="H393" s="197"/>
      <c r="I393" s="197"/>
      <c r="J393" s="56">
        <v>6.7</v>
      </c>
      <c r="K393" s="54">
        <v>0.18</v>
      </c>
      <c r="L393" s="197"/>
      <c r="M393" s="197"/>
      <c r="N393" s="197"/>
      <c r="O393" s="56"/>
      <c r="P393" s="197"/>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row>
    <row r="394" spans="1:39" s="50" customFormat="1" ht="12" x14ac:dyDescent="0.2">
      <c r="A394" s="214" t="s">
        <v>86</v>
      </c>
      <c r="B394" s="67" t="s">
        <v>122</v>
      </c>
      <c r="C394" s="331">
        <v>44550</v>
      </c>
      <c r="D394" s="56">
        <v>1.1000000000000001</v>
      </c>
      <c r="E394" s="197"/>
      <c r="F394" s="67">
        <v>200</v>
      </c>
      <c r="G394" s="197"/>
      <c r="H394" s="197"/>
      <c r="I394" s="197"/>
      <c r="J394" s="56">
        <v>6.3</v>
      </c>
      <c r="K394" s="54">
        <v>0.1</v>
      </c>
      <c r="L394" s="197"/>
      <c r="M394" s="197"/>
      <c r="N394" s="197"/>
      <c r="O394" s="197"/>
      <c r="P394" s="197"/>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row>
    <row r="395" spans="1:39" s="50" customFormat="1" ht="12" x14ac:dyDescent="0.2">
      <c r="A395" s="85"/>
      <c r="B395" s="85"/>
      <c r="C395" s="86"/>
      <c r="D395" s="87"/>
      <c r="E395" s="87"/>
      <c r="F395" s="88"/>
      <c r="G395" s="88"/>
      <c r="H395" s="87"/>
      <c r="I395" s="87"/>
      <c r="J395" s="87"/>
      <c r="K395" s="89"/>
      <c r="L395" s="88"/>
      <c r="M395" s="88"/>
      <c r="N395" s="88"/>
      <c r="O395" s="87"/>
      <c r="P395" s="88"/>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row>
    <row r="396" spans="1:39" s="50" customFormat="1" ht="12" x14ac:dyDescent="0.2">
      <c r="A396" s="49"/>
      <c r="B396" s="49"/>
      <c r="C396" s="173" t="s">
        <v>19</v>
      </c>
      <c r="D396" s="174">
        <f t="shared" ref="D396:K396" si="66">MIN(D389:D394)</f>
        <v>0.9</v>
      </c>
      <c r="E396" s="174"/>
      <c r="F396" s="175">
        <f t="shared" si="66"/>
        <v>50</v>
      </c>
      <c r="G396" s="174"/>
      <c r="H396" s="174"/>
      <c r="I396" s="174"/>
      <c r="J396" s="174">
        <f t="shared" si="66"/>
        <v>6.3</v>
      </c>
      <c r="K396" s="176">
        <f t="shared" si="66"/>
        <v>0.1</v>
      </c>
      <c r="L396" s="175"/>
      <c r="M396" s="175"/>
      <c r="N396" s="175"/>
      <c r="O396" s="174"/>
      <c r="P396" s="175"/>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row>
    <row r="397" spans="1:39" s="50" customFormat="1" ht="12" x14ac:dyDescent="0.2">
      <c r="A397" s="49"/>
      <c r="B397" s="49"/>
      <c r="C397" s="173" t="s">
        <v>20</v>
      </c>
      <c r="D397" s="174">
        <f t="shared" ref="D397:K397" si="67">AVERAGE(D389:D394)</f>
        <v>9.0333333333333332</v>
      </c>
      <c r="E397" s="174"/>
      <c r="F397" s="175">
        <f t="shared" si="67"/>
        <v>159.16666666666666</v>
      </c>
      <c r="G397" s="174"/>
      <c r="H397" s="174"/>
      <c r="I397" s="174"/>
      <c r="J397" s="174">
        <f t="shared" si="67"/>
        <v>6.6833333333333336</v>
      </c>
      <c r="K397" s="176">
        <f t="shared" si="67"/>
        <v>0.24166666666666667</v>
      </c>
      <c r="L397" s="175"/>
      <c r="M397" s="175"/>
      <c r="N397" s="175"/>
      <c r="O397" s="174"/>
      <c r="P397" s="175"/>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row>
    <row r="398" spans="1:39" s="50" customFormat="1" ht="12" x14ac:dyDescent="0.2">
      <c r="A398" s="49"/>
      <c r="B398" s="49"/>
      <c r="C398" s="173" t="s">
        <v>21</v>
      </c>
      <c r="D398" s="174">
        <f t="shared" ref="D398:K398" si="68">MAX(D389:D394)</f>
        <v>19.100000000000001</v>
      </c>
      <c r="E398" s="174"/>
      <c r="F398" s="175">
        <f t="shared" si="68"/>
        <v>230</v>
      </c>
      <c r="G398" s="174"/>
      <c r="H398" s="174"/>
      <c r="I398" s="174"/>
      <c r="J398" s="174">
        <f t="shared" si="68"/>
        <v>7.1</v>
      </c>
      <c r="K398" s="176">
        <f t="shared" si="68"/>
        <v>0.39</v>
      </c>
      <c r="L398" s="175"/>
      <c r="M398" s="175"/>
      <c r="N398" s="175"/>
      <c r="O398" s="174"/>
      <c r="P398" s="175"/>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row>
    <row r="399" spans="1:39" s="50" customFormat="1" ht="12" x14ac:dyDescent="0.2">
      <c r="A399" s="49"/>
      <c r="B399" s="49"/>
      <c r="C399" s="69"/>
      <c r="D399" s="49"/>
      <c r="E399" s="49"/>
      <c r="F399" s="77"/>
      <c r="G399" s="77"/>
      <c r="H399" s="49"/>
      <c r="I399" s="71"/>
      <c r="J399" s="49"/>
      <c r="K399" s="49"/>
      <c r="L399" s="77"/>
      <c r="M399" s="77"/>
      <c r="N399" s="77"/>
      <c r="O399" s="71"/>
      <c r="P399" s="77"/>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row>
    <row r="400" spans="1:39" s="50" customFormat="1" ht="12" x14ac:dyDescent="0.2">
      <c r="A400" s="66"/>
      <c r="B400" s="66"/>
      <c r="C400" s="82"/>
      <c r="D400" s="82"/>
      <c r="E400" s="82"/>
      <c r="F400" s="83"/>
      <c r="G400" s="83"/>
      <c r="H400" s="82"/>
      <c r="I400" s="84"/>
      <c r="J400" s="82"/>
      <c r="K400" s="82"/>
      <c r="L400" s="83"/>
      <c r="M400" s="83"/>
      <c r="N400" s="83"/>
      <c r="O400" s="84"/>
      <c r="P400" s="83"/>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row>
    <row r="401" spans="1:39" s="50" customFormat="1" ht="12" x14ac:dyDescent="0.2">
      <c r="A401" s="214">
        <v>554</v>
      </c>
      <c r="B401" s="67" t="s">
        <v>123</v>
      </c>
      <c r="C401" s="79">
        <v>44252</v>
      </c>
      <c r="D401" s="56">
        <v>2.2000000000000002</v>
      </c>
      <c r="E401" s="56">
        <v>4.2</v>
      </c>
      <c r="F401" s="67">
        <v>250</v>
      </c>
      <c r="G401" s="54">
        <v>0.4</v>
      </c>
      <c r="H401" s="67">
        <v>16</v>
      </c>
      <c r="I401" s="56">
        <v>6.95</v>
      </c>
      <c r="J401" s="56">
        <v>6.4</v>
      </c>
      <c r="K401" s="54">
        <v>0.2</v>
      </c>
      <c r="L401" s="67">
        <v>200</v>
      </c>
      <c r="M401" s="67">
        <v>790</v>
      </c>
      <c r="N401" s="67">
        <v>23</v>
      </c>
      <c r="O401" s="67">
        <v>12.2</v>
      </c>
      <c r="P401" s="67">
        <v>90</v>
      </c>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row>
    <row r="402" spans="1:39" s="50" customFormat="1" ht="12" x14ac:dyDescent="0.2">
      <c r="A402" s="214">
        <v>554</v>
      </c>
      <c r="B402" s="67" t="s">
        <v>123</v>
      </c>
      <c r="C402" s="79" t="s">
        <v>154</v>
      </c>
      <c r="D402" s="56">
        <v>7.6</v>
      </c>
      <c r="E402" s="56">
        <v>3.2</v>
      </c>
      <c r="F402" s="67">
        <v>150</v>
      </c>
      <c r="G402" s="54">
        <v>0.27</v>
      </c>
      <c r="H402" s="67">
        <v>14</v>
      </c>
      <c r="I402" s="56">
        <v>6.04</v>
      </c>
      <c r="J402" s="56">
        <v>6.8</v>
      </c>
      <c r="K402" s="54">
        <v>0.15</v>
      </c>
      <c r="L402" s="67">
        <v>110</v>
      </c>
      <c r="M402" s="67">
        <v>620</v>
      </c>
      <c r="N402" s="67">
        <v>16</v>
      </c>
      <c r="O402" s="67">
        <v>11.3</v>
      </c>
      <c r="P402" s="67">
        <v>95.5</v>
      </c>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row>
    <row r="403" spans="1:39" s="50" customFormat="1" ht="12" x14ac:dyDescent="0.2">
      <c r="A403" s="214">
        <v>554</v>
      </c>
      <c r="B403" s="67" t="s">
        <v>123</v>
      </c>
      <c r="C403" s="79" t="s">
        <v>159</v>
      </c>
      <c r="D403" s="56">
        <v>18.100000000000001</v>
      </c>
      <c r="E403" s="56">
        <v>3.6</v>
      </c>
      <c r="F403" s="67">
        <v>150</v>
      </c>
      <c r="G403" s="54">
        <v>0.3</v>
      </c>
      <c r="H403" s="67">
        <v>15</v>
      </c>
      <c r="I403" s="56">
        <v>9.75</v>
      </c>
      <c r="J403" s="56">
        <v>6.8</v>
      </c>
      <c r="K403" s="54">
        <v>0.44</v>
      </c>
      <c r="L403" s="67">
        <v>120</v>
      </c>
      <c r="M403" s="67">
        <v>1300</v>
      </c>
      <c r="N403" s="67">
        <v>32</v>
      </c>
      <c r="O403" s="56">
        <v>5.0999999999999996</v>
      </c>
      <c r="P403" s="67">
        <v>55</v>
      </c>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row>
    <row r="404" spans="1:39" s="50" customFormat="1" ht="12" x14ac:dyDescent="0.2">
      <c r="A404" s="214">
        <v>554</v>
      </c>
      <c r="B404" s="67" t="s">
        <v>123</v>
      </c>
      <c r="C404" s="79" t="s">
        <v>163</v>
      </c>
      <c r="D404" s="56">
        <v>15.6</v>
      </c>
      <c r="E404" s="56">
        <v>3.8</v>
      </c>
      <c r="F404" s="67">
        <v>110</v>
      </c>
      <c r="G404" s="54">
        <v>0.23</v>
      </c>
      <c r="H404" s="67">
        <v>12</v>
      </c>
      <c r="I404" s="56">
        <v>8.51</v>
      </c>
      <c r="J404" s="56">
        <v>6.9</v>
      </c>
      <c r="K404" s="54">
        <v>0.31</v>
      </c>
      <c r="L404" s="67">
        <v>200</v>
      </c>
      <c r="M404" s="67">
        <v>940</v>
      </c>
      <c r="N404" s="67">
        <v>24</v>
      </c>
      <c r="O404" s="56">
        <v>7.4</v>
      </c>
      <c r="P404" s="67">
        <v>77.7</v>
      </c>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row>
    <row r="405" spans="1:39" s="50" customFormat="1" ht="12" x14ac:dyDescent="0.2">
      <c r="A405" s="214">
        <v>554</v>
      </c>
      <c r="B405" s="67" t="s">
        <v>123</v>
      </c>
      <c r="C405" s="79" t="s">
        <v>168</v>
      </c>
      <c r="D405" s="56">
        <v>8.1</v>
      </c>
      <c r="E405" s="56">
        <v>2.6</v>
      </c>
      <c r="F405" s="67">
        <v>75</v>
      </c>
      <c r="G405" s="54">
        <v>0.1</v>
      </c>
      <c r="H405" s="67">
        <v>16</v>
      </c>
      <c r="I405" s="56">
        <v>6.6</v>
      </c>
      <c r="J405" s="56">
        <v>6.8</v>
      </c>
      <c r="K405" s="54">
        <v>0.2</v>
      </c>
      <c r="L405" s="67">
        <v>65</v>
      </c>
      <c r="M405" s="67">
        <v>600</v>
      </c>
      <c r="N405" s="67">
        <v>16</v>
      </c>
      <c r="O405" s="67">
        <v>10.5</v>
      </c>
      <c r="P405" s="67">
        <v>90.6</v>
      </c>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row>
    <row r="406" spans="1:39" s="50" customFormat="1" ht="12" x14ac:dyDescent="0.2">
      <c r="A406" s="214">
        <v>554</v>
      </c>
      <c r="B406" s="67" t="s">
        <v>123</v>
      </c>
      <c r="C406" s="331">
        <v>44551</v>
      </c>
      <c r="D406" s="56">
        <v>0.5</v>
      </c>
      <c r="E406" s="56">
        <v>2.9</v>
      </c>
      <c r="F406" s="67">
        <v>400</v>
      </c>
      <c r="G406" s="54">
        <v>0.48</v>
      </c>
      <c r="H406" s="67">
        <v>21</v>
      </c>
      <c r="I406" s="56">
        <v>6.03</v>
      </c>
      <c r="J406" s="56">
        <v>6.4</v>
      </c>
      <c r="K406" s="54">
        <v>0.14000000000000001</v>
      </c>
      <c r="L406" s="67">
        <v>110</v>
      </c>
      <c r="M406" s="67">
        <v>670</v>
      </c>
      <c r="N406" s="67">
        <v>14</v>
      </c>
      <c r="O406" s="67">
        <v>12</v>
      </c>
      <c r="P406" s="67">
        <v>86</v>
      </c>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row>
    <row r="407" spans="1:39" s="50" customFormat="1" ht="12" x14ac:dyDescent="0.2">
      <c r="A407" s="85"/>
      <c r="B407" s="85"/>
      <c r="C407" s="86"/>
      <c r="D407" s="87"/>
      <c r="E407" s="87"/>
      <c r="F407" s="88"/>
      <c r="G407" s="88"/>
      <c r="H407" s="87"/>
      <c r="I407" s="87"/>
      <c r="J407" s="87"/>
      <c r="K407" s="89"/>
      <c r="L407" s="88"/>
      <c r="M407" s="88"/>
      <c r="N407" s="88"/>
      <c r="O407" s="87"/>
      <c r="P407" s="88"/>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row>
    <row r="408" spans="1:39" s="50" customFormat="1" ht="12" x14ac:dyDescent="0.2">
      <c r="A408" s="49"/>
      <c r="B408" s="49"/>
      <c r="C408" s="173" t="s">
        <v>19</v>
      </c>
      <c r="D408" s="174">
        <f t="shared" ref="D408:P408" si="69">MIN(D401:D406)</f>
        <v>0.5</v>
      </c>
      <c r="E408" s="174">
        <f t="shared" si="69"/>
        <v>2.6</v>
      </c>
      <c r="F408" s="175">
        <f t="shared" si="69"/>
        <v>75</v>
      </c>
      <c r="G408" s="174">
        <f>MIN(G401:G406)</f>
        <v>0.1</v>
      </c>
      <c r="H408" s="174">
        <f t="shared" si="69"/>
        <v>12</v>
      </c>
      <c r="I408" s="174">
        <f t="shared" si="69"/>
        <v>6.03</v>
      </c>
      <c r="J408" s="174">
        <f t="shared" si="69"/>
        <v>6.4</v>
      </c>
      <c r="K408" s="176">
        <f t="shared" si="69"/>
        <v>0.14000000000000001</v>
      </c>
      <c r="L408" s="175">
        <f t="shared" si="69"/>
        <v>65</v>
      </c>
      <c r="M408" s="175">
        <f t="shared" si="69"/>
        <v>600</v>
      </c>
      <c r="N408" s="175">
        <f t="shared" si="69"/>
        <v>14</v>
      </c>
      <c r="O408" s="174">
        <f t="shared" si="69"/>
        <v>5.0999999999999996</v>
      </c>
      <c r="P408" s="175">
        <f t="shared" si="69"/>
        <v>55</v>
      </c>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row>
    <row r="409" spans="1:39" s="50" customFormat="1" ht="12" x14ac:dyDescent="0.2">
      <c r="A409" s="49"/>
      <c r="B409" s="49"/>
      <c r="C409" s="173" t="s">
        <v>20</v>
      </c>
      <c r="D409" s="174">
        <f t="shared" ref="D409:P409" si="70">AVERAGE(D401:D406)</f>
        <v>8.6833333333333336</v>
      </c>
      <c r="E409" s="174">
        <f t="shared" si="70"/>
        <v>3.3833333333333333</v>
      </c>
      <c r="F409" s="175">
        <f t="shared" si="70"/>
        <v>189.16666666666666</v>
      </c>
      <c r="G409" s="174">
        <f>AVERAGE(G401:G406)</f>
        <v>0.29666666666666669</v>
      </c>
      <c r="H409" s="174">
        <f t="shared" si="70"/>
        <v>15.666666666666666</v>
      </c>
      <c r="I409" s="174">
        <f t="shared" si="70"/>
        <v>7.3133333333333335</v>
      </c>
      <c r="J409" s="174">
        <f t="shared" si="70"/>
        <v>6.6833333333333327</v>
      </c>
      <c r="K409" s="176">
        <f t="shared" si="70"/>
        <v>0.24</v>
      </c>
      <c r="L409" s="175">
        <f t="shared" si="70"/>
        <v>134.16666666666666</v>
      </c>
      <c r="M409" s="175">
        <f t="shared" si="70"/>
        <v>820</v>
      </c>
      <c r="N409" s="175">
        <f t="shared" si="70"/>
        <v>20.833333333333332</v>
      </c>
      <c r="O409" s="174">
        <f t="shared" si="70"/>
        <v>9.75</v>
      </c>
      <c r="P409" s="175">
        <f t="shared" si="70"/>
        <v>82.466666666666654</v>
      </c>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row>
    <row r="410" spans="1:39" s="50" customFormat="1" ht="12" x14ac:dyDescent="0.2">
      <c r="A410" s="49"/>
      <c r="B410" s="49"/>
      <c r="C410" s="173" t="s">
        <v>21</v>
      </c>
      <c r="D410" s="174">
        <f t="shared" ref="D410:P410" si="71">MAX(D401:D406)</f>
        <v>18.100000000000001</v>
      </c>
      <c r="E410" s="174">
        <f t="shared" si="71"/>
        <v>4.2</v>
      </c>
      <c r="F410" s="175">
        <f t="shared" si="71"/>
        <v>400</v>
      </c>
      <c r="G410" s="174">
        <f>MAX(G401:G406)</f>
        <v>0.48</v>
      </c>
      <c r="H410" s="174">
        <f t="shared" si="71"/>
        <v>21</v>
      </c>
      <c r="I410" s="174">
        <f t="shared" si="71"/>
        <v>9.75</v>
      </c>
      <c r="J410" s="174">
        <f t="shared" si="71"/>
        <v>6.9</v>
      </c>
      <c r="K410" s="176">
        <f t="shared" si="71"/>
        <v>0.44</v>
      </c>
      <c r="L410" s="175">
        <f t="shared" si="71"/>
        <v>200</v>
      </c>
      <c r="M410" s="175">
        <f t="shared" si="71"/>
        <v>1300</v>
      </c>
      <c r="N410" s="175">
        <f t="shared" si="71"/>
        <v>32</v>
      </c>
      <c r="O410" s="174">
        <f t="shared" si="71"/>
        <v>12.2</v>
      </c>
      <c r="P410" s="175">
        <f t="shared" si="71"/>
        <v>95.5</v>
      </c>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row>
    <row r="411" spans="1:39" s="50" customFormat="1" ht="12" x14ac:dyDescent="0.2">
      <c r="A411" s="49"/>
      <c r="B411" s="49"/>
      <c r="C411" s="69"/>
      <c r="D411" s="49"/>
      <c r="E411" s="49"/>
      <c r="F411" s="77"/>
      <c r="G411" s="77"/>
      <c r="H411" s="49"/>
      <c r="I411" s="71"/>
      <c r="J411" s="49"/>
      <c r="K411" s="49"/>
      <c r="L411" s="77"/>
      <c r="M411" s="77"/>
      <c r="N411" s="77"/>
      <c r="O411" s="71"/>
      <c r="P411" s="77"/>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row>
    <row r="412" spans="1:39" s="50" customFormat="1" ht="12" x14ac:dyDescent="0.2">
      <c r="A412" s="66"/>
      <c r="B412" s="66"/>
      <c r="C412" s="82"/>
      <c r="D412" s="82"/>
      <c r="E412" s="82"/>
      <c r="F412" s="83"/>
      <c r="G412" s="83"/>
      <c r="H412" s="82"/>
      <c r="I412" s="84"/>
      <c r="J412" s="82"/>
      <c r="K412" s="82"/>
      <c r="L412" s="83"/>
      <c r="M412" s="83"/>
      <c r="N412" s="83"/>
      <c r="O412" s="84"/>
      <c r="P412" s="83"/>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row>
    <row r="413" spans="1:39" s="50" customFormat="1" ht="12" x14ac:dyDescent="0.2">
      <c r="A413" s="214">
        <v>558</v>
      </c>
      <c r="B413" s="67" t="s">
        <v>124</v>
      </c>
      <c r="C413" s="79">
        <v>44252</v>
      </c>
      <c r="D413" s="56">
        <v>1.4</v>
      </c>
      <c r="E413" s="56">
        <v>1.4</v>
      </c>
      <c r="F413" s="67">
        <v>220</v>
      </c>
      <c r="G413" s="54">
        <v>0.4</v>
      </c>
      <c r="H413" s="67">
        <v>15</v>
      </c>
      <c r="I413" s="56">
        <v>5.27</v>
      </c>
      <c r="J413" s="56">
        <v>6.3</v>
      </c>
      <c r="K413" s="54">
        <v>0.12</v>
      </c>
      <c r="L413" s="67">
        <v>110</v>
      </c>
      <c r="M413" s="67">
        <v>640</v>
      </c>
      <c r="N413" s="67">
        <v>12</v>
      </c>
      <c r="O413" s="67">
        <v>11.9</v>
      </c>
      <c r="P413" s="67">
        <v>86</v>
      </c>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row>
    <row r="414" spans="1:39" s="50" customFormat="1" ht="12" x14ac:dyDescent="0.2">
      <c r="A414" s="214">
        <v>558</v>
      </c>
      <c r="B414" s="67" t="s">
        <v>124</v>
      </c>
      <c r="C414" s="79" t="s">
        <v>154</v>
      </c>
      <c r="D414" s="56">
        <v>8.1</v>
      </c>
      <c r="E414" s="56">
        <v>1.5</v>
      </c>
      <c r="F414" s="67">
        <v>130</v>
      </c>
      <c r="G414" s="54">
        <v>0.27</v>
      </c>
      <c r="H414" s="67">
        <v>13</v>
      </c>
      <c r="I414" s="56">
        <v>4.96</v>
      </c>
      <c r="J414" s="56">
        <v>6.8</v>
      </c>
      <c r="K414" s="54">
        <v>0.12</v>
      </c>
      <c r="L414" s="67">
        <v>95</v>
      </c>
      <c r="M414" s="67">
        <v>500</v>
      </c>
      <c r="N414" s="67">
        <v>12</v>
      </c>
      <c r="O414" s="67">
        <v>11.34</v>
      </c>
      <c r="P414" s="67">
        <v>97.3</v>
      </c>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row>
    <row r="415" spans="1:39" s="50" customFormat="1" ht="12" x14ac:dyDescent="0.2">
      <c r="A415" s="214">
        <v>558</v>
      </c>
      <c r="B415" s="67" t="s">
        <v>124</v>
      </c>
      <c r="C415" s="79" t="s">
        <v>159</v>
      </c>
      <c r="D415" s="56">
        <v>20.8</v>
      </c>
      <c r="E415" s="56">
        <v>3.3</v>
      </c>
      <c r="F415" s="67">
        <v>180</v>
      </c>
      <c r="G415" s="54">
        <v>0.28000000000000003</v>
      </c>
      <c r="H415" s="67">
        <v>13</v>
      </c>
      <c r="I415" s="56">
        <v>5.42</v>
      </c>
      <c r="J415" s="56">
        <v>6.7</v>
      </c>
      <c r="K415" s="54">
        <v>0.16</v>
      </c>
      <c r="L415" s="283">
        <v>10</v>
      </c>
      <c r="M415" s="67">
        <v>490</v>
      </c>
      <c r="N415" s="67">
        <v>21</v>
      </c>
      <c r="O415" s="56">
        <v>7.3</v>
      </c>
      <c r="P415" s="67">
        <v>83</v>
      </c>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row>
    <row r="416" spans="1:39" s="50" customFormat="1" ht="12" x14ac:dyDescent="0.2">
      <c r="A416" s="214">
        <v>558</v>
      </c>
      <c r="B416" s="67" t="s">
        <v>124</v>
      </c>
      <c r="C416" s="79" t="s">
        <v>163</v>
      </c>
      <c r="D416" s="56">
        <v>17.399999999999999</v>
      </c>
      <c r="E416" s="56">
        <v>4.3</v>
      </c>
      <c r="F416" s="67">
        <v>80</v>
      </c>
      <c r="G416" s="54">
        <v>0.23</v>
      </c>
      <c r="H416" s="67">
        <v>12</v>
      </c>
      <c r="I416" s="56">
        <v>5.88</v>
      </c>
      <c r="J416" s="56">
        <v>6.8</v>
      </c>
      <c r="K416" s="54">
        <v>0.21</v>
      </c>
      <c r="L416" s="283">
        <v>10</v>
      </c>
      <c r="M416" s="67">
        <v>450</v>
      </c>
      <c r="N416" s="67">
        <v>16</v>
      </c>
      <c r="O416" s="56">
        <v>7.5</v>
      </c>
      <c r="P416" s="67">
        <v>81.400000000000006</v>
      </c>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row>
    <row r="417" spans="1:39" s="50" customFormat="1" ht="12" x14ac:dyDescent="0.2">
      <c r="A417" s="214">
        <v>558</v>
      </c>
      <c r="B417" s="67" t="s">
        <v>124</v>
      </c>
      <c r="C417" s="79" t="s">
        <v>168</v>
      </c>
      <c r="D417" s="67">
        <v>9</v>
      </c>
      <c r="E417" s="56">
        <v>2</v>
      </c>
      <c r="F417" s="67">
        <v>75</v>
      </c>
      <c r="G417" s="54">
        <v>0.32</v>
      </c>
      <c r="H417" s="67">
        <v>15</v>
      </c>
      <c r="I417" s="56">
        <v>5.76</v>
      </c>
      <c r="J417" s="56">
        <v>6.8</v>
      </c>
      <c r="K417" s="54">
        <v>0.18</v>
      </c>
      <c r="L417" s="67">
        <v>25</v>
      </c>
      <c r="M417" s="67">
        <v>500</v>
      </c>
      <c r="N417" s="67">
        <v>14</v>
      </c>
      <c r="O417" s="67">
        <v>10.57</v>
      </c>
      <c r="P417" s="67">
        <v>92.4</v>
      </c>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row>
    <row r="418" spans="1:39" s="50" customFormat="1" ht="12" x14ac:dyDescent="0.2">
      <c r="A418" s="214">
        <v>558</v>
      </c>
      <c r="B418" s="67" t="s">
        <v>124</v>
      </c>
      <c r="C418" s="331">
        <v>44551</v>
      </c>
      <c r="D418" s="67">
        <v>1</v>
      </c>
      <c r="E418" s="56">
        <v>1.8</v>
      </c>
      <c r="F418" s="67">
        <v>250</v>
      </c>
      <c r="G418" s="54">
        <v>0.42</v>
      </c>
      <c r="H418" s="67">
        <v>20</v>
      </c>
      <c r="I418" s="56">
        <v>5.28</v>
      </c>
      <c r="J418" s="56">
        <v>6.4</v>
      </c>
      <c r="K418" s="54">
        <v>0.12</v>
      </c>
      <c r="L418" s="67">
        <v>24</v>
      </c>
      <c r="M418" s="67">
        <v>570</v>
      </c>
      <c r="N418" s="67">
        <v>12</v>
      </c>
      <c r="O418" s="67">
        <v>12</v>
      </c>
      <c r="P418" s="67">
        <v>85</v>
      </c>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row>
    <row r="419" spans="1:39" s="50" customFormat="1" ht="12" x14ac:dyDescent="0.2">
      <c r="A419" s="85"/>
      <c r="B419" s="85"/>
      <c r="C419" s="86"/>
      <c r="D419" s="87"/>
      <c r="E419" s="87"/>
      <c r="F419" s="88"/>
      <c r="G419" s="88"/>
      <c r="H419" s="87"/>
      <c r="I419" s="87"/>
      <c r="J419" s="87"/>
      <c r="K419" s="89"/>
      <c r="L419" s="88"/>
      <c r="M419" s="88"/>
      <c r="N419" s="88"/>
      <c r="O419" s="87"/>
      <c r="P419" s="88"/>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row>
    <row r="420" spans="1:39" s="50" customFormat="1" ht="12" x14ac:dyDescent="0.2">
      <c r="A420" s="49"/>
      <c r="B420" s="49"/>
      <c r="C420" s="173" t="s">
        <v>19</v>
      </c>
      <c r="D420" s="174">
        <f t="shared" ref="D420:P420" si="72">MIN(D413:D418)</f>
        <v>1</v>
      </c>
      <c r="E420" s="174">
        <f t="shared" si="72"/>
        <v>1.4</v>
      </c>
      <c r="F420" s="175">
        <f t="shared" si="72"/>
        <v>75</v>
      </c>
      <c r="G420" s="174">
        <f>MIN(G413:G418)</f>
        <v>0.23</v>
      </c>
      <c r="H420" s="174">
        <f t="shared" si="72"/>
        <v>12</v>
      </c>
      <c r="I420" s="174">
        <f t="shared" si="72"/>
        <v>4.96</v>
      </c>
      <c r="J420" s="174">
        <f t="shared" si="72"/>
        <v>6.3</v>
      </c>
      <c r="K420" s="176">
        <f t="shared" si="72"/>
        <v>0.12</v>
      </c>
      <c r="L420" s="175">
        <f t="shared" si="72"/>
        <v>10</v>
      </c>
      <c r="M420" s="175">
        <f t="shared" si="72"/>
        <v>450</v>
      </c>
      <c r="N420" s="175">
        <f t="shared" si="72"/>
        <v>12</v>
      </c>
      <c r="O420" s="174">
        <f t="shared" si="72"/>
        <v>7.3</v>
      </c>
      <c r="P420" s="175">
        <f t="shared" si="72"/>
        <v>81.400000000000006</v>
      </c>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row>
    <row r="421" spans="1:39" s="50" customFormat="1" ht="12" x14ac:dyDescent="0.2">
      <c r="A421" s="49"/>
      <c r="B421" s="49"/>
      <c r="C421" s="173" t="s">
        <v>20</v>
      </c>
      <c r="D421" s="174">
        <f t="shared" ref="D421:P421" si="73">AVERAGE(D413:D418)</f>
        <v>9.6166666666666671</v>
      </c>
      <c r="E421" s="174">
        <f t="shared" si="73"/>
        <v>2.3833333333333333</v>
      </c>
      <c r="F421" s="175">
        <f t="shared" si="73"/>
        <v>155.83333333333334</v>
      </c>
      <c r="G421" s="174">
        <f>AVERAGE(G413:G418)</f>
        <v>0.32</v>
      </c>
      <c r="H421" s="174">
        <f t="shared" si="73"/>
        <v>14.666666666666666</v>
      </c>
      <c r="I421" s="174">
        <f t="shared" si="73"/>
        <v>5.4283333333333337</v>
      </c>
      <c r="J421" s="174">
        <f t="shared" si="73"/>
        <v>6.6333333333333329</v>
      </c>
      <c r="K421" s="176">
        <f t="shared" si="73"/>
        <v>0.15166666666666667</v>
      </c>
      <c r="L421" s="175">
        <f t="shared" si="73"/>
        <v>45.666666666666664</v>
      </c>
      <c r="M421" s="175">
        <f t="shared" si="73"/>
        <v>525</v>
      </c>
      <c r="N421" s="175">
        <f t="shared" si="73"/>
        <v>14.5</v>
      </c>
      <c r="O421" s="174">
        <f t="shared" si="73"/>
        <v>10.101666666666668</v>
      </c>
      <c r="P421" s="175">
        <f t="shared" si="73"/>
        <v>87.516666666666666</v>
      </c>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row>
    <row r="422" spans="1:39" s="50" customFormat="1" ht="12" x14ac:dyDescent="0.2">
      <c r="A422" s="49"/>
      <c r="B422" s="49"/>
      <c r="C422" s="173" t="s">
        <v>21</v>
      </c>
      <c r="D422" s="174">
        <f t="shared" ref="D422:P422" si="74">MAX(D413:D418)</f>
        <v>20.8</v>
      </c>
      <c r="E422" s="174">
        <f t="shared" si="74"/>
        <v>4.3</v>
      </c>
      <c r="F422" s="175">
        <f t="shared" si="74"/>
        <v>250</v>
      </c>
      <c r="G422" s="174">
        <f>MAX(G413:G418)</f>
        <v>0.42</v>
      </c>
      <c r="H422" s="174">
        <f t="shared" si="74"/>
        <v>20</v>
      </c>
      <c r="I422" s="174">
        <f t="shared" si="74"/>
        <v>5.88</v>
      </c>
      <c r="J422" s="174">
        <f t="shared" si="74"/>
        <v>6.8</v>
      </c>
      <c r="K422" s="176">
        <f t="shared" si="74"/>
        <v>0.21</v>
      </c>
      <c r="L422" s="175">
        <f t="shared" si="74"/>
        <v>110</v>
      </c>
      <c r="M422" s="175">
        <f t="shared" si="74"/>
        <v>640</v>
      </c>
      <c r="N422" s="175">
        <f t="shared" si="74"/>
        <v>21</v>
      </c>
      <c r="O422" s="174">
        <f t="shared" si="74"/>
        <v>12</v>
      </c>
      <c r="P422" s="175">
        <f t="shared" si="74"/>
        <v>97.3</v>
      </c>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row>
    <row r="423" spans="1:39" s="50" customFormat="1" ht="12" x14ac:dyDescent="0.2">
      <c r="A423" s="49"/>
      <c r="B423" s="49"/>
      <c r="C423" s="69"/>
      <c r="D423" s="49"/>
      <c r="E423" s="49"/>
      <c r="F423" s="77"/>
      <c r="G423" s="77"/>
      <c r="H423" s="49"/>
      <c r="I423" s="71"/>
      <c r="J423" s="49"/>
      <c r="K423" s="49"/>
      <c r="L423" s="77"/>
      <c r="M423" s="77"/>
      <c r="N423" s="77"/>
      <c r="O423" s="71"/>
      <c r="P423" s="77"/>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row>
    <row r="424" spans="1:39" s="50" customFormat="1" ht="12" x14ac:dyDescent="0.2">
      <c r="A424" s="66"/>
      <c r="B424" s="66"/>
      <c r="C424" s="82"/>
      <c r="D424" s="82"/>
      <c r="E424" s="82"/>
      <c r="F424" s="83"/>
      <c r="G424" s="83"/>
      <c r="H424" s="82"/>
      <c r="I424" s="84"/>
      <c r="J424" s="82"/>
      <c r="K424" s="82"/>
      <c r="L424" s="83"/>
      <c r="M424" s="83"/>
      <c r="N424" s="83"/>
      <c r="O424" s="84"/>
      <c r="P424" s="83"/>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row>
    <row r="425" spans="1:39" s="50" customFormat="1" ht="12" x14ac:dyDescent="0.2">
      <c r="A425" s="214">
        <v>568</v>
      </c>
      <c r="B425" s="67" t="s">
        <v>125</v>
      </c>
      <c r="C425" s="79">
        <v>44252</v>
      </c>
      <c r="D425" s="56">
        <v>0.8</v>
      </c>
      <c r="E425" s="56">
        <v>2.1</v>
      </c>
      <c r="F425" s="67">
        <v>150</v>
      </c>
      <c r="G425" s="54">
        <v>0.28999999999999998</v>
      </c>
      <c r="H425" s="67">
        <v>11</v>
      </c>
      <c r="I425" s="56">
        <v>4.67</v>
      </c>
      <c r="J425" s="56">
        <v>6.5</v>
      </c>
      <c r="K425" s="54">
        <v>0.1</v>
      </c>
      <c r="L425" s="67">
        <v>120</v>
      </c>
      <c r="M425" s="67">
        <v>470</v>
      </c>
      <c r="N425" s="56">
        <v>9.5</v>
      </c>
      <c r="O425" s="67">
        <v>14</v>
      </c>
      <c r="P425" s="67">
        <v>99</v>
      </c>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row>
    <row r="426" spans="1:39" s="50" customFormat="1" ht="12" x14ac:dyDescent="0.2">
      <c r="A426" s="214">
        <v>568</v>
      </c>
      <c r="B426" s="67" t="s">
        <v>125</v>
      </c>
      <c r="C426" s="79" t="s">
        <v>154</v>
      </c>
      <c r="D426" s="56">
        <v>6.6</v>
      </c>
      <c r="E426" s="56">
        <v>1.4</v>
      </c>
      <c r="F426" s="67">
        <v>150</v>
      </c>
      <c r="G426" s="54">
        <v>0.25</v>
      </c>
      <c r="H426" s="67">
        <v>12</v>
      </c>
      <c r="I426" s="56">
        <v>4.6500000000000004</v>
      </c>
      <c r="J426" s="56">
        <v>6.5</v>
      </c>
      <c r="K426" s="54">
        <v>0.1</v>
      </c>
      <c r="L426" s="67">
        <v>70</v>
      </c>
      <c r="M426" s="67">
        <v>420</v>
      </c>
      <c r="N426" s="67">
        <v>10</v>
      </c>
      <c r="O426" s="67">
        <v>11.46</v>
      </c>
      <c r="P426" s="67">
        <v>94.9</v>
      </c>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row>
    <row r="427" spans="1:39" s="50" customFormat="1" ht="12" x14ac:dyDescent="0.2">
      <c r="A427" s="214">
        <v>568</v>
      </c>
      <c r="B427" s="67" t="s">
        <v>125</v>
      </c>
      <c r="C427" s="79" t="s">
        <v>159</v>
      </c>
      <c r="D427" s="56">
        <v>17.899999999999999</v>
      </c>
      <c r="E427" s="56">
        <v>1.9</v>
      </c>
      <c r="F427" s="67">
        <v>150</v>
      </c>
      <c r="G427" s="54">
        <v>0.23</v>
      </c>
      <c r="H427" s="67">
        <v>11</v>
      </c>
      <c r="I427" s="56">
        <v>5.26</v>
      </c>
      <c r="J427" s="56">
        <v>6.7</v>
      </c>
      <c r="K427" s="54">
        <v>0.18</v>
      </c>
      <c r="L427" s="283">
        <v>10</v>
      </c>
      <c r="M427" s="67">
        <v>400</v>
      </c>
      <c r="N427" s="67">
        <v>11</v>
      </c>
      <c r="O427" s="56">
        <v>7.7</v>
      </c>
      <c r="P427" s="67">
        <v>83</v>
      </c>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row>
    <row r="428" spans="1:39" s="50" customFormat="1" ht="12" x14ac:dyDescent="0.2">
      <c r="A428" s="214">
        <v>568</v>
      </c>
      <c r="B428" s="67" t="s">
        <v>125</v>
      </c>
      <c r="C428" s="79" t="s">
        <v>163</v>
      </c>
      <c r="D428" s="56">
        <v>15.9</v>
      </c>
      <c r="E428" s="56">
        <v>1.7</v>
      </c>
      <c r="F428" s="67">
        <v>110</v>
      </c>
      <c r="G428" s="54">
        <v>0.18</v>
      </c>
      <c r="H428" s="56">
        <v>9.3000000000000007</v>
      </c>
      <c r="I428" s="56">
        <v>5.36</v>
      </c>
      <c r="J428" s="56">
        <v>6.9</v>
      </c>
      <c r="K428" s="54">
        <v>0.2</v>
      </c>
      <c r="L428" s="283">
        <v>10</v>
      </c>
      <c r="M428" s="67">
        <v>340</v>
      </c>
      <c r="N428" s="67">
        <v>10</v>
      </c>
      <c r="O428" s="56">
        <v>8.1300000000000008</v>
      </c>
      <c r="P428" s="67">
        <v>85.4</v>
      </c>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row>
    <row r="429" spans="1:39" s="50" customFormat="1" ht="12" x14ac:dyDescent="0.2">
      <c r="A429" s="214">
        <v>568</v>
      </c>
      <c r="B429" s="67" t="s">
        <v>125</v>
      </c>
      <c r="C429" s="79" t="s">
        <v>168</v>
      </c>
      <c r="D429" s="56">
        <v>6.8</v>
      </c>
      <c r="E429" s="56">
        <v>1.6</v>
      </c>
      <c r="F429" s="67">
        <v>280</v>
      </c>
      <c r="G429" s="54">
        <v>0.4</v>
      </c>
      <c r="H429" s="67">
        <v>19</v>
      </c>
      <c r="I429" s="56">
        <v>5</v>
      </c>
      <c r="J429" s="56">
        <v>6.5</v>
      </c>
      <c r="K429" s="55">
        <v>9.8000000000000004E-2</v>
      </c>
      <c r="L429" s="67">
        <v>14</v>
      </c>
      <c r="M429" s="67">
        <v>520</v>
      </c>
      <c r="N429" s="56">
        <v>8.6999999999999993</v>
      </c>
      <c r="O429" s="67">
        <v>11.4</v>
      </c>
      <c r="P429" s="67">
        <v>94.8</v>
      </c>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row>
    <row r="430" spans="1:39" s="50" customFormat="1" ht="12" x14ac:dyDescent="0.2">
      <c r="A430" s="214">
        <v>568</v>
      </c>
      <c r="B430" s="67" t="s">
        <v>125</v>
      </c>
      <c r="C430" s="331">
        <v>44551</v>
      </c>
      <c r="D430" s="56">
        <v>0.1</v>
      </c>
      <c r="E430" s="56">
        <v>1.1000000000000001</v>
      </c>
      <c r="F430" s="67">
        <v>200</v>
      </c>
      <c r="G430" s="54">
        <v>0.43</v>
      </c>
      <c r="H430" s="67">
        <v>19</v>
      </c>
      <c r="I430" s="56">
        <v>4.3</v>
      </c>
      <c r="J430" s="56">
        <v>6.3</v>
      </c>
      <c r="K430" s="55">
        <v>7.0000000000000007E-2</v>
      </c>
      <c r="L430" s="67">
        <v>21</v>
      </c>
      <c r="M430" s="67">
        <v>480</v>
      </c>
      <c r="N430" s="56">
        <v>7.7</v>
      </c>
      <c r="O430" s="67">
        <v>14</v>
      </c>
      <c r="P430" s="67">
        <v>96</v>
      </c>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row>
    <row r="431" spans="1:39" s="50" customFormat="1" ht="12" x14ac:dyDescent="0.2">
      <c r="A431" s="85"/>
      <c r="B431" s="85"/>
      <c r="C431" s="86"/>
      <c r="D431" s="87"/>
      <c r="E431" s="87"/>
      <c r="F431" s="88"/>
      <c r="G431" s="88"/>
      <c r="H431" s="87"/>
      <c r="I431" s="87"/>
      <c r="J431" s="87"/>
      <c r="K431" s="89"/>
      <c r="L431" s="88"/>
      <c r="M431" s="88"/>
      <c r="N431" s="88"/>
      <c r="O431" s="87"/>
      <c r="P431" s="88"/>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row>
    <row r="432" spans="1:39" s="50" customFormat="1" ht="12" x14ac:dyDescent="0.2">
      <c r="A432" s="49"/>
      <c r="B432" s="49"/>
      <c r="C432" s="173" t="s">
        <v>19</v>
      </c>
      <c r="D432" s="174">
        <f t="shared" ref="D432:P432" si="75">MIN(D425:D430)</f>
        <v>0.1</v>
      </c>
      <c r="E432" s="174">
        <f t="shared" si="75"/>
        <v>1.1000000000000001</v>
      </c>
      <c r="F432" s="175">
        <f t="shared" si="75"/>
        <v>110</v>
      </c>
      <c r="G432" s="174">
        <f>MIN(G425:G430)</f>
        <v>0.18</v>
      </c>
      <c r="H432" s="174">
        <f t="shared" si="75"/>
        <v>9.3000000000000007</v>
      </c>
      <c r="I432" s="174">
        <f t="shared" si="75"/>
        <v>4.3</v>
      </c>
      <c r="J432" s="174">
        <f t="shared" si="75"/>
        <v>6.3</v>
      </c>
      <c r="K432" s="176">
        <f t="shared" si="75"/>
        <v>7.0000000000000007E-2</v>
      </c>
      <c r="L432" s="175">
        <f t="shared" si="75"/>
        <v>10</v>
      </c>
      <c r="M432" s="175">
        <f t="shared" si="75"/>
        <v>340</v>
      </c>
      <c r="N432" s="175">
        <f t="shared" si="75"/>
        <v>7.7</v>
      </c>
      <c r="O432" s="174">
        <f t="shared" si="75"/>
        <v>7.7</v>
      </c>
      <c r="P432" s="175">
        <f t="shared" si="75"/>
        <v>83</v>
      </c>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row>
    <row r="433" spans="1:39" s="50" customFormat="1" ht="12" x14ac:dyDescent="0.2">
      <c r="A433" s="49"/>
      <c r="B433" s="49"/>
      <c r="C433" s="173" t="s">
        <v>20</v>
      </c>
      <c r="D433" s="174">
        <f t="shared" ref="D433:P433" si="76">AVERAGE(D425:D430)</f>
        <v>8.0166666666666657</v>
      </c>
      <c r="E433" s="174">
        <f t="shared" si="76"/>
        <v>1.6333333333333335</v>
      </c>
      <c r="F433" s="175">
        <f t="shared" si="76"/>
        <v>173.33333333333334</v>
      </c>
      <c r="G433" s="174">
        <f>AVERAGE(G425:G430)</f>
        <v>0.29666666666666669</v>
      </c>
      <c r="H433" s="174">
        <f t="shared" si="76"/>
        <v>13.549999999999999</v>
      </c>
      <c r="I433" s="174">
        <f t="shared" si="76"/>
        <v>4.873333333333334</v>
      </c>
      <c r="J433" s="174">
        <f t="shared" si="76"/>
        <v>6.5666666666666664</v>
      </c>
      <c r="K433" s="176">
        <f t="shared" si="76"/>
        <v>0.12466666666666666</v>
      </c>
      <c r="L433" s="175">
        <f t="shared" si="76"/>
        <v>40.833333333333336</v>
      </c>
      <c r="M433" s="175">
        <f t="shared" si="76"/>
        <v>438.33333333333331</v>
      </c>
      <c r="N433" s="175">
        <f t="shared" si="76"/>
        <v>9.4833333333333343</v>
      </c>
      <c r="O433" s="174">
        <f t="shared" si="76"/>
        <v>11.115</v>
      </c>
      <c r="P433" s="175">
        <f t="shared" si="76"/>
        <v>92.183333333333323</v>
      </c>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row>
    <row r="434" spans="1:39" s="50" customFormat="1" ht="12" x14ac:dyDescent="0.2">
      <c r="A434" s="49"/>
      <c r="B434" s="49"/>
      <c r="C434" s="173" t="s">
        <v>21</v>
      </c>
      <c r="D434" s="174">
        <f t="shared" ref="D434:P434" si="77">MAX(D425:D430)</f>
        <v>17.899999999999999</v>
      </c>
      <c r="E434" s="174">
        <f t="shared" si="77"/>
        <v>2.1</v>
      </c>
      <c r="F434" s="175">
        <f t="shared" si="77"/>
        <v>280</v>
      </c>
      <c r="G434" s="174">
        <f>MAX(G425:G430)</f>
        <v>0.43</v>
      </c>
      <c r="H434" s="174">
        <f t="shared" si="77"/>
        <v>19</v>
      </c>
      <c r="I434" s="174">
        <f t="shared" si="77"/>
        <v>5.36</v>
      </c>
      <c r="J434" s="174">
        <f t="shared" si="77"/>
        <v>6.9</v>
      </c>
      <c r="K434" s="176">
        <f t="shared" si="77"/>
        <v>0.2</v>
      </c>
      <c r="L434" s="175">
        <f t="shared" si="77"/>
        <v>120</v>
      </c>
      <c r="M434" s="175">
        <f t="shared" si="77"/>
        <v>520</v>
      </c>
      <c r="N434" s="175">
        <f t="shared" si="77"/>
        <v>11</v>
      </c>
      <c r="O434" s="174">
        <f t="shared" si="77"/>
        <v>14</v>
      </c>
      <c r="P434" s="175">
        <f t="shared" si="77"/>
        <v>99</v>
      </c>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row>
    <row r="435" spans="1:39" s="50" customFormat="1" ht="12" x14ac:dyDescent="0.2">
      <c r="A435" s="49"/>
      <c r="B435" s="49"/>
      <c r="C435" s="69"/>
      <c r="D435" s="49"/>
      <c r="E435" s="49"/>
      <c r="F435" s="77"/>
      <c r="G435" s="77"/>
      <c r="H435" s="49"/>
      <c r="I435" s="71"/>
      <c r="J435" s="49"/>
      <c r="K435" s="49"/>
      <c r="L435" s="77"/>
      <c r="M435" s="77"/>
      <c r="N435" s="77"/>
      <c r="O435" s="71"/>
      <c r="P435" s="77"/>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row>
    <row r="436" spans="1:39" s="50" customFormat="1" ht="12" x14ac:dyDescent="0.2">
      <c r="A436" s="66"/>
      <c r="B436" s="66"/>
      <c r="C436" s="82"/>
      <c r="D436" s="82"/>
      <c r="E436" s="82"/>
      <c r="F436" s="83"/>
      <c r="G436" s="83"/>
      <c r="H436" s="82"/>
      <c r="I436" s="84"/>
      <c r="J436" s="82"/>
      <c r="K436" s="82"/>
      <c r="L436" s="83"/>
      <c r="M436" s="83"/>
      <c r="N436" s="83"/>
      <c r="O436" s="84"/>
      <c r="P436" s="83"/>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row>
    <row r="437" spans="1:39" s="50" customFormat="1" ht="12" x14ac:dyDescent="0.2">
      <c r="A437" s="214">
        <v>570</v>
      </c>
      <c r="B437" s="67" t="s">
        <v>126</v>
      </c>
      <c r="C437" s="79">
        <v>44251</v>
      </c>
      <c r="D437" s="56">
        <v>0.8</v>
      </c>
      <c r="E437" s="67">
        <v>11</v>
      </c>
      <c r="F437" s="67">
        <v>250</v>
      </c>
      <c r="G437" s="54">
        <v>0.34</v>
      </c>
      <c r="H437" s="67">
        <v>14</v>
      </c>
      <c r="I437" s="67">
        <v>9.99</v>
      </c>
      <c r="J437" s="56">
        <v>6.5</v>
      </c>
      <c r="K437" s="54">
        <v>0.21</v>
      </c>
      <c r="L437" s="67">
        <v>870</v>
      </c>
      <c r="M437" s="67">
        <v>1600</v>
      </c>
      <c r="N437" s="67">
        <v>42</v>
      </c>
      <c r="O437" s="67">
        <v>12.7</v>
      </c>
      <c r="P437" s="67">
        <v>90</v>
      </c>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row>
    <row r="438" spans="1:39" s="50" customFormat="1" ht="12" x14ac:dyDescent="0.2">
      <c r="A438" s="214">
        <v>570</v>
      </c>
      <c r="B438" s="67" t="s">
        <v>126</v>
      </c>
      <c r="C438" s="79" t="s">
        <v>154</v>
      </c>
      <c r="D438" s="67">
        <v>6</v>
      </c>
      <c r="E438" s="56">
        <v>9.3000000000000007</v>
      </c>
      <c r="F438" s="67">
        <v>280</v>
      </c>
      <c r="G438" s="54">
        <v>0.34</v>
      </c>
      <c r="H438" s="67">
        <v>14</v>
      </c>
      <c r="I438" s="67">
        <v>10.8</v>
      </c>
      <c r="J438" s="56">
        <v>6.7</v>
      </c>
      <c r="K438" s="54">
        <v>0.26</v>
      </c>
      <c r="L438" s="67">
        <v>610</v>
      </c>
      <c r="M438" s="67">
        <v>1200</v>
      </c>
      <c r="N438" s="67">
        <v>21</v>
      </c>
      <c r="O438" s="67">
        <v>11.29</v>
      </c>
      <c r="P438" s="67">
        <v>91.3</v>
      </c>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row>
    <row r="439" spans="1:39" s="50" customFormat="1" ht="12" x14ac:dyDescent="0.2">
      <c r="A439" s="214">
        <v>570</v>
      </c>
      <c r="B439" s="67" t="s">
        <v>126</v>
      </c>
      <c r="C439" s="79" t="s">
        <v>158</v>
      </c>
      <c r="D439" s="56">
        <v>17.100000000000001</v>
      </c>
      <c r="E439" s="56">
        <v>9.1999999999999993</v>
      </c>
      <c r="F439" s="67">
        <v>200</v>
      </c>
      <c r="G439" s="54">
        <v>0.3</v>
      </c>
      <c r="H439" s="67">
        <v>11</v>
      </c>
      <c r="I439" s="67">
        <v>18.100000000000001</v>
      </c>
      <c r="J439" s="56">
        <v>7</v>
      </c>
      <c r="K439" s="54">
        <v>0.7</v>
      </c>
      <c r="L439" s="67">
        <v>900</v>
      </c>
      <c r="M439" s="67">
        <v>1600</v>
      </c>
      <c r="N439" s="67">
        <v>23</v>
      </c>
      <c r="O439" s="56">
        <v>7.8</v>
      </c>
      <c r="P439" s="67">
        <v>83</v>
      </c>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row>
    <row r="440" spans="1:39" s="50" customFormat="1" ht="12" x14ac:dyDescent="0.2">
      <c r="A440" s="214">
        <v>570</v>
      </c>
      <c r="B440" s="67" t="s">
        <v>126</v>
      </c>
      <c r="C440" s="79" t="s">
        <v>161</v>
      </c>
      <c r="D440" s="56">
        <v>15.9</v>
      </c>
      <c r="E440" s="67">
        <v>190</v>
      </c>
      <c r="F440" s="67">
        <v>600</v>
      </c>
      <c r="G440" s="54">
        <v>0.27</v>
      </c>
      <c r="H440" s="67">
        <v>16</v>
      </c>
      <c r="I440" s="56">
        <v>7.19</v>
      </c>
      <c r="J440" s="56">
        <v>6.6</v>
      </c>
      <c r="K440" s="54">
        <v>0.21</v>
      </c>
      <c r="L440" s="67">
        <v>310</v>
      </c>
      <c r="M440" s="67">
        <v>1300</v>
      </c>
      <c r="N440" s="67">
        <v>120</v>
      </c>
      <c r="O440" s="56">
        <v>8.4499999999999993</v>
      </c>
      <c r="P440" s="67">
        <v>88.5</v>
      </c>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row>
    <row r="441" spans="1:39" s="50" customFormat="1" ht="12" x14ac:dyDescent="0.2">
      <c r="A441" s="214">
        <v>570</v>
      </c>
      <c r="B441" s="67" t="s">
        <v>126</v>
      </c>
      <c r="C441" s="79" t="s">
        <v>168</v>
      </c>
      <c r="D441" s="56">
        <v>6.6</v>
      </c>
      <c r="E441" s="56">
        <v>4.7</v>
      </c>
      <c r="F441" s="67">
        <v>200</v>
      </c>
      <c r="G441" s="54">
        <v>0.52</v>
      </c>
      <c r="H441" s="67">
        <v>23</v>
      </c>
      <c r="I441" s="67">
        <v>11.9</v>
      </c>
      <c r="J441" s="56">
        <v>6.6</v>
      </c>
      <c r="K441" s="54">
        <v>0.31</v>
      </c>
      <c r="L441" s="67">
        <v>850</v>
      </c>
      <c r="M441" s="67">
        <v>1500</v>
      </c>
      <c r="N441" s="67">
        <v>23</v>
      </c>
      <c r="O441" s="67">
        <v>10.6</v>
      </c>
      <c r="P441" s="67">
        <v>87</v>
      </c>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row>
    <row r="442" spans="1:39" s="50" customFormat="1" ht="12" x14ac:dyDescent="0.2">
      <c r="A442" s="214">
        <v>570</v>
      </c>
      <c r="B442" s="67" t="s">
        <v>126</v>
      </c>
      <c r="C442" s="331">
        <v>44550</v>
      </c>
      <c r="D442" s="56">
        <v>0.9</v>
      </c>
      <c r="E442" s="56">
        <v>5.3</v>
      </c>
      <c r="F442" s="67">
        <v>500</v>
      </c>
      <c r="G442" s="54">
        <v>0.6</v>
      </c>
      <c r="H442" s="67">
        <v>25</v>
      </c>
      <c r="I442" s="56">
        <v>8.77</v>
      </c>
      <c r="J442" s="56">
        <v>6.1</v>
      </c>
      <c r="K442" s="54">
        <v>0.1</v>
      </c>
      <c r="L442" s="67">
        <v>650</v>
      </c>
      <c r="M442" s="67">
        <v>1300</v>
      </c>
      <c r="N442" s="67">
        <v>24</v>
      </c>
      <c r="O442" s="67">
        <v>13</v>
      </c>
      <c r="P442" s="67">
        <v>90</v>
      </c>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row>
    <row r="443" spans="1:39" s="50" customFormat="1" ht="12" x14ac:dyDescent="0.2">
      <c r="A443" s="85"/>
      <c r="B443" s="85"/>
      <c r="C443" s="86"/>
      <c r="D443" s="87"/>
      <c r="E443" s="87"/>
      <c r="F443" s="88"/>
      <c r="G443" s="88"/>
      <c r="H443" s="87"/>
      <c r="I443" s="87"/>
      <c r="J443" s="87"/>
      <c r="K443" s="89"/>
      <c r="L443" s="88"/>
      <c r="M443" s="88"/>
      <c r="N443" s="88"/>
      <c r="O443" s="87"/>
      <c r="P443" s="88"/>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row>
    <row r="444" spans="1:39" s="50" customFormat="1" ht="12" x14ac:dyDescent="0.2">
      <c r="A444" s="49"/>
      <c r="B444" s="49"/>
      <c r="C444" s="173" t="s">
        <v>19</v>
      </c>
      <c r="D444" s="174">
        <f t="shared" ref="D444:P444" si="78">MIN(D437:D442)</f>
        <v>0.8</v>
      </c>
      <c r="E444" s="174">
        <f t="shared" si="78"/>
        <v>4.7</v>
      </c>
      <c r="F444" s="175">
        <f t="shared" si="78"/>
        <v>200</v>
      </c>
      <c r="G444" s="174">
        <f>MIN(G437:G442)</f>
        <v>0.27</v>
      </c>
      <c r="H444" s="174">
        <f t="shared" si="78"/>
        <v>11</v>
      </c>
      <c r="I444" s="174">
        <f t="shared" si="78"/>
        <v>7.19</v>
      </c>
      <c r="J444" s="174">
        <f t="shared" si="78"/>
        <v>6.1</v>
      </c>
      <c r="K444" s="176">
        <f t="shared" si="78"/>
        <v>0.1</v>
      </c>
      <c r="L444" s="175">
        <f t="shared" si="78"/>
        <v>310</v>
      </c>
      <c r="M444" s="175">
        <f t="shared" si="78"/>
        <v>1200</v>
      </c>
      <c r="N444" s="175">
        <f t="shared" si="78"/>
        <v>21</v>
      </c>
      <c r="O444" s="174">
        <f t="shared" si="78"/>
        <v>7.8</v>
      </c>
      <c r="P444" s="175">
        <f t="shared" si="78"/>
        <v>83</v>
      </c>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row>
    <row r="445" spans="1:39" s="50" customFormat="1" ht="12" x14ac:dyDescent="0.2">
      <c r="A445" s="49"/>
      <c r="B445" s="49"/>
      <c r="C445" s="173" t="s">
        <v>20</v>
      </c>
      <c r="D445" s="174">
        <f t="shared" ref="D445:P445" si="79">AVERAGE(D437:D442)</f>
        <v>7.8833333333333337</v>
      </c>
      <c r="E445" s="174">
        <f t="shared" si="79"/>
        <v>38.25</v>
      </c>
      <c r="F445" s="175">
        <f t="shared" si="79"/>
        <v>338.33333333333331</v>
      </c>
      <c r="G445" s="174">
        <f>AVERAGE(G437:G442)</f>
        <v>0.39500000000000002</v>
      </c>
      <c r="H445" s="174">
        <f t="shared" si="79"/>
        <v>17.166666666666668</v>
      </c>
      <c r="I445" s="174">
        <f t="shared" si="79"/>
        <v>11.125</v>
      </c>
      <c r="J445" s="174">
        <f t="shared" si="79"/>
        <v>6.583333333333333</v>
      </c>
      <c r="K445" s="176">
        <f t="shared" si="79"/>
        <v>0.29833333333333334</v>
      </c>
      <c r="L445" s="175">
        <f t="shared" si="79"/>
        <v>698.33333333333337</v>
      </c>
      <c r="M445" s="175">
        <f t="shared" si="79"/>
        <v>1416.6666666666667</v>
      </c>
      <c r="N445" s="175">
        <f t="shared" si="79"/>
        <v>42.166666666666664</v>
      </c>
      <c r="O445" s="174">
        <f t="shared" si="79"/>
        <v>10.639999999999999</v>
      </c>
      <c r="P445" s="175">
        <f t="shared" si="79"/>
        <v>88.3</v>
      </c>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row>
    <row r="446" spans="1:39" s="50" customFormat="1" ht="12" x14ac:dyDescent="0.2">
      <c r="A446" s="49"/>
      <c r="B446" s="49"/>
      <c r="C446" s="173" t="s">
        <v>21</v>
      </c>
      <c r="D446" s="174">
        <f t="shared" ref="D446:P446" si="80">MAX(D437:D442)</f>
        <v>17.100000000000001</v>
      </c>
      <c r="E446" s="174">
        <f t="shared" si="80"/>
        <v>190</v>
      </c>
      <c r="F446" s="175">
        <f t="shared" si="80"/>
        <v>600</v>
      </c>
      <c r="G446" s="174">
        <f>MAX(G437:G442)</f>
        <v>0.6</v>
      </c>
      <c r="H446" s="174">
        <f t="shared" si="80"/>
        <v>25</v>
      </c>
      <c r="I446" s="174">
        <f t="shared" si="80"/>
        <v>18.100000000000001</v>
      </c>
      <c r="J446" s="174">
        <f t="shared" si="80"/>
        <v>7</v>
      </c>
      <c r="K446" s="176">
        <f t="shared" si="80"/>
        <v>0.7</v>
      </c>
      <c r="L446" s="175">
        <f t="shared" si="80"/>
        <v>900</v>
      </c>
      <c r="M446" s="175">
        <f t="shared" si="80"/>
        <v>1600</v>
      </c>
      <c r="N446" s="175">
        <f t="shared" si="80"/>
        <v>120</v>
      </c>
      <c r="O446" s="174">
        <f t="shared" si="80"/>
        <v>13</v>
      </c>
      <c r="P446" s="175">
        <f t="shared" si="80"/>
        <v>91.3</v>
      </c>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row>
    <row r="447" spans="1:39" s="50" customFormat="1" ht="12" x14ac:dyDescent="0.2">
      <c r="A447" s="49"/>
      <c r="B447" s="49"/>
      <c r="C447" s="69"/>
      <c r="D447" s="49"/>
      <c r="E447" s="49"/>
      <c r="F447" s="77"/>
      <c r="G447" s="77"/>
      <c r="H447" s="49"/>
      <c r="I447" s="71"/>
      <c r="J447" s="49"/>
      <c r="K447" s="49"/>
      <c r="L447" s="77"/>
      <c r="M447" s="77"/>
      <c r="N447" s="77"/>
      <c r="O447" s="71"/>
      <c r="P447" s="77"/>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row>
    <row r="448" spans="1:39" s="50" customFormat="1" ht="12" x14ac:dyDescent="0.2">
      <c r="A448" s="66"/>
      <c r="B448" s="66"/>
      <c r="C448" s="82"/>
      <c r="D448" s="82"/>
      <c r="E448" s="82"/>
      <c r="F448" s="83"/>
      <c r="G448" s="83"/>
      <c r="H448" s="82"/>
      <c r="I448" s="84"/>
      <c r="J448" s="82"/>
      <c r="K448" s="82"/>
      <c r="L448" s="83"/>
      <c r="M448" s="83"/>
      <c r="N448" s="83"/>
      <c r="O448" s="84"/>
      <c r="P448" s="83"/>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row>
    <row r="449" spans="1:39" s="50" customFormat="1" ht="12" x14ac:dyDescent="0.2">
      <c r="A449" s="214">
        <v>580</v>
      </c>
      <c r="B449" s="67" t="s">
        <v>127</v>
      </c>
      <c r="C449" s="79">
        <v>44252</v>
      </c>
      <c r="D449" s="56">
        <v>1.8</v>
      </c>
      <c r="E449" s="56">
        <v>2.4</v>
      </c>
      <c r="F449" s="67">
        <v>200</v>
      </c>
      <c r="G449" s="54">
        <v>0.32</v>
      </c>
      <c r="H449" s="67">
        <v>13</v>
      </c>
      <c r="I449" s="56">
        <v>5.74</v>
      </c>
      <c r="J449" s="56">
        <v>6.2</v>
      </c>
      <c r="K449" s="55">
        <v>9.8000000000000004E-2</v>
      </c>
      <c r="L449" s="67">
        <v>340</v>
      </c>
      <c r="M449" s="67">
        <v>840</v>
      </c>
      <c r="N449" s="67">
        <v>18</v>
      </c>
      <c r="O449" s="67">
        <v>13</v>
      </c>
      <c r="P449" s="67">
        <v>95</v>
      </c>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row>
    <row r="450" spans="1:39" s="50" customFormat="1" ht="12" x14ac:dyDescent="0.2">
      <c r="A450" s="214">
        <v>580</v>
      </c>
      <c r="B450" s="67" t="s">
        <v>127</v>
      </c>
      <c r="C450" s="79" t="s">
        <v>154</v>
      </c>
      <c r="D450" s="56">
        <v>6.5</v>
      </c>
      <c r="E450" s="56">
        <v>2.1</v>
      </c>
      <c r="F450" s="67">
        <v>180</v>
      </c>
      <c r="G450" s="54">
        <v>0.22</v>
      </c>
      <c r="H450" s="67">
        <v>11</v>
      </c>
      <c r="I450" s="56">
        <v>6.7</v>
      </c>
      <c r="J450" s="56">
        <v>6.6</v>
      </c>
      <c r="K450" s="54">
        <v>0.2</v>
      </c>
      <c r="L450" s="67">
        <v>170</v>
      </c>
      <c r="M450" s="67">
        <v>570</v>
      </c>
      <c r="N450" s="67">
        <v>11</v>
      </c>
      <c r="O450" s="67">
        <v>11.11</v>
      </c>
      <c r="P450" s="67">
        <v>91.7</v>
      </c>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row>
    <row r="451" spans="1:39" s="50" customFormat="1" ht="12" x14ac:dyDescent="0.2">
      <c r="A451" s="214">
        <v>580</v>
      </c>
      <c r="B451" s="67" t="s">
        <v>127</v>
      </c>
      <c r="C451" s="79" t="s">
        <v>159</v>
      </c>
      <c r="D451" s="56">
        <v>18.399999999999999</v>
      </c>
      <c r="E451" s="56">
        <v>3</v>
      </c>
      <c r="F451" s="67">
        <v>180</v>
      </c>
      <c r="G451" s="54">
        <v>0.23</v>
      </c>
      <c r="H451" s="67">
        <v>11</v>
      </c>
      <c r="I451" s="56">
        <v>7.43</v>
      </c>
      <c r="J451" s="56">
        <v>6.6</v>
      </c>
      <c r="K451" s="54">
        <v>0.3</v>
      </c>
      <c r="L451" s="67">
        <v>80</v>
      </c>
      <c r="M451" s="67">
        <v>600</v>
      </c>
      <c r="N451" s="67">
        <v>15</v>
      </c>
      <c r="O451" s="56">
        <v>6.9</v>
      </c>
      <c r="P451" s="67">
        <v>75</v>
      </c>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row>
    <row r="452" spans="1:39" s="50" customFormat="1" ht="12" x14ac:dyDescent="0.2">
      <c r="A452" s="214">
        <v>580</v>
      </c>
      <c r="B452" s="67" t="s">
        <v>127</v>
      </c>
      <c r="C452" s="79" t="s">
        <v>163</v>
      </c>
      <c r="D452" s="56">
        <v>14.7</v>
      </c>
      <c r="E452" s="56">
        <v>5.2</v>
      </c>
      <c r="F452" s="67">
        <v>120</v>
      </c>
      <c r="G452" s="54">
        <v>0.37</v>
      </c>
      <c r="H452" s="67">
        <v>19</v>
      </c>
      <c r="I452" s="56">
        <v>7.18</v>
      </c>
      <c r="J452" s="56">
        <v>6.3</v>
      </c>
      <c r="K452" s="54">
        <v>0.12</v>
      </c>
      <c r="L452" s="67">
        <v>110</v>
      </c>
      <c r="M452" s="67">
        <v>800</v>
      </c>
      <c r="N452" s="67">
        <v>25</v>
      </c>
      <c r="O452" s="56">
        <v>8.52</v>
      </c>
      <c r="P452" s="67">
        <v>87.2</v>
      </c>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row>
    <row r="453" spans="1:39" s="50" customFormat="1" ht="12" x14ac:dyDescent="0.2">
      <c r="A453" s="214">
        <v>580</v>
      </c>
      <c r="B453" s="67" t="s">
        <v>127</v>
      </c>
      <c r="C453" s="79" t="s">
        <v>168</v>
      </c>
      <c r="D453" s="56">
        <v>7.6</v>
      </c>
      <c r="E453" s="56">
        <v>2</v>
      </c>
      <c r="F453" s="67">
        <v>75</v>
      </c>
      <c r="G453" s="54">
        <v>0.24</v>
      </c>
      <c r="H453" s="67">
        <v>14</v>
      </c>
      <c r="I453" s="56">
        <v>6.62</v>
      </c>
      <c r="J453" s="56">
        <v>6.6</v>
      </c>
      <c r="K453" s="54">
        <v>0.2</v>
      </c>
      <c r="L453" s="67">
        <v>33</v>
      </c>
      <c r="M453" s="67">
        <v>480</v>
      </c>
      <c r="N453" s="56">
        <v>9</v>
      </c>
      <c r="O453" s="67">
        <v>10.46</v>
      </c>
      <c r="P453" s="67">
        <v>88.6</v>
      </c>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row>
    <row r="454" spans="1:39" s="50" customFormat="1" ht="12" x14ac:dyDescent="0.2">
      <c r="A454" s="214">
        <v>580</v>
      </c>
      <c r="B454" s="67" t="s">
        <v>127</v>
      </c>
      <c r="C454" s="331">
        <v>44551</v>
      </c>
      <c r="D454" s="56">
        <v>0.7</v>
      </c>
      <c r="E454" s="56">
        <v>1.2</v>
      </c>
      <c r="F454" s="67">
        <v>75</v>
      </c>
      <c r="G454" s="54">
        <v>0.32</v>
      </c>
      <c r="H454" s="67">
        <v>14</v>
      </c>
      <c r="I454" s="56">
        <v>6.56</v>
      </c>
      <c r="J454" s="56">
        <v>6.6</v>
      </c>
      <c r="K454" s="54">
        <v>0.2</v>
      </c>
      <c r="L454" s="67">
        <v>78</v>
      </c>
      <c r="M454" s="67">
        <v>510</v>
      </c>
      <c r="N454" s="56">
        <v>7.5</v>
      </c>
      <c r="O454" s="67">
        <v>13</v>
      </c>
      <c r="P454" s="67">
        <v>90</v>
      </c>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row>
    <row r="455" spans="1:39" s="50" customFormat="1" ht="12" x14ac:dyDescent="0.2">
      <c r="A455" s="85"/>
      <c r="B455" s="85"/>
      <c r="C455" s="86"/>
      <c r="D455" s="87"/>
      <c r="E455" s="87"/>
      <c r="F455" s="88"/>
      <c r="G455" s="88"/>
      <c r="H455" s="87"/>
      <c r="I455" s="87"/>
      <c r="J455" s="87"/>
      <c r="K455" s="89"/>
      <c r="L455" s="88"/>
      <c r="M455" s="88"/>
      <c r="N455" s="88"/>
      <c r="O455" s="87"/>
      <c r="P455" s="88"/>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row>
    <row r="456" spans="1:39" s="50" customFormat="1" ht="12" x14ac:dyDescent="0.2">
      <c r="A456" s="49"/>
      <c r="B456" s="49"/>
      <c r="C456" s="173" t="s">
        <v>19</v>
      </c>
      <c r="D456" s="174">
        <f t="shared" ref="D456:P456" si="81">MIN(D449:D454)</f>
        <v>0.7</v>
      </c>
      <c r="E456" s="174">
        <f t="shared" si="81"/>
        <v>1.2</v>
      </c>
      <c r="F456" s="175">
        <f t="shared" si="81"/>
        <v>75</v>
      </c>
      <c r="G456" s="174">
        <f>MIN(G449:G454)</f>
        <v>0.22</v>
      </c>
      <c r="H456" s="174">
        <f t="shared" si="81"/>
        <v>11</v>
      </c>
      <c r="I456" s="174">
        <f t="shared" si="81"/>
        <v>5.74</v>
      </c>
      <c r="J456" s="174">
        <f t="shared" si="81"/>
        <v>6.2</v>
      </c>
      <c r="K456" s="176">
        <f t="shared" si="81"/>
        <v>9.8000000000000004E-2</v>
      </c>
      <c r="L456" s="175">
        <f t="shared" si="81"/>
        <v>33</v>
      </c>
      <c r="M456" s="175">
        <f t="shared" si="81"/>
        <v>480</v>
      </c>
      <c r="N456" s="175">
        <f t="shared" si="81"/>
        <v>7.5</v>
      </c>
      <c r="O456" s="174">
        <f t="shared" si="81"/>
        <v>6.9</v>
      </c>
      <c r="P456" s="175">
        <f t="shared" si="81"/>
        <v>75</v>
      </c>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row>
    <row r="457" spans="1:39" s="50" customFormat="1" ht="12" x14ac:dyDescent="0.2">
      <c r="A457" s="49"/>
      <c r="B457" s="49"/>
      <c r="C457" s="173" t="s">
        <v>20</v>
      </c>
      <c r="D457" s="174">
        <f t="shared" ref="D457:P457" si="82">AVERAGE(D449:D454)</f>
        <v>8.2833333333333332</v>
      </c>
      <c r="E457" s="174">
        <f t="shared" si="82"/>
        <v>2.65</v>
      </c>
      <c r="F457" s="175">
        <f t="shared" si="82"/>
        <v>138.33333333333334</v>
      </c>
      <c r="G457" s="174">
        <f>AVERAGE(G449:G454)</f>
        <v>0.28333333333333338</v>
      </c>
      <c r="H457" s="174">
        <f t="shared" si="82"/>
        <v>13.666666666666666</v>
      </c>
      <c r="I457" s="174">
        <f t="shared" si="82"/>
        <v>6.705000000000001</v>
      </c>
      <c r="J457" s="174">
        <f t="shared" si="82"/>
        <v>6.4833333333333334</v>
      </c>
      <c r="K457" s="176">
        <f t="shared" si="82"/>
        <v>0.18633333333333335</v>
      </c>
      <c r="L457" s="175">
        <f t="shared" si="82"/>
        <v>135.16666666666666</v>
      </c>
      <c r="M457" s="175">
        <f t="shared" si="82"/>
        <v>633.33333333333337</v>
      </c>
      <c r="N457" s="175">
        <f t="shared" si="82"/>
        <v>14.25</v>
      </c>
      <c r="O457" s="174">
        <f t="shared" si="82"/>
        <v>10.498333333333333</v>
      </c>
      <c r="P457" s="175">
        <f t="shared" si="82"/>
        <v>87.916666666666671</v>
      </c>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row>
    <row r="458" spans="1:39" s="50" customFormat="1" ht="12" x14ac:dyDescent="0.2">
      <c r="A458" s="49"/>
      <c r="B458" s="49"/>
      <c r="C458" s="173" t="s">
        <v>21</v>
      </c>
      <c r="D458" s="174">
        <f t="shared" ref="D458:P458" si="83">MAX(D449:D454)</f>
        <v>18.399999999999999</v>
      </c>
      <c r="E458" s="174">
        <f t="shared" si="83"/>
        <v>5.2</v>
      </c>
      <c r="F458" s="175">
        <f t="shared" si="83"/>
        <v>200</v>
      </c>
      <c r="G458" s="174">
        <f>MAX(G449:G454)</f>
        <v>0.37</v>
      </c>
      <c r="H458" s="174">
        <f t="shared" si="83"/>
        <v>19</v>
      </c>
      <c r="I458" s="174">
        <f t="shared" si="83"/>
        <v>7.43</v>
      </c>
      <c r="J458" s="174">
        <f t="shared" si="83"/>
        <v>6.6</v>
      </c>
      <c r="K458" s="176">
        <f t="shared" si="83"/>
        <v>0.3</v>
      </c>
      <c r="L458" s="175">
        <f t="shared" si="83"/>
        <v>340</v>
      </c>
      <c r="M458" s="175">
        <f t="shared" si="83"/>
        <v>840</v>
      </c>
      <c r="N458" s="175">
        <f t="shared" si="83"/>
        <v>25</v>
      </c>
      <c r="O458" s="174">
        <f t="shared" si="83"/>
        <v>13</v>
      </c>
      <c r="P458" s="175">
        <f t="shared" si="83"/>
        <v>95</v>
      </c>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row>
    <row r="459" spans="1:39" s="50" customFormat="1" ht="12" x14ac:dyDescent="0.2">
      <c r="A459" s="49"/>
      <c r="B459" s="49"/>
      <c r="C459" s="69"/>
      <c r="D459" s="49"/>
      <c r="E459" s="49"/>
      <c r="F459" s="77"/>
      <c r="G459" s="77"/>
      <c r="H459" s="49"/>
      <c r="I459" s="71"/>
      <c r="J459" s="49"/>
      <c r="K459" s="49"/>
      <c r="L459" s="77"/>
      <c r="M459" s="77"/>
      <c r="N459" s="77"/>
      <c r="O459" s="71"/>
      <c r="P459" s="77"/>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row>
    <row r="460" spans="1:39" s="50" customFormat="1" ht="12" x14ac:dyDescent="0.2">
      <c r="A460" s="66"/>
      <c r="B460" s="66"/>
      <c r="C460" s="82"/>
      <c r="D460" s="82"/>
      <c r="E460" s="82"/>
      <c r="F460" s="83"/>
      <c r="G460" s="83"/>
      <c r="H460" s="82"/>
      <c r="I460" s="84"/>
      <c r="J460" s="82"/>
      <c r="K460" s="82"/>
      <c r="L460" s="83"/>
      <c r="M460" s="83"/>
      <c r="N460" s="83"/>
      <c r="O460" s="84"/>
      <c r="P460" s="83"/>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row>
    <row r="461" spans="1:39" s="50" customFormat="1" ht="12" x14ac:dyDescent="0.2">
      <c r="A461" s="214">
        <v>584</v>
      </c>
      <c r="B461" s="67" t="s">
        <v>128</v>
      </c>
      <c r="C461" s="79">
        <v>44252</v>
      </c>
      <c r="D461" s="56">
        <v>0.6</v>
      </c>
      <c r="E461" s="56">
        <v>2.8</v>
      </c>
      <c r="F461" s="67">
        <v>180</v>
      </c>
      <c r="G461" s="54">
        <v>0.28000000000000003</v>
      </c>
      <c r="H461" s="67">
        <v>13</v>
      </c>
      <c r="I461" s="56">
        <v>6.23</v>
      </c>
      <c r="J461" s="56">
        <v>6.6</v>
      </c>
      <c r="K461" s="54">
        <v>0.12</v>
      </c>
      <c r="L461" s="67">
        <v>250</v>
      </c>
      <c r="M461" s="67">
        <v>730</v>
      </c>
      <c r="N461" s="67">
        <v>32</v>
      </c>
      <c r="O461" s="67">
        <v>14.1</v>
      </c>
      <c r="P461" s="67">
        <v>99</v>
      </c>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row>
    <row r="462" spans="1:39" s="50" customFormat="1" ht="12" x14ac:dyDescent="0.2">
      <c r="A462" s="214">
        <v>584</v>
      </c>
      <c r="B462" s="67" t="s">
        <v>128</v>
      </c>
      <c r="C462" s="79" t="s">
        <v>154</v>
      </c>
      <c r="D462" s="56">
        <v>3.8</v>
      </c>
      <c r="E462" s="56">
        <v>1.3</v>
      </c>
      <c r="F462" s="67">
        <v>150</v>
      </c>
      <c r="G462" s="54">
        <v>0.17</v>
      </c>
      <c r="H462" s="56">
        <v>9.1</v>
      </c>
      <c r="I462" s="56">
        <v>9.84</v>
      </c>
      <c r="J462" s="56">
        <v>7.1</v>
      </c>
      <c r="K462" s="54">
        <v>0.28000000000000003</v>
      </c>
      <c r="L462" s="67">
        <v>730</v>
      </c>
      <c r="M462" s="67">
        <v>930</v>
      </c>
      <c r="N462" s="67">
        <v>37</v>
      </c>
      <c r="O462" s="67">
        <v>12.94</v>
      </c>
      <c r="P462" s="67">
        <v>99.9</v>
      </c>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row>
    <row r="463" spans="1:39" s="50" customFormat="1" ht="12" x14ac:dyDescent="0.2">
      <c r="A463" s="214">
        <v>584</v>
      </c>
      <c r="B463" s="67" t="s">
        <v>128</v>
      </c>
      <c r="C463" s="79" t="s">
        <v>159</v>
      </c>
      <c r="D463" s="56">
        <v>14.3</v>
      </c>
      <c r="E463" s="56">
        <v>2.1</v>
      </c>
      <c r="F463" s="67">
        <v>120</v>
      </c>
      <c r="G463" s="54">
        <v>0.22</v>
      </c>
      <c r="H463" s="56">
        <v>8.9</v>
      </c>
      <c r="I463" s="67">
        <v>14</v>
      </c>
      <c r="J463" s="56">
        <v>7.1</v>
      </c>
      <c r="K463" s="54">
        <v>0.36</v>
      </c>
      <c r="L463" s="67">
        <v>2000</v>
      </c>
      <c r="M463" s="67">
        <v>2600</v>
      </c>
      <c r="N463" s="67">
        <v>120</v>
      </c>
      <c r="O463" s="56">
        <v>9.4</v>
      </c>
      <c r="P463" s="67">
        <v>94</v>
      </c>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row>
    <row r="464" spans="1:39" s="50" customFormat="1" ht="12" x14ac:dyDescent="0.2">
      <c r="A464" s="214">
        <v>584</v>
      </c>
      <c r="B464" s="67" t="s">
        <v>128</v>
      </c>
      <c r="C464" s="79" t="s">
        <v>163</v>
      </c>
      <c r="D464" s="56">
        <v>13.5</v>
      </c>
      <c r="E464" s="56">
        <v>3.4</v>
      </c>
      <c r="F464" s="67">
        <v>120</v>
      </c>
      <c r="G464" s="54">
        <v>0.36</v>
      </c>
      <c r="H464" s="67">
        <v>18</v>
      </c>
      <c r="I464" s="67">
        <v>11</v>
      </c>
      <c r="J464" s="56">
        <v>7.2</v>
      </c>
      <c r="K464" s="54">
        <v>0.38</v>
      </c>
      <c r="L464" s="67">
        <v>84</v>
      </c>
      <c r="M464" s="67">
        <v>800</v>
      </c>
      <c r="N464" s="67">
        <v>47</v>
      </c>
      <c r="O464" s="56">
        <v>9.66</v>
      </c>
      <c r="P464" s="67">
        <v>96.4</v>
      </c>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row>
    <row r="465" spans="1:39" s="50" customFormat="1" ht="12" x14ac:dyDescent="0.2">
      <c r="A465" s="214">
        <v>584</v>
      </c>
      <c r="B465" s="67" t="s">
        <v>128</v>
      </c>
      <c r="C465" s="79" t="s">
        <v>168</v>
      </c>
      <c r="D465" s="56">
        <v>5.2</v>
      </c>
      <c r="E465" s="56">
        <v>1.3</v>
      </c>
      <c r="F465" s="67">
        <v>75</v>
      </c>
      <c r="G465" s="54">
        <v>0.36</v>
      </c>
      <c r="H465" s="67">
        <v>19</v>
      </c>
      <c r="I465" s="56">
        <v>9.18</v>
      </c>
      <c r="J465" s="56">
        <v>7</v>
      </c>
      <c r="K465" s="54">
        <v>0.31</v>
      </c>
      <c r="L465" s="67">
        <v>87</v>
      </c>
      <c r="M465" s="67">
        <v>670</v>
      </c>
      <c r="N465" s="67">
        <v>21</v>
      </c>
      <c r="O465" s="67">
        <v>12.24</v>
      </c>
      <c r="P465" s="67">
        <v>97.6</v>
      </c>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row>
    <row r="466" spans="1:39" s="50" customFormat="1" ht="12" x14ac:dyDescent="0.2">
      <c r="A466" s="214">
        <v>584</v>
      </c>
      <c r="B466" s="67" t="s">
        <v>128</v>
      </c>
      <c r="C466" s="331">
        <v>44551</v>
      </c>
      <c r="D466" s="56">
        <v>0.2</v>
      </c>
      <c r="E466" s="56">
        <v>1.2</v>
      </c>
      <c r="F466" s="67">
        <v>140</v>
      </c>
      <c r="G466" s="54">
        <v>0.3</v>
      </c>
      <c r="H466" s="67">
        <v>15</v>
      </c>
      <c r="I466" s="56">
        <v>7.69</v>
      </c>
      <c r="J466" s="56">
        <v>6.9</v>
      </c>
      <c r="K466" s="54">
        <v>0.2</v>
      </c>
      <c r="L466" s="67">
        <v>210</v>
      </c>
      <c r="M466" s="67">
        <v>660</v>
      </c>
      <c r="N466" s="67">
        <v>17</v>
      </c>
      <c r="O466" s="67">
        <v>14</v>
      </c>
      <c r="P466" s="67">
        <v>97</v>
      </c>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row>
    <row r="467" spans="1:39" s="50" customFormat="1" ht="12" x14ac:dyDescent="0.2">
      <c r="A467" s="85"/>
      <c r="B467" s="85"/>
      <c r="C467" s="86"/>
      <c r="D467" s="87"/>
      <c r="E467" s="87"/>
      <c r="F467" s="88"/>
      <c r="G467" s="88"/>
      <c r="H467" s="87"/>
      <c r="I467" s="87"/>
      <c r="J467" s="87"/>
      <c r="K467" s="89"/>
      <c r="L467" s="88"/>
      <c r="M467" s="88"/>
      <c r="N467" s="88"/>
      <c r="O467" s="87"/>
      <c r="P467" s="88"/>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row>
    <row r="468" spans="1:39" s="50" customFormat="1" ht="12" x14ac:dyDescent="0.2">
      <c r="A468" s="49"/>
      <c r="B468" s="49"/>
      <c r="C468" s="173" t="s">
        <v>19</v>
      </c>
      <c r="D468" s="174">
        <f t="shared" ref="D468:P468" si="84">MIN(D461:D466)</f>
        <v>0.2</v>
      </c>
      <c r="E468" s="174">
        <f t="shared" si="84"/>
        <v>1.2</v>
      </c>
      <c r="F468" s="175">
        <f t="shared" si="84"/>
        <v>75</v>
      </c>
      <c r="G468" s="174">
        <f>MIN(G461:G466)</f>
        <v>0.17</v>
      </c>
      <c r="H468" s="174">
        <f t="shared" si="84"/>
        <v>8.9</v>
      </c>
      <c r="I468" s="174">
        <f t="shared" si="84"/>
        <v>6.23</v>
      </c>
      <c r="J468" s="174">
        <f t="shared" si="84"/>
        <v>6.6</v>
      </c>
      <c r="K468" s="176">
        <f t="shared" si="84"/>
        <v>0.12</v>
      </c>
      <c r="L468" s="175">
        <f t="shared" si="84"/>
        <v>84</v>
      </c>
      <c r="M468" s="175">
        <f t="shared" si="84"/>
        <v>660</v>
      </c>
      <c r="N468" s="175">
        <f t="shared" si="84"/>
        <v>17</v>
      </c>
      <c r="O468" s="174">
        <f t="shared" si="84"/>
        <v>9.4</v>
      </c>
      <c r="P468" s="175">
        <f t="shared" si="84"/>
        <v>94</v>
      </c>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row>
    <row r="469" spans="1:39" s="50" customFormat="1" ht="12" x14ac:dyDescent="0.2">
      <c r="A469" s="49"/>
      <c r="B469" s="49"/>
      <c r="C469" s="173" t="s">
        <v>20</v>
      </c>
      <c r="D469" s="174">
        <f t="shared" ref="D469:P469" si="85">AVERAGE(D461:D466)</f>
        <v>6.2666666666666684</v>
      </c>
      <c r="E469" s="174">
        <f t="shared" si="85"/>
        <v>2.0166666666666666</v>
      </c>
      <c r="F469" s="175">
        <f t="shared" si="85"/>
        <v>130.83333333333334</v>
      </c>
      <c r="G469" s="174">
        <f>AVERAGE(G461:G466)</f>
        <v>0.28166666666666668</v>
      </c>
      <c r="H469" s="174">
        <f t="shared" si="85"/>
        <v>13.833333333333334</v>
      </c>
      <c r="I469" s="174">
        <f t="shared" si="85"/>
        <v>9.6566666666666663</v>
      </c>
      <c r="J469" s="174">
        <f t="shared" si="85"/>
        <v>6.9833333333333334</v>
      </c>
      <c r="K469" s="176">
        <f t="shared" si="85"/>
        <v>0.27500000000000002</v>
      </c>
      <c r="L469" s="175">
        <f t="shared" si="85"/>
        <v>560.16666666666663</v>
      </c>
      <c r="M469" s="175">
        <f t="shared" si="85"/>
        <v>1065</v>
      </c>
      <c r="N469" s="175">
        <f t="shared" si="85"/>
        <v>45.666666666666664</v>
      </c>
      <c r="O469" s="174">
        <f t="shared" si="85"/>
        <v>12.056666666666667</v>
      </c>
      <c r="P469" s="175">
        <f t="shared" si="85"/>
        <v>97.316666666666663</v>
      </c>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row>
    <row r="470" spans="1:39" s="50" customFormat="1" ht="12" x14ac:dyDescent="0.2">
      <c r="A470" s="49"/>
      <c r="B470" s="49"/>
      <c r="C470" s="173" t="s">
        <v>21</v>
      </c>
      <c r="D470" s="174">
        <f t="shared" ref="D470:P470" si="86">MAX(D461:D466)</f>
        <v>14.3</v>
      </c>
      <c r="E470" s="174">
        <f t="shared" si="86"/>
        <v>3.4</v>
      </c>
      <c r="F470" s="175">
        <f t="shared" si="86"/>
        <v>180</v>
      </c>
      <c r="G470" s="174">
        <f>MAX(G461:G466)</f>
        <v>0.36</v>
      </c>
      <c r="H470" s="174">
        <f t="shared" si="86"/>
        <v>19</v>
      </c>
      <c r="I470" s="174">
        <f t="shared" si="86"/>
        <v>14</v>
      </c>
      <c r="J470" s="174">
        <f t="shared" si="86"/>
        <v>7.2</v>
      </c>
      <c r="K470" s="176">
        <f t="shared" si="86"/>
        <v>0.38</v>
      </c>
      <c r="L470" s="175">
        <f t="shared" si="86"/>
        <v>2000</v>
      </c>
      <c r="M470" s="175">
        <f t="shared" si="86"/>
        <v>2600</v>
      </c>
      <c r="N470" s="175">
        <f t="shared" si="86"/>
        <v>120</v>
      </c>
      <c r="O470" s="174">
        <f t="shared" si="86"/>
        <v>14.1</v>
      </c>
      <c r="P470" s="175">
        <f t="shared" si="86"/>
        <v>99.9</v>
      </c>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row>
    <row r="471" spans="1:39" s="50" customFormat="1" ht="12" x14ac:dyDescent="0.2">
      <c r="A471" s="49"/>
      <c r="B471" s="49"/>
      <c r="C471" s="69"/>
      <c r="D471" s="49"/>
      <c r="E471" s="49"/>
      <c r="F471" s="77"/>
      <c r="G471" s="77"/>
      <c r="H471" s="49"/>
      <c r="I471" s="71"/>
      <c r="J471" s="49"/>
      <c r="K471" s="49"/>
      <c r="L471" s="77"/>
      <c r="M471" s="77"/>
      <c r="N471" s="77"/>
      <c r="O471" s="71"/>
      <c r="P471" s="77"/>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row>
    <row r="472" spans="1:39" s="50" customFormat="1" ht="12" x14ac:dyDescent="0.2">
      <c r="A472" s="66"/>
      <c r="B472" s="66"/>
      <c r="C472" s="82"/>
      <c r="D472" s="82"/>
      <c r="E472" s="82"/>
      <c r="F472" s="83"/>
      <c r="G472" s="83"/>
      <c r="H472" s="82"/>
      <c r="I472" s="84"/>
      <c r="J472" s="82"/>
      <c r="K472" s="82"/>
      <c r="L472" s="83"/>
      <c r="M472" s="83"/>
      <c r="N472" s="83"/>
      <c r="O472" s="84"/>
      <c r="P472" s="83"/>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row>
    <row r="473" spans="1:39" s="50" customFormat="1" ht="12" x14ac:dyDescent="0.2">
      <c r="A473" s="214">
        <v>602</v>
      </c>
      <c r="B473" s="67" t="s">
        <v>129</v>
      </c>
      <c r="C473" s="79">
        <v>44251</v>
      </c>
      <c r="D473" s="56">
        <v>2.1</v>
      </c>
      <c r="E473" s="56">
        <v>1.1000000000000001</v>
      </c>
      <c r="F473" s="67">
        <v>250</v>
      </c>
      <c r="G473" s="54">
        <v>0.21</v>
      </c>
      <c r="H473" s="67">
        <v>12</v>
      </c>
      <c r="I473" s="56">
        <v>7.33</v>
      </c>
      <c r="J473" s="56">
        <v>6.7</v>
      </c>
      <c r="K473" s="54">
        <v>0.16</v>
      </c>
      <c r="L473" s="67">
        <v>140</v>
      </c>
      <c r="M473" s="67">
        <v>610</v>
      </c>
      <c r="N473" s="67">
        <v>13</v>
      </c>
      <c r="O473" s="67">
        <v>13.3</v>
      </c>
      <c r="P473" s="67">
        <v>97</v>
      </c>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row>
    <row r="474" spans="1:39" s="50" customFormat="1" ht="12" x14ac:dyDescent="0.2">
      <c r="A474" s="214">
        <v>602</v>
      </c>
      <c r="B474" s="67" t="s">
        <v>129</v>
      </c>
      <c r="C474" s="79" t="s">
        <v>153</v>
      </c>
      <c r="D474" s="56">
        <v>7.2</v>
      </c>
      <c r="E474" s="56">
        <v>2.2999999999999998</v>
      </c>
      <c r="F474" s="67">
        <v>90</v>
      </c>
      <c r="G474" s="54">
        <v>0.2</v>
      </c>
      <c r="H474" s="67">
        <v>13</v>
      </c>
      <c r="I474" s="56">
        <v>7.09</v>
      </c>
      <c r="J474" s="56">
        <v>7</v>
      </c>
      <c r="K474" s="54">
        <v>0.16</v>
      </c>
      <c r="L474" s="67">
        <v>100</v>
      </c>
      <c r="M474" s="67">
        <v>640</v>
      </c>
      <c r="N474" s="67">
        <v>19</v>
      </c>
      <c r="O474" s="67">
        <v>11.66</v>
      </c>
      <c r="P474" s="67">
        <v>97.4</v>
      </c>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row>
    <row r="475" spans="1:39" s="50" customFormat="1" ht="12" x14ac:dyDescent="0.2">
      <c r="A475" s="214">
        <v>602</v>
      </c>
      <c r="B475" s="67" t="s">
        <v>129</v>
      </c>
      <c r="C475" s="79" t="s">
        <v>158</v>
      </c>
      <c r="D475" s="56">
        <v>21.2</v>
      </c>
      <c r="E475" s="56">
        <v>5.9</v>
      </c>
      <c r="F475" s="67">
        <v>120</v>
      </c>
      <c r="G475" s="54">
        <v>0.18</v>
      </c>
      <c r="H475" s="67">
        <v>12</v>
      </c>
      <c r="I475" s="56">
        <v>7.24</v>
      </c>
      <c r="J475" s="56">
        <v>7</v>
      </c>
      <c r="K475" s="54">
        <v>0.16</v>
      </c>
      <c r="L475" s="283">
        <v>10</v>
      </c>
      <c r="M475" s="67">
        <v>590</v>
      </c>
      <c r="N475" s="67">
        <v>36</v>
      </c>
      <c r="O475" s="56">
        <v>8.1999999999999993</v>
      </c>
      <c r="P475" s="67">
        <v>94</v>
      </c>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row>
    <row r="476" spans="1:39" s="50" customFormat="1" ht="12" x14ac:dyDescent="0.2">
      <c r="A476" s="214">
        <v>602</v>
      </c>
      <c r="B476" s="67" t="s">
        <v>129</v>
      </c>
      <c r="C476" s="79" t="s">
        <v>162</v>
      </c>
      <c r="D476" s="56">
        <v>17.100000000000001</v>
      </c>
      <c r="E476" s="56">
        <v>7.6</v>
      </c>
      <c r="F476" s="67">
        <v>50</v>
      </c>
      <c r="G476" s="54">
        <v>0.13</v>
      </c>
      <c r="H476" s="67">
        <v>12</v>
      </c>
      <c r="I476" s="56">
        <v>7.6</v>
      </c>
      <c r="J476" s="56">
        <v>7</v>
      </c>
      <c r="K476" s="54">
        <v>0.2</v>
      </c>
      <c r="L476" s="283">
        <v>10</v>
      </c>
      <c r="M476" s="67">
        <v>510</v>
      </c>
      <c r="N476" s="67">
        <v>38</v>
      </c>
      <c r="O476" s="56">
        <v>8.5500000000000007</v>
      </c>
      <c r="P476" s="67">
        <v>91.8</v>
      </c>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row>
    <row r="477" spans="1:39" s="50" customFormat="1" ht="12" x14ac:dyDescent="0.2">
      <c r="A477" s="214">
        <v>602</v>
      </c>
      <c r="B477" s="67" t="s">
        <v>129</v>
      </c>
      <c r="C477" s="79" t="s">
        <v>167</v>
      </c>
      <c r="D477" s="56">
        <v>8.4</v>
      </c>
      <c r="E477" s="56">
        <v>2.8</v>
      </c>
      <c r="F477" s="67">
        <v>25</v>
      </c>
      <c r="G477" s="54">
        <v>0.11</v>
      </c>
      <c r="H477" s="67">
        <v>12</v>
      </c>
      <c r="I477" s="56">
        <v>7.28</v>
      </c>
      <c r="J477" s="56">
        <v>7</v>
      </c>
      <c r="K477" s="54">
        <v>0.18</v>
      </c>
      <c r="L477" s="283">
        <v>10</v>
      </c>
      <c r="M477" s="67">
        <v>480</v>
      </c>
      <c r="N477" s="67">
        <v>19</v>
      </c>
      <c r="O477" s="67">
        <v>10.83</v>
      </c>
      <c r="P477" s="67">
        <v>93.7</v>
      </c>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row>
    <row r="478" spans="1:39" s="50" customFormat="1" ht="12" x14ac:dyDescent="0.2">
      <c r="A478" s="214">
        <v>602</v>
      </c>
      <c r="B478" s="67" t="s">
        <v>129</v>
      </c>
      <c r="C478" s="331">
        <v>44550</v>
      </c>
      <c r="D478" s="67">
        <v>1</v>
      </c>
      <c r="E478" s="56">
        <v>1.6</v>
      </c>
      <c r="F478" s="67">
        <v>65</v>
      </c>
      <c r="G478" s="54">
        <v>0.14000000000000001</v>
      </c>
      <c r="H478" s="67">
        <v>11</v>
      </c>
      <c r="I478" s="56">
        <v>7.27</v>
      </c>
      <c r="J478" s="56">
        <v>6.8</v>
      </c>
      <c r="K478" s="54">
        <v>0.18</v>
      </c>
      <c r="L478" s="67">
        <v>43</v>
      </c>
      <c r="M478" s="67">
        <v>440</v>
      </c>
      <c r="N478" s="67">
        <v>13</v>
      </c>
      <c r="O478" s="67">
        <v>13</v>
      </c>
      <c r="P478" s="67">
        <v>91</v>
      </c>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row>
    <row r="479" spans="1:39" s="50" customFormat="1" ht="12" x14ac:dyDescent="0.2">
      <c r="A479" s="85"/>
      <c r="B479" s="85"/>
      <c r="C479" s="86"/>
      <c r="D479" s="87"/>
      <c r="E479" s="87"/>
      <c r="F479" s="88"/>
      <c r="G479" s="88"/>
      <c r="H479" s="87"/>
      <c r="I479" s="87"/>
      <c r="J479" s="87"/>
      <c r="K479" s="89"/>
      <c r="L479" s="88"/>
      <c r="M479" s="88"/>
      <c r="N479" s="88"/>
      <c r="O479" s="87"/>
      <c r="P479" s="88"/>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row>
    <row r="480" spans="1:39" s="50" customFormat="1" ht="12" x14ac:dyDescent="0.2">
      <c r="A480" s="49"/>
      <c r="B480" s="49"/>
      <c r="C480" s="173" t="s">
        <v>19</v>
      </c>
      <c r="D480" s="174">
        <f t="shared" ref="D480:P480" si="87">MIN(D473:D478)</f>
        <v>1</v>
      </c>
      <c r="E480" s="174">
        <f t="shared" si="87"/>
        <v>1.1000000000000001</v>
      </c>
      <c r="F480" s="175">
        <f t="shared" si="87"/>
        <v>25</v>
      </c>
      <c r="G480" s="174">
        <f>MIN(G473:G478)</f>
        <v>0.11</v>
      </c>
      <c r="H480" s="174">
        <f t="shared" si="87"/>
        <v>11</v>
      </c>
      <c r="I480" s="174">
        <f t="shared" si="87"/>
        <v>7.09</v>
      </c>
      <c r="J480" s="174">
        <f t="shared" si="87"/>
        <v>6.7</v>
      </c>
      <c r="K480" s="176">
        <f t="shared" si="87"/>
        <v>0.16</v>
      </c>
      <c r="L480" s="175">
        <f t="shared" si="87"/>
        <v>10</v>
      </c>
      <c r="M480" s="175">
        <f t="shared" si="87"/>
        <v>440</v>
      </c>
      <c r="N480" s="175">
        <f t="shared" si="87"/>
        <v>13</v>
      </c>
      <c r="O480" s="174">
        <f t="shared" si="87"/>
        <v>8.1999999999999993</v>
      </c>
      <c r="P480" s="175">
        <f t="shared" si="87"/>
        <v>91</v>
      </c>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row>
    <row r="481" spans="1:39" s="50" customFormat="1" ht="12" x14ac:dyDescent="0.2">
      <c r="A481" s="49"/>
      <c r="B481" s="49"/>
      <c r="C481" s="173" t="s">
        <v>20</v>
      </c>
      <c r="D481" s="174">
        <f t="shared" ref="D481:P481" si="88">AVERAGE(D473:D478)</f>
        <v>9.5</v>
      </c>
      <c r="E481" s="174">
        <f t="shared" si="88"/>
        <v>3.5500000000000003</v>
      </c>
      <c r="F481" s="175">
        <f t="shared" si="88"/>
        <v>100</v>
      </c>
      <c r="G481" s="174">
        <f>AVERAGE(G473:G478)</f>
        <v>0.16166666666666668</v>
      </c>
      <c r="H481" s="174">
        <f t="shared" si="88"/>
        <v>12</v>
      </c>
      <c r="I481" s="174">
        <f t="shared" si="88"/>
        <v>7.3016666666666667</v>
      </c>
      <c r="J481" s="174">
        <f t="shared" si="88"/>
        <v>6.916666666666667</v>
      </c>
      <c r="K481" s="176">
        <f t="shared" si="88"/>
        <v>0.17333333333333331</v>
      </c>
      <c r="L481" s="175">
        <f t="shared" si="88"/>
        <v>52.166666666666664</v>
      </c>
      <c r="M481" s="175">
        <f t="shared" si="88"/>
        <v>545</v>
      </c>
      <c r="N481" s="175">
        <f t="shared" si="88"/>
        <v>23</v>
      </c>
      <c r="O481" s="174">
        <f t="shared" si="88"/>
        <v>10.923333333333332</v>
      </c>
      <c r="P481" s="175">
        <f t="shared" si="88"/>
        <v>94.149999999999991</v>
      </c>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row>
    <row r="482" spans="1:39" s="50" customFormat="1" ht="12" x14ac:dyDescent="0.2">
      <c r="A482" s="49"/>
      <c r="B482" s="49"/>
      <c r="C482" s="173" t="s">
        <v>21</v>
      </c>
      <c r="D482" s="174">
        <f t="shared" ref="D482:P482" si="89">MAX(D473:D478)</f>
        <v>21.2</v>
      </c>
      <c r="E482" s="174">
        <f t="shared" si="89"/>
        <v>7.6</v>
      </c>
      <c r="F482" s="175">
        <f t="shared" si="89"/>
        <v>250</v>
      </c>
      <c r="G482" s="174">
        <f>MAX(G473:G478)</f>
        <v>0.21</v>
      </c>
      <c r="H482" s="174">
        <f t="shared" si="89"/>
        <v>13</v>
      </c>
      <c r="I482" s="174">
        <f t="shared" si="89"/>
        <v>7.6</v>
      </c>
      <c r="J482" s="174">
        <f t="shared" si="89"/>
        <v>7</v>
      </c>
      <c r="K482" s="176">
        <f t="shared" si="89"/>
        <v>0.2</v>
      </c>
      <c r="L482" s="175">
        <f t="shared" si="89"/>
        <v>140</v>
      </c>
      <c r="M482" s="175">
        <f t="shared" si="89"/>
        <v>640</v>
      </c>
      <c r="N482" s="175">
        <f t="shared" si="89"/>
        <v>38</v>
      </c>
      <c r="O482" s="174">
        <f t="shared" si="89"/>
        <v>13.3</v>
      </c>
      <c r="P482" s="175">
        <f t="shared" si="89"/>
        <v>97.4</v>
      </c>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row>
    <row r="483" spans="1:39" s="50" customFormat="1" ht="12" x14ac:dyDescent="0.2">
      <c r="A483" s="49"/>
      <c r="B483" s="49"/>
      <c r="C483" s="69"/>
      <c r="D483" s="49"/>
      <c r="E483" s="49"/>
      <c r="F483" s="77"/>
      <c r="G483" s="77"/>
      <c r="H483" s="49"/>
      <c r="I483" s="71"/>
      <c r="J483" s="49"/>
      <c r="K483" s="49"/>
      <c r="L483" s="77"/>
      <c r="M483" s="77"/>
      <c r="N483" s="77"/>
      <c r="O483" s="71"/>
      <c r="P483" s="77"/>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row>
    <row r="484" spans="1:39" s="50" customFormat="1" ht="12" x14ac:dyDescent="0.2">
      <c r="A484" s="66"/>
      <c r="B484" s="66"/>
      <c r="C484" s="82"/>
      <c r="D484" s="82"/>
      <c r="E484" s="82"/>
      <c r="F484" s="83"/>
      <c r="G484" s="83"/>
      <c r="H484" s="82"/>
      <c r="I484" s="84"/>
      <c r="J484" s="82"/>
      <c r="K484" s="82"/>
      <c r="L484" s="83"/>
      <c r="M484" s="83"/>
      <c r="N484" s="83"/>
      <c r="O484" s="84"/>
      <c r="P484" s="83"/>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row>
    <row r="485" spans="1:39" s="50" customFormat="1" ht="12" x14ac:dyDescent="0.2">
      <c r="A485" s="214">
        <v>632</v>
      </c>
      <c r="B485" s="67" t="s">
        <v>130</v>
      </c>
      <c r="C485" s="79">
        <v>44251</v>
      </c>
      <c r="D485" s="67">
        <v>2</v>
      </c>
      <c r="E485" s="56">
        <v>2.6</v>
      </c>
      <c r="F485" s="67">
        <v>200</v>
      </c>
      <c r="G485" s="54">
        <v>0.25</v>
      </c>
      <c r="H485" s="67">
        <v>14</v>
      </c>
      <c r="I485" s="56">
        <v>8.6199999999999992</v>
      </c>
      <c r="J485" s="56">
        <v>6.6</v>
      </c>
      <c r="K485" s="54">
        <v>0.16</v>
      </c>
      <c r="L485" s="67">
        <v>460</v>
      </c>
      <c r="M485" s="67">
        <v>1200</v>
      </c>
      <c r="N485" s="67">
        <v>20</v>
      </c>
      <c r="O485" s="67">
        <v>13.3</v>
      </c>
      <c r="P485" s="67">
        <v>97</v>
      </c>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row>
    <row r="486" spans="1:39" s="50" customFormat="1" ht="12" x14ac:dyDescent="0.2">
      <c r="A486" s="214">
        <v>632</v>
      </c>
      <c r="B486" s="67" t="s">
        <v>130</v>
      </c>
      <c r="C486" s="79" t="s">
        <v>153</v>
      </c>
      <c r="D486" s="56">
        <v>5.9</v>
      </c>
      <c r="E486" s="56">
        <v>1.2</v>
      </c>
      <c r="F486" s="67">
        <v>100</v>
      </c>
      <c r="G486" s="54">
        <v>0.2</v>
      </c>
      <c r="H486" s="67">
        <v>11</v>
      </c>
      <c r="I486" s="56">
        <v>7.79</v>
      </c>
      <c r="J486" s="56">
        <v>6.8</v>
      </c>
      <c r="K486" s="54">
        <v>0.18</v>
      </c>
      <c r="L486" s="67">
        <v>170</v>
      </c>
      <c r="M486" s="67">
        <v>1000</v>
      </c>
      <c r="N486" s="67">
        <v>16</v>
      </c>
      <c r="O486" s="67">
        <v>11.3</v>
      </c>
      <c r="P486" s="67">
        <v>91.6</v>
      </c>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row>
    <row r="487" spans="1:39" s="50" customFormat="1" ht="12" x14ac:dyDescent="0.2">
      <c r="A487" s="214">
        <v>632</v>
      </c>
      <c r="B487" s="67" t="s">
        <v>130</v>
      </c>
      <c r="C487" s="79" t="s">
        <v>158</v>
      </c>
      <c r="D487" s="56">
        <v>21.2</v>
      </c>
      <c r="E487" s="56">
        <v>3.5</v>
      </c>
      <c r="F487" s="67">
        <v>75</v>
      </c>
      <c r="G487" s="54">
        <v>0.17</v>
      </c>
      <c r="H487" s="67">
        <v>13</v>
      </c>
      <c r="I487" s="56">
        <v>7.4</v>
      </c>
      <c r="J487" s="56">
        <v>6.7</v>
      </c>
      <c r="K487" s="54">
        <v>0.18</v>
      </c>
      <c r="L487" s="67">
        <v>64</v>
      </c>
      <c r="M487" s="67">
        <v>1000</v>
      </c>
      <c r="N487" s="67">
        <v>56</v>
      </c>
      <c r="O487" s="56">
        <v>7.9</v>
      </c>
      <c r="P487" s="67">
        <v>91</v>
      </c>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row>
    <row r="488" spans="1:39" s="50" customFormat="1" ht="12" x14ac:dyDescent="0.2">
      <c r="A488" s="214">
        <v>632</v>
      </c>
      <c r="B488" s="67" t="s">
        <v>130</v>
      </c>
      <c r="C488" s="79" t="s">
        <v>162</v>
      </c>
      <c r="D488" s="56">
        <v>15.5</v>
      </c>
      <c r="E488" s="56">
        <v>4.0999999999999996</v>
      </c>
      <c r="F488" s="67">
        <v>150</v>
      </c>
      <c r="G488" s="54">
        <v>0.25</v>
      </c>
      <c r="H488" s="67">
        <v>14</v>
      </c>
      <c r="I488" s="56">
        <v>8.3800000000000008</v>
      </c>
      <c r="J488" s="56">
        <v>6.6</v>
      </c>
      <c r="K488" s="54">
        <v>0.23</v>
      </c>
      <c r="L488" s="67">
        <v>250</v>
      </c>
      <c r="M488" s="67">
        <v>1300</v>
      </c>
      <c r="N488" s="67">
        <v>52</v>
      </c>
      <c r="O488" s="56">
        <v>7.55</v>
      </c>
      <c r="P488" s="67">
        <v>78.400000000000006</v>
      </c>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row>
    <row r="489" spans="1:39" s="50" customFormat="1" ht="12" x14ac:dyDescent="0.2">
      <c r="A489" s="214">
        <v>632</v>
      </c>
      <c r="B489" s="67" t="s">
        <v>130</v>
      </c>
      <c r="C489" s="79" t="s">
        <v>167</v>
      </c>
      <c r="D489" s="56">
        <v>8.3000000000000007</v>
      </c>
      <c r="E489" s="56">
        <v>1.9</v>
      </c>
      <c r="F489" s="67">
        <v>25</v>
      </c>
      <c r="G489" s="54">
        <v>0.16</v>
      </c>
      <c r="H489" s="67">
        <v>11</v>
      </c>
      <c r="I489" s="56">
        <v>7.5</v>
      </c>
      <c r="J489" s="56">
        <v>6.8</v>
      </c>
      <c r="K489" s="54">
        <v>0.16</v>
      </c>
      <c r="L489" s="67">
        <v>97</v>
      </c>
      <c r="M489" s="67">
        <v>700</v>
      </c>
      <c r="N489" s="67">
        <v>15</v>
      </c>
      <c r="O489" s="67">
        <v>10.7</v>
      </c>
      <c r="P489" s="67">
        <v>92.5</v>
      </c>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row>
    <row r="490" spans="1:39" s="50" customFormat="1" ht="12" x14ac:dyDescent="0.2">
      <c r="A490" s="214">
        <v>632</v>
      </c>
      <c r="B490" s="67" t="s">
        <v>130</v>
      </c>
      <c r="C490" s="331">
        <v>44550</v>
      </c>
      <c r="D490" s="67">
        <v>1</v>
      </c>
      <c r="E490" s="56">
        <v>1.8</v>
      </c>
      <c r="F490" s="67">
        <v>130</v>
      </c>
      <c r="G490" s="54">
        <v>0.28000000000000003</v>
      </c>
      <c r="H490" s="67">
        <v>14</v>
      </c>
      <c r="I490" s="56">
        <v>7.14</v>
      </c>
      <c r="J490" s="56">
        <v>6.5</v>
      </c>
      <c r="K490" s="54">
        <v>0.11</v>
      </c>
      <c r="L490" s="67">
        <v>180</v>
      </c>
      <c r="M490" s="67">
        <v>720</v>
      </c>
      <c r="N490" s="67">
        <v>14</v>
      </c>
      <c r="O490" s="67">
        <v>14</v>
      </c>
      <c r="P490" s="67">
        <v>96</v>
      </c>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row>
    <row r="491" spans="1:39" s="50" customFormat="1" ht="12" x14ac:dyDescent="0.2">
      <c r="A491" s="85"/>
      <c r="B491" s="85"/>
      <c r="C491" s="86"/>
      <c r="D491" s="87"/>
      <c r="E491" s="87"/>
      <c r="F491" s="88"/>
      <c r="G491" s="88"/>
      <c r="H491" s="87"/>
      <c r="I491" s="87"/>
      <c r="J491" s="87"/>
      <c r="K491" s="89"/>
      <c r="L491" s="88"/>
      <c r="M491" s="88"/>
      <c r="N491" s="88"/>
      <c r="O491" s="87"/>
      <c r="P491" s="88"/>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row>
    <row r="492" spans="1:39" s="50" customFormat="1" ht="12" x14ac:dyDescent="0.2">
      <c r="A492" s="49"/>
      <c r="B492" s="49"/>
      <c r="C492" s="173" t="s">
        <v>19</v>
      </c>
      <c r="D492" s="174">
        <f t="shared" ref="D492:P492" si="90">MIN(D485:D490)</f>
        <v>1</v>
      </c>
      <c r="E492" s="174">
        <f t="shared" si="90"/>
        <v>1.2</v>
      </c>
      <c r="F492" s="175">
        <f t="shared" si="90"/>
        <v>25</v>
      </c>
      <c r="G492" s="174">
        <f>MIN(G485:G490)</f>
        <v>0.16</v>
      </c>
      <c r="H492" s="174">
        <f t="shared" si="90"/>
        <v>11</v>
      </c>
      <c r="I492" s="174">
        <f t="shared" si="90"/>
        <v>7.14</v>
      </c>
      <c r="J492" s="174">
        <f t="shared" si="90"/>
        <v>6.5</v>
      </c>
      <c r="K492" s="176">
        <f t="shared" si="90"/>
        <v>0.11</v>
      </c>
      <c r="L492" s="175">
        <f t="shared" si="90"/>
        <v>64</v>
      </c>
      <c r="M492" s="175">
        <f t="shared" si="90"/>
        <v>700</v>
      </c>
      <c r="N492" s="175">
        <f t="shared" si="90"/>
        <v>14</v>
      </c>
      <c r="O492" s="174">
        <f t="shared" si="90"/>
        <v>7.55</v>
      </c>
      <c r="P492" s="175">
        <f t="shared" si="90"/>
        <v>78.400000000000006</v>
      </c>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row>
    <row r="493" spans="1:39" s="50" customFormat="1" ht="12" x14ac:dyDescent="0.2">
      <c r="A493" s="49"/>
      <c r="B493" s="49"/>
      <c r="C493" s="173" t="s">
        <v>20</v>
      </c>
      <c r="D493" s="174">
        <f t="shared" ref="D493:P493" si="91">AVERAGE(D485:D490)</f>
        <v>8.9833333333333343</v>
      </c>
      <c r="E493" s="174">
        <f t="shared" si="91"/>
        <v>2.5166666666666666</v>
      </c>
      <c r="F493" s="175">
        <f t="shared" si="91"/>
        <v>113.33333333333333</v>
      </c>
      <c r="G493" s="174">
        <f>AVERAGE(G485:G490)</f>
        <v>0.21833333333333335</v>
      </c>
      <c r="H493" s="174">
        <f t="shared" si="91"/>
        <v>12.833333333333334</v>
      </c>
      <c r="I493" s="174">
        <f t="shared" si="91"/>
        <v>7.8050000000000006</v>
      </c>
      <c r="J493" s="174">
        <f t="shared" si="91"/>
        <v>6.6666666666666652</v>
      </c>
      <c r="K493" s="176">
        <f t="shared" si="91"/>
        <v>0.17</v>
      </c>
      <c r="L493" s="175">
        <f t="shared" si="91"/>
        <v>203.5</v>
      </c>
      <c r="M493" s="175">
        <f t="shared" si="91"/>
        <v>986.66666666666663</v>
      </c>
      <c r="N493" s="175">
        <f t="shared" si="91"/>
        <v>28.833333333333332</v>
      </c>
      <c r="O493" s="174">
        <f t="shared" si="91"/>
        <v>10.791666666666666</v>
      </c>
      <c r="P493" s="175">
        <f t="shared" si="91"/>
        <v>91.083333333333329</v>
      </c>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row>
    <row r="494" spans="1:39" s="50" customFormat="1" ht="12" x14ac:dyDescent="0.2">
      <c r="A494" s="49"/>
      <c r="B494" s="49"/>
      <c r="C494" s="173" t="s">
        <v>21</v>
      </c>
      <c r="D494" s="174">
        <f t="shared" ref="D494:P494" si="92">MAX(D485:D490)</f>
        <v>21.2</v>
      </c>
      <c r="E494" s="174">
        <f t="shared" si="92"/>
        <v>4.0999999999999996</v>
      </c>
      <c r="F494" s="175">
        <f t="shared" si="92"/>
        <v>200</v>
      </c>
      <c r="G494" s="174">
        <f>MAX(G485:G490)</f>
        <v>0.28000000000000003</v>
      </c>
      <c r="H494" s="174">
        <f t="shared" si="92"/>
        <v>14</v>
      </c>
      <c r="I494" s="174">
        <f t="shared" si="92"/>
        <v>8.6199999999999992</v>
      </c>
      <c r="J494" s="174">
        <f t="shared" si="92"/>
        <v>6.8</v>
      </c>
      <c r="K494" s="176">
        <f t="shared" si="92"/>
        <v>0.23</v>
      </c>
      <c r="L494" s="175">
        <f t="shared" si="92"/>
        <v>460</v>
      </c>
      <c r="M494" s="175">
        <f t="shared" si="92"/>
        <v>1300</v>
      </c>
      <c r="N494" s="175">
        <f t="shared" si="92"/>
        <v>56</v>
      </c>
      <c r="O494" s="174">
        <f t="shared" si="92"/>
        <v>14</v>
      </c>
      <c r="P494" s="175">
        <f t="shared" si="92"/>
        <v>97</v>
      </c>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row>
    <row r="495" spans="1:39" s="50" customFormat="1" ht="12" x14ac:dyDescent="0.2">
      <c r="A495" s="49"/>
      <c r="B495" s="49"/>
      <c r="C495" s="69"/>
      <c r="D495" s="49"/>
      <c r="E495" s="49"/>
      <c r="F495" s="77"/>
      <c r="G495" s="77"/>
      <c r="H495" s="49"/>
      <c r="I495" s="71"/>
      <c r="J495" s="49"/>
      <c r="K495" s="49"/>
      <c r="L495" s="77"/>
      <c r="M495" s="77"/>
      <c r="N495" s="77"/>
      <c r="O495" s="71"/>
      <c r="P495" s="77"/>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row>
    <row r="496" spans="1:39" s="50" customFormat="1" ht="12" x14ac:dyDescent="0.2">
      <c r="A496" s="66"/>
      <c r="B496" s="66"/>
      <c r="C496" s="113"/>
      <c r="D496" s="66"/>
      <c r="E496" s="66"/>
      <c r="F496" s="114"/>
      <c r="G496" s="114"/>
      <c r="H496" s="66"/>
      <c r="I496" s="115"/>
      <c r="J496" s="66"/>
      <c r="K496" s="66"/>
      <c r="L496" s="114"/>
      <c r="M496" s="114"/>
      <c r="N496" s="114"/>
      <c r="O496" s="115"/>
      <c r="P496" s="114"/>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row>
    <row r="497" spans="1:39" s="50" customFormat="1" ht="12" x14ac:dyDescent="0.2">
      <c r="A497" s="214">
        <v>634</v>
      </c>
      <c r="B497" s="67" t="s">
        <v>131</v>
      </c>
      <c r="C497" s="79">
        <v>44251</v>
      </c>
      <c r="D497" s="56">
        <v>1.6</v>
      </c>
      <c r="E497" s="56">
        <v>1.5</v>
      </c>
      <c r="F497" s="67">
        <v>150</v>
      </c>
      <c r="G497" s="54">
        <v>0.28000000000000003</v>
      </c>
      <c r="H497" s="67">
        <v>14</v>
      </c>
      <c r="I497" s="56">
        <v>7.63</v>
      </c>
      <c r="J497" s="56">
        <v>6.8</v>
      </c>
      <c r="K497" s="54">
        <v>0.18</v>
      </c>
      <c r="L497" s="67">
        <v>150</v>
      </c>
      <c r="M497" s="67">
        <v>690</v>
      </c>
      <c r="N497" s="67">
        <v>13</v>
      </c>
      <c r="O497" s="67">
        <v>13.5</v>
      </c>
      <c r="P497" s="67">
        <v>97</v>
      </c>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row>
    <row r="498" spans="1:39" s="50" customFormat="1" ht="12" x14ac:dyDescent="0.2">
      <c r="A498" s="214">
        <v>634</v>
      </c>
      <c r="B498" s="67" t="s">
        <v>131</v>
      </c>
      <c r="C498" s="79" t="s">
        <v>154</v>
      </c>
      <c r="D498" s="56">
        <v>7.5</v>
      </c>
      <c r="E498" s="56">
        <v>2.2999999999999998</v>
      </c>
      <c r="F498" s="67">
        <v>130</v>
      </c>
      <c r="G498" s="54">
        <v>0.27</v>
      </c>
      <c r="H498" s="67">
        <v>15</v>
      </c>
      <c r="I498" s="56">
        <v>6.94</v>
      </c>
      <c r="J498" s="56">
        <v>6.9</v>
      </c>
      <c r="K498" s="54">
        <v>0.14000000000000001</v>
      </c>
      <c r="L498" s="67">
        <v>140</v>
      </c>
      <c r="M498" s="67">
        <v>820</v>
      </c>
      <c r="N498" s="67">
        <v>18</v>
      </c>
      <c r="O498" s="67">
        <v>11.52</v>
      </c>
      <c r="P498" s="67">
        <v>96.9</v>
      </c>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row>
    <row r="499" spans="1:39" s="50" customFormat="1" ht="12" x14ac:dyDescent="0.2">
      <c r="A499" s="214">
        <v>634</v>
      </c>
      <c r="B499" s="67" t="s">
        <v>131</v>
      </c>
      <c r="C499" s="79" t="s">
        <v>158</v>
      </c>
      <c r="D499" s="56">
        <v>22.9</v>
      </c>
      <c r="E499" s="56">
        <v>2.5</v>
      </c>
      <c r="F499" s="67">
        <v>120</v>
      </c>
      <c r="G499" s="54">
        <v>0.22</v>
      </c>
      <c r="H499" s="67">
        <v>14</v>
      </c>
      <c r="I499" s="56">
        <v>7.13</v>
      </c>
      <c r="J499" s="56">
        <v>6.9</v>
      </c>
      <c r="K499" s="54">
        <v>0.18</v>
      </c>
      <c r="L499" s="283">
        <v>10</v>
      </c>
      <c r="M499" s="67">
        <v>590</v>
      </c>
      <c r="N499" s="67">
        <v>23</v>
      </c>
      <c r="O499" s="56">
        <v>7.6</v>
      </c>
      <c r="P499" s="67">
        <v>90</v>
      </c>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row>
    <row r="500" spans="1:39" s="50" customFormat="1" ht="12" x14ac:dyDescent="0.2">
      <c r="A500" s="214">
        <v>634</v>
      </c>
      <c r="B500" s="67" t="s">
        <v>131</v>
      </c>
      <c r="C500" s="79" t="s">
        <v>162</v>
      </c>
      <c r="D500" s="56">
        <v>17.600000000000001</v>
      </c>
      <c r="E500" s="56">
        <v>3.7</v>
      </c>
      <c r="F500" s="67">
        <v>90</v>
      </c>
      <c r="G500" s="54">
        <v>0.16</v>
      </c>
      <c r="H500" s="67">
        <v>12</v>
      </c>
      <c r="I500" s="56">
        <v>7.47</v>
      </c>
      <c r="J500" s="56">
        <v>7.1</v>
      </c>
      <c r="K500" s="54">
        <v>0.21</v>
      </c>
      <c r="L500" s="283">
        <v>10</v>
      </c>
      <c r="M500" s="67">
        <v>510</v>
      </c>
      <c r="N500" s="67">
        <v>17</v>
      </c>
      <c r="O500" s="56">
        <v>8.4600000000000009</v>
      </c>
      <c r="P500" s="67">
        <v>91.7</v>
      </c>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row>
    <row r="501" spans="1:39" s="50" customFormat="1" ht="12" x14ac:dyDescent="0.2">
      <c r="A501" s="214">
        <v>634</v>
      </c>
      <c r="B501" s="67" t="s">
        <v>131</v>
      </c>
      <c r="C501" s="79" t="s">
        <v>167</v>
      </c>
      <c r="D501" s="67">
        <v>8</v>
      </c>
      <c r="E501" s="56">
        <v>1.8</v>
      </c>
      <c r="F501" s="67">
        <v>25</v>
      </c>
      <c r="G501" s="54">
        <v>0.2</v>
      </c>
      <c r="H501" s="67">
        <v>14</v>
      </c>
      <c r="I501" s="56">
        <v>7.49</v>
      </c>
      <c r="J501" s="56">
        <v>7</v>
      </c>
      <c r="K501" s="54">
        <v>0.18</v>
      </c>
      <c r="L501" s="67">
        <v>17</v>
      </c>
      <c r="M501" s="67">
        <v>570</v>
      </c>
      <c r="N501" s="67">
        <v>17</v>
      </c>
      <c r="O501" s="67">
        <v>11.2</v>
      </c>
      <c r="P501" s="67">
        <v>96</v>
      </c>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row>
    <row r="502" spans="1:39" s="50" customFormat="1" ht="12" x14ac:dyDescent="0.2">
      <c r="A502" s="214">
        <v>634</v>
      </c>
      <c r="B502" s="67" t="s">
        <v>131</v>
      </c>
      <c r="C502" s="331">
        <v>44550</v>
      </c>
      <c r="D502" s="56">
        <v>1.1000000000000001</v>
      </c>
      <c r="E502" s="56">
        <v>3.6</v>
      </c>
      <c r="F502" s="67">
        <v>130</v>
      </c>
      <c r="G502" s="54">
        <v>0.27</v>
      </c>
      <c r="H502" s="67">
        <v>15</v>
      </c>
      <c r="I502" s="56">
        <v>7.44</v>
      </c>
      <c r="J502" s="56">
        <v>6.7</v>
      </c>
      <c r="K502" s="54">
        <v>0.18</v>
      </c>
      <c r="L502" s="67">
        <v>97</v>
      </c>
      <c r="M502" s="67">
        <v>600</v>
      </c>
      <c r="N502" s="67">
        <v>13</v>
      </c>
      <c r="O502" s="67">
        <v>13</v>
      </c>
      <c r="P502" s="67">
        <v>94</v>
      </c>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row>
    <row r="503" spans="1:39" s="50" customFormat="1" ht="12" x14ac:dyDescent="0.2">
      <c r="A503" s="85"/>
      <c r="B503" s="85"/>
      <c r="C503" s="86"/>
      <c r="D503" s="87"/>
      <c r="E503" s="87"/>
      <c r="F503" s="88"/>
      <c r="G503" s="88"/>
      <c r="H503" s="87"/>
      <c r="I503" s="87"/>
      <c r="J503" s="87"/>
      <c r="K503" s="89"/>
      <c r="L503" s="88"/>
      <c r="M503" s="88"/>
      <c r="N503" s="88"/>
      <c r="O503" s="87"/>
      <c r="P503" s="88"/>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row>
    <row r="504" spans="1:39" s="50" customFormat="1" ht="12" x14ac:dyDescent="0.2">
      <c r="A504" s="49"/>
      <c r="B504" s="49"/>
      <c r="C504" s="173" t="s">
        <v>19</v>
      </c>
      <c r="D504" s="174">
        <f t="shared" ref="D504:P504" si="93">MIN(D497:D502)</f>
        <v>1.1000000000000001</v>
      </c>
      <c r="E504" s="174">
        <f t="shared" si="93"/>
        <v>1.5</v>
      </c>
      <c r="F504" s="175">
        <f t="shared" si="93"/>
        <v>25</v>
      </c>
      <c r="G504" s="174">
        <f>MIN(G497:G502)</f>
        <v>0.16</v>
      </c>
      <c r="H504" s="174">
        <f t="shared" si="93"/>
        <v>12</v>
      </c>
      <c r="I504" s="174">
        <f t="shared" si="93"/>
        <v>6.94</v>
      </c>
      <c r="J504" s="174">
        <f t="shared" si="93"/>
        <v>6.7</v>
      </c>
      <c r="K504" s="176">
        <f t="shared" si="93"/>
        <v>0.14000000000000001</v>
      </c>
      <c r="L504" s="175">
        <f t="shared" si="93"/>
        <v>10</v>
      </c>
      <c r="M504" s="175">
        <f t="shared" si="93"/>
        <v>510</v>
      </c>
      <c r="N504" s="175">
        <f t="shared" si="93"/>
        <v>13</v>
      </c>
      <c r="O504" s="174">
        <f t="shared" si="93"/>
        <v>7.6</v>
      </c>
      <c r="P504" s="175">
        <f t="shared" si="93"/>
        <v>90</v>
      </c>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row>
    <row r="505" spans="1:39" s="50" customFormat="1" ht="12" x14ac:dyDescent="0.2">
      <c r="A505" s="49"/>
      <c r="B505" s="49"/>
      <c r="C505" s="173" t="s">
        <v>20</v>
      </c>
      <c r="D505" s="174">
        <f t="shared" ref="D505:P505" si="94">AVERAGE(D497:D502)</f>
        <v>9.7833333333333332</v>
      </c>
      <c r="E505" s="174">
        <f t="shared" si="94"/>
        <v>2.5666666666666669</v>
      </c>
      <c r="F505" s="175">
        <f t="shared" si="94"/>
        <v>107.5</v>
      </c>
      <c r="G505" s="174">
        <f>AVERAGE(G497:G502)</f>
        <v>0.23333333333333336</v>
      </c>
      <c r="H505" s="174">
        <f t="shared" si="94"/>
        <v>14</v>
      </c>
      <c r="I505" s="174">
        <f t="shared" si="94"/>
        <v>7.3499999999999988</v>
      </c>
      <c r="J505" s="174">
        <f t="shared" si="94"/>
        <v>6.9000000000000012</v>
      </c>
      <c r="K505" s="176">
        <f t="shared" si="94"/>
        <v>0.17833333333333332</v>
      </c>
      <c r="L505" s="175">
        <f t="shared" si="94"/>
        <v>70.666666666666671</v>
      </c>
      <c r="M505" s="175">
        <f t="shared" si="94"/>
        <v>630</v>
      </c>
      <c r="N505" s="175">
        <f t="shared" si="94"/>
        <v>16.833333333333332</v>
      </c>
      <c r="O505" s="174">
        <f t="shared" si="94"/>
        <v>10.88</v>
      </c>
      <c r="P505" s="175">
        <f t="shared" si="94"/>
        <v>94.266666666666652</v>
      </c>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row>
    <row r="506" spans="1:39" s="50" customFormat="1" ht="12" x14ac:dyDescent="0.2">
      <c r="A506" s="49"/>
      <c r="B506" s="49"/>
      <c r="C506" s="173" t="s">
        <v>21</v>
      </c>
      <c r="D506" s="174">
        <f t="shared" ref="D506:P506" si="95">MAX(D497:D502)</f>
        <v>22.9</v>
      </c>
      <c r="E506" s="174">
        <f t="shared" si="95"/>
        <v>3.7</v>
      </c>
      <c r="F506" s="175">
        <f t="shared" si="95"/>
        <v>150</v>
      </c>
      <c r="G506" s="174">
        <f>MAX(G497:G502)</f>
        <v>0.28000000000000003</v>
      </c>
      <c r="H506" s="174">
        <f t="shared" si="95"/>
        <v>15</v>
      </c>
      <c r="I506" s="174">
        <f t="shared" si="95"/>
        <v>7.63</v>
      </c>
      <c r="J506" s="174">
        <f t="shared" si="95"/>
        <v>7.1</v>
      </c>
      <c r="K506" s="176">
        <f t="shared" si="95"/>
        <v>0.21</v>
      </c>
      <c r="L506" s="175">
        <f t="shared" si="95"/>
        <v>150</v>
      </c>
      <c r="M506" s="175">
        <f t="shared" si="95"/>
        <v>820</v>
      </c>
      <c r="N506" s="175">
        <f t="shared" si="95"/>
        <v>23</v>
      </c>
      <c r="O506" s="174">
        <f t="shared" si="95"/>
        <v>13.5</v>
      </c>
      <c r="P506" s="175">
        <f t="shared" si="95"/>
        <v>97</v>
      </c>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row>
    <row r="507" spans="1:39" s="50" customFormat="1" ht="12" x14ac:dyDescent="0.2">
      <c r="A507" s="49"/>
      <c r="B507" s="49"/>
      <c r="C507" s="69"/>
      <c r="D507" s="49"/>
      <c r="E507" s="49"/>
      <c r="F507" s="77"/>
      <c r="G507" s="77"/>
      <c r="H507" s="49"/>
      <c r="I507" s="71"/>
      <c r="J507" s="49"/>
      <c r="K507" s="49"/>
      <c r="L507" s="77"/>
      <c r="M507" s="77"/>
      <c r="N507" s="77"/>
      <c r="O507" s="71"/>
      <c r="P507" s="77"/>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row>
    <row r="508" spans="1:39" s="50" customFormat="1" ht="12" x14ac:dyDescent="0.2">
      <c r="A508" s="66"/>
      <c r="B508" s="66"/>
      <c r="C508" s="113"/>
      <c r="D508" s="66"/>
      <c r="E508" s="66"/>
      <c r="F508" s="114"/>
      <c r="G508" s="114"/>
      <c r="H508" s="66"/>
      <c r="I508" s="115"/>
      <c r="J508" s="66"/>
      <c r="K508" s="66"/>
      <c r="L508" s="114"/>
      <c r="M508" s="114"/>
      <c r="N508" s="114"/>
      <c r="O508" s="115"/>
      <c r="P508" s="114"/>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row>
    <row r="509" spans="1:39" s="50" customFormat="1" ht="12" x14ac:dyDescent="0.2">
      <c r="A509" s="214">
        <v>640</v>
      </c>
      <c r="B509" s="67" t="s">
        <v>132</v>
      </c>
      <c r="C509" s="79">
        <v>44251</v>
      </c>
      <c r="D509" s="56">
        <v>1.8</v>
      </c>
      <c r="E509" s="56">
        <v>1.7</v>
      </c>
      <c r="F509" s="67">
        <v>180</v>
      </c>
      <c r="G509" s="54">
        <v>0.3</v>
      </c>
      <c r="H509" s="67">
        <v>15</v>
      </c>
      <c r="I509" s="56">
        <v>7.67</v>
      </c>
      <c r="J509" s="56">
        <v>6.8</v>
      </c>
      <c r="K509" s="54">
        <v>0.18</v>
      </c>
      <c r="L509" s="67">
        <v>220</v>
      </c>
      <c r="M509" s="67">
        <v>750</v>
      </c>
      <c r="N509" s="67">
        <v>14</v>
      </c>
      <c r="O509" s="67">
        <v>13.2</v>
      </c>
      <c r="P509" s="67">
        <v>96</v>
      </c>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row>
    <row r="510" spans="1:39" s="50" customFormat="1" ht="12" x14ac:dyDescent="0.2">
      <c r="A510" s="214">
        <v>640</v>
      </c>
      <c r="B510" s="67" t="s">
        <v>132</v>
      </c>
      <c r="C510" s="79" t="s">
        <v>156</v>
      </c>
      <c r="D510" s="56">
        <v>8.1</v>
      </c>
      <c r="E510" s="56">
        <v>1.5</v>
      </c>
      <c r="F510" s="67">
        <v>130</v>
      </c>
      <c r="G510" s="54">
        <v>0.24</v>
      </c>
      <c r="H510" s="67">
        <v>13</v>
      </c>
      <c r="I510" s="56">
        <v>7.4</v>
      </c>
      <c r="J510" s="56">
        <v>7</v>
      </c>
      <c r="K510" s="54">
        <v>0.18</v>
      </c>
      <c r="L510" s="67">
        <v>240</v>
      </c>
      <c r="M510" s="67">
        <v>760</v>
      </c>
      <c r="N510" s="67">
        <v>16</v>
      </c>
      <c r="O510" s="67">
        <v>11.6</v>
      </c>
      <c r="P510" s="67">
        <v>99.8</v>
      </c>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row>
    <row r="511" spans="1:39" s="50" customFormat="1" ht="12" x14ac:dyDescent="0.2">
      <c r="A511" s="214">
        <v>640</v>
      </c>
      <c r="B511" s="67" t="s">
        <v>132</v>
      </c>
      <c r="C511" s="79" t="s">
        <v>158</v>
      </c>
      <c r="D511" s="56">
        <v>20.6</v>
      </c>
      <c r="E511" s="56">
        <v>1.3</v>
      </c>
      <c r="F511" s="67">
        <v>180</v>
      </c>
      <c r="G511" s="54">
        <v>0.21</v>
      </c>
      <c r="H511" s="67">
        <v>13</v>
      </c>
      <c r="I511" s="56">
        <v>7.57</v>
      </c>
      <c r="J511" s="56">
        <v>7.1</v>
      </c>
      <c r="K511" s="54">
        <v>0.21</v>
      </c>
      <c r="L511" s="67">
        <v>130</v>
      </c>
      <c r="M511" s="67">
        <v>660</v>
      </c>
      <c r="N511" s="67">
        <v>18</v>
      </c>
      <c r="O511" s="56">
        <v>8.6999999999999993</v>
      </c>
      <c r="P511" s="67">
        <v>99</v>
      </c>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row>
    <row r="512" spans="1:39" s="50" customFormat="1" ht="12" x14ac:dyDescent="0.2">
      <c r="A512" s="214">
        <v>640</v>
      </c>
      <c r="B512" s="67" t="s">
        <v>132</v>
      </c>
      <c r="C512" s="79" t="s">
        <v>162</v>
      </c>
      <c r="D512" s="56">
        <v>17.2</v>
      </c>
      <c r="E512" s="56">
        <v>2.2000000000000002</v>
      </c>
      <c r="F512" s="67">
        <v>75</v>
      </c>
      <c r="G512" s="54">
        <v>0.13</v>
      </c>
      <c r="H512" s="67">
        <v>11</v>
      </c>
      <c r="I512" s="56">
        <v>8.0299999999999994</v>
      </c>
      <c r="J512" s="56">
        <v>7.1</v>
      </c>
      <c r="K512" s="54">
        <v>0.25</v>
      </c>
      <c r="L512" s="67">
        <v>81</v>
      </c>
      <c r="M512" s="67">
        <v>470</v>
      </c>
      <c r="N512" s="67">
        <v>15</v>
      </c>
      <c r="O512" s="56">
        <v>8.41</v>
      </c>
      <c r="P512" s="67">
        <v>90.9</v>
      </c>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row>
    <row r="513" spans="1:39" s="50" customFormat="1" ht="12" x14ac:dyDescent="0.2">
      <c r="A513" s="214">
        <v>640</v>
      </c>
      <c r="B513" s="67" t="s">
        <v>132</v>
      </c>
      <c r="C513" s="79" t="s">
        <v>167</v>
      </c>
      <c r="D513" s="56">
        <v>8.8000000000000007</v>
      </c>
      <c r="E513" s="56">
        <v>2.8</v>
      </c>
      <c r="F513" s="67">
        <v>25</v>
      </c>
      <c r="G513" s="54">
        <v>0.11</v>
      </c>
      <c r="H513" s="67">
        <v>11</v>
      </c>
      <c r="I513" s="56">
        <v>8.06</v>
      </c>
      <c r="J513" s="56">
        <v>7.2</v>
      </c>
      <c r="K513" s="54">
        <v>0.23</v>
      </c>
      <c r="L513" s="283">
        <v>10</v>
      </c>
      <c r="M513" s="67">
        <v>450</v>
      </c>
      <c r="N513" s="67">
        <v>14</v>
      </c>
      <c r="O513" s="67">
        <v>10.7</v>
      </c>
      <c r="P513" s="67">
        <v>93.9</v>
      </c>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row>
    <row r="514" spans="1:39" s="50" customFormat="1" ht="12" x14ac:dyDescent="0.2">
      <c r="A514" s="214">
        <v>640</v>
      </c>
      <c r="B514" s="67" t="s">
        <v>132</v>
      </c>
      <c r="C514" s="331">
        <v>44550</v>
      </c>
      <c r="D514" s="56">
        <v>1.3</v>
      </c>
      <c r="E514" s="56">
        <v>1.3</v>
      </c>
      <c r="F514" s="67">
        <v>130</v>
      </c>
      <c r="G514" s="54">
        <v>0.28000000000000003</v>
      </c>
      <c r="H514" s="67">
        <v>14</v>
      </c>
      <c r="I514" s="56">
        <v>7.63</v>
      </c>
      <c r="J514" s="56">
        <v>7</v>
      </c>
      <c r="K514" s="54">
        <v>0.21</v>
      </c>
      <c r="L514" s="67">
        <v>88</v>
      </c>
      <c r="M514" s="67">
        <v>570</v>
      </c>
      <c r="N514" s="67">
        <v>13</v>
      </c>
      <c r="O514" s="67">
        <v>13</v>
      </c>
      <c r="P514" s="67">
        <v>90</v>
      </c>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row>
    <row r="515" spans="1:39" s="50" customFormat="1" ht="12" x14ac:dyDescent="0.2">
      <c r="A515" s="85"/>
      <c r="B515" s="85"/>
      <c r="C515" s="86"/>
      <c r="D515" s="87"/>
      <c r="E515" s="87"/>
      <c r="F515" s="88"/>
      <c r="G515" s="88"/>
      <c r="H515" s="87"/>
      <c r="I515" s="87"/>
      <c r="J515" s="87"/>
      <c r="K515" s="89"/>
      <c r="L515" s="88"/>
      <c r="M515" s="88"/>
      <c r="N515" s="88"/>
      <c r="O515" s="87"/>
      <c r="P515" s="88"/>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row>
    <row r="516" spans="1:39" s="50" customFormat="1" ht="12" x14ac:dyDescent="0.2">
      <c r="A516" s="49"/>
      <c r="B516" s="49"/>
      <c r="C516" s="173" t="s">
        <v>19</v>
      </c>
      <c r="D516" s="174">
        <f t="shared" ref="D516:P516" si="96">MIN(D509:D514)</f>
        <v>1.3</v>
      </c>
      <c r="E516" s="174">
        <f t="shared" si="96"/>
        <v>1.3</v>
      </c>
      <c r="F516" s="175">
        <f t="shared" si="96"/>
        <v>25</v>
      </c>
      <c r="G516" s="174">
        <f>MIN(G509:G514)</f>
        <v>0.11</v>
      </c>
      <c r="H516" s="174">
        <f t="shared" si="96"/>
        <v>11</v>
      </c>
      <c r="I516" s="174">
        <f t="shared" si="96"/>
        <v>7.4</v>
      </c>
      <c r="J516" s="174">
        <f t="shared" si="96"/>
        <v>6.8</v>
      </c>
      <c r="K516" s="176">
        <f t="shared" si="96"/>
        <v>0.18</v>
      </c>
      <c r="L516" s="175">
        <f t="shared" si="96"/>
        <v>10</v>
      </c>
      <c r="M516" s="175">
        <f t="shared" si="96"/>
        <v>450</v>
      </c>
      <c r="N516" s="175">
        <f t="shared" si="96"/>
        <v>13</v>
      </c>
      <c r="O516" s="174">
        <f t="shared" si="96"/>
        <v>8.41</v>
      </c>
      <c r="P516" s="175">
        <f t="shared" si="96"/>
        <v>90</v>
      </c>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row>
    <row r="517" spans="1:39" s="50" customFormat="1" ht="12" x14ac:dyDescent="0.2">
      <c r="A517" s="49"/>
      <c r="B517" s="49"/>
      <c r="C517" s="173" t="s">
        <v>20</v>
      </c>
      <c r="D517" s="174">
        <f t="shared" ref="D517:P517" si="97">AVERAGE(D509:D514)</f>
        <v>9.6333333333333329</v>
      </c>
      <c r="E517" s="174">
        <f t="shared" si="97"/>
        <v>1.8</v>
      </c>
      <c r="F517" s="175">
        <f t="shared" si="97"/>
        <v>120</v>
      </c>
      <c r="G517" s="174">
        <f>AVERAGE(G509:G514)</f>
        <v>0.21166666666666667</v>
      </c>
      <c r="H517" s="174">
        <f t="shared" si="97"/>
        <v>12.833333333333334</v>
      </c>
      <c r="I517" s="174">
        <f t="shared" si="97"/>
        <v>7.7266666666666675</v>
      </c>
      <c r="J517" s="174">
        <f t="shared" si="97"/>
        <v>7.0333333333333341</v>
      </c>
      <c r="K517" s="176">
        <f t="shared" si="97"/>
        <v>0.21</v>
      </c>
      <c r="L517" s="175">
        <f t="shared" si="97"/>
        <v>128.16666666666666</v>
      </c>
      <c r="M517" s="175">
        <f t="shared" si="97"/>
        <v>610</v>
      </c>
      <c r="N517" s="175">
        <f t="shared" si="97"/>
        <v>15</v>
      </c>
      <c r="O517" s="174">
        <f t="shared" si="97"/>
        <v>10.935</v>
      </c>
      <c r="P517" s="175">
        <f t="shared" si="97"/>
        <v>94.933333333333337</v>
      </c>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row>
    <row r="518" spans="1:39" s="50" customFormat="1" ht="12" x14ac:dyDescent="0.2">
      <c r="A518" s="49"/>
      <c r="B518" s="49"/>
      <c r="C518" s="173" t="s">
        <v>21</v>
      </c>
      <c r="D518" s="174">
        <f t="shared" ref="D518:P518" si="98">MAX(D509:D514)</f>
        <v>20.6</v>
      </c>
      <c r="E518" s="174">
        <f t="shared" si="98"/>
        <v>2.8</v>
      </c>
      <c r="F518" s="175">
        <f t="shared" si="98"/>
        <v>180</v>
      </c>
      <c r="G518" s="174">
        <f>MAX(G509:G514)</f>
        <v>0.3</v>
      </c>
      <c r="H518" s="174">
        <f t="shared" si="98"/>
        <v>15</v>
      </c>
      <c r="I518" s="174">
        <f t="shared" si="98"/>
        <v>8.06</v>
      </c>
      <c r="J518" s="174">
        <f t="shared" si="98"/>
        <v>7.2</v>
      </c>
      <c r="K518" s="176">
        <f t="shared" si="98"/>
        <v>0.25</v>
      </c>
      <c r="L518" s="175">
        <f t="shared" si="98"/>
        <v>240</v>
      </c>
      <c r="M518" s="175">
        <f t="shared" si="98"/>
        <v>760</v>
      </c>
      <c r="N518" s="175">
        <f t="shared" si="98"/>
        <v>18</v>
      </c>
      <c r="O518" s="174">
        <f t="shared" si="98"/>
        <v>13.2</v>
      </c>
      <c r="P518" s="175">
        <f t="shared" si="98"/>
        <v>99.8</v>
      </c>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row>
    <row r="519" spans="1:39" s="50" customFormat="1" ht="12" x14ac:dyDescent="0.2">
      <c r="A519" s="49"/>
      <c r="B519" s="49"/>
      <c r="C519" s="69"/>
      <c r="D519" s="49"/>
      <c r="E519" s="49"/>
      <c r="F519" s="77"/>
      <c r="G519" s="77"/>
      <c r="H519" s="49"/>
      <c r="I519" s="71"/>
      <c r="J519" s="49"/>
      <c r="K519" s="49"/>
      <c r="L519" s="77"/>
      <c r="M519" s="77"/>
      <c r="N519" s="77"/>
      <c r="O519" s="71"/>
      <c r="P519" s="77"/>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row>
    <row r="520" spans="1:39" s="50" customFormat="1" ht="12" x14ac:dyDescent="0.2">
      <c r="A520" s="66"/>
      <c r="B520" s="66"/>
      <c r="C520" s="113"/>
      <c r="D520" s="66"/>
      <c r="E520" s="66"/>
      <c r="F520" s="114"/>
      <c r="G520" s="114"/>
      <c r="H520" s="66"/>
      <c r="I520" s="115"/>
      <c r="J520" s="66"/>
      <c r="K520" s="66"/>
      <c r="L520" s="114"/>
      <c r="M520" s="114"/>
      <c r="N520" s="114"/>
      <c r="O520" s="115"/>
      <c r="P520" s="114"/>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row>
    <row r="521" spans="1:39" s="50" customFormat="1" ht="12" x14ac:dyDescent="0.2">
      <c r="A521" s="214">
        <v>646</v>
      </c>
      <c r="B521" s="67" t="s">
        <v>133</v>
      </c>
      <c r="C521" s="79">
        <v>44251</v>
      </c>
      <c r="D521" s="56">
        <v>0.9</v>
      </c>
      <c r="E521" s="56">
        <v>2.5</v>
      </c>
      <c r="F521" s="67">
        <v>150</v>
      </c>
      <c r="G521" s="54">
        <v>0.26</v>
      </c>
      <c r="H521" s="67">
        <v>14</v>
      </c>
      <c r="I521" s="56">
        <v>8.8800000000000008</v>
      </c>
      <c r="J521" s="56">
        <v>6.6</v>
      </c>
      <c r="K521" s="54">
        <v>0.23</v>
      </c>
      <c r="L521" s="67">
        <v>390</v>
      </c>
      <c r="M521" s="67">
        <v>880</v>
      </c>
      <c r="N521" s="67">
        <v>14</v>
      </c>
      <c r="O521" s="67">
        <v>12.5</v>
      </c>
      <c r="P521" s="67">
        <v>89</v>
      </c>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row>
    <row r="522" spans="1:39" s="50" customFormat="1" ht="12" x14ac:dyDescent="0.2">
      <c r="A522" s="214">
        <v>646</v>
      </c>
      <c r="B522" s="67" t="s">
        <v>133</v>
      </c>
      <c r="C522" s="79" t="s">
        <v>156</v>
      </c>
      <c r="D522" s="67">
        <v>8</v>
      </c>
      <c r="E522" s="56">
        <v>2.5</v>
      </c>
      <c r="F522" s="67">
        <v>180</v>
      </c>
      <c r="G522" s="54">
        <v>0.24</v>
      </c>
      <c r="H522" s="67">
        <v>13</v>
      </c>
      <c r="I522" s="56">
        <v>8.09</v>
      </c>
      <c r="J522" s="56">
        <v>6.9</v>
      </c>
      <c r="K522" s="54">
        <v>0.21</v>
      </c>
      <c r="L522" s="67">
        <v>240</v>
      </c>
      <c r="M522" s="67">
        <v>820</v>
      </c>
      <c r="N522" s="67">
        <v>20</v>
      </c>
      <c r="O522" s="67">
        <v>10.99</v>
      </c>
      <c r="P522" s="67">
        <v>94.7</v>
      </c>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row>
    <row r="523" spans="1:39" s="50" customFormat="1" ht="12" x14ac:dyDescent="0.2">
      <c r="A523" s="214">
        <v>646</v>
      </c>
      <c r="B523" s="67" t="s">
        <v>133</v>
      </c>
      <c r="C523" s="79" t="s">
        <v>158</v>
      </c>
      <c r="D523" s="56">
        <v>22.3</v>
      </c>
      <c r="E523" s="56">
        <v>3.3</v>
      </c>
      <c r="F523" s="67">
        <v>150</v>
      </c>
      <c r="G523" s="54">
        <v>0.2</v>
      </c>
      <c r="H523" s="67">
        <v>12</v>
      </c>
      <c r="I523" s="56">
        <v>9.16</v>
      </c>
      <c r="J523" s="56">
        <v>7.1</v>
      </c>
      <c r="K523" s="54">
        <v>0.31</v>
      </c>
      <c r="L523" s="67">
        <v>62</v>
      </c>
      <c r="M523" s="67">
        <v>660</v>
      </c>
      <c r="N523" s="67">
        <v>28</v>
      </c>
      <c r="O523" s="56">
        <v>7.5</v>
      </c>
      <c r="P523" s="67">
        <v>91</v>
      </c>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row>
    <row r="524" spans="1:39" s="50" customFormat="1" ht="12" x14ac:dyDescent="0.2">
      <c r="A524" s="214">
        <v>646</v>
      </c>
      <c r="B524" s="67" t="s">
        <v>133</v>
      </c>
      <c r="C524" s="79" t="s">
        <v>162</v>
      </c>
      <c r="D524" s="67">
        <v>18</v>
      </c>
      <c r="E524" s="56">
        <v>5.3</v>
      </c>
      <c r="F524" s="67">
        <v>120</v>
      </c>
      <c r="G524" s="54">
        <v>0.17</v>
      </c>
      <c r="H524" s="67">
        <v>11</v>
      </c>
      <c r="I524" s="67">
        <v>10.3</v>
      </c>
      <c r="J524" s="56">
        <v>7.2</v>
      </c>
      <c r="K524" s="54">
        <v>0.41</v>
      </c>
      <c r="L524" s="67">
        <v>81</v>
      </c>
      <c r="M524" s="67">
        <v>590</v>
      </c>
      <c r="N524" s="67">
        <v>22</v>
      </c>
      <c r="O524" s="56">
        <v>8.1199999999999992</v>
      </c>
      <c r="P524" s="67">
        <v>89.2</v>
      </c>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row>
    <row r="525" spans="1:39" s="50" customFormat="1" ht="12" x14ac:dyDescent="0.2">
      <c r="A525" s="214">
        <v>646</v>
      </c>
      <c r="B525" s="67" t="s">
        <v>133</v>
      </c>
      <c r="C525" s="79" t="s">
        <v>167</v>
      </c>
      <c r="D525" s="56">
        <v>7.1</v>
      </c>
      <c r="E525" s="56">
        <v>3.5</v>
      </c>
      <c r="F525" s="67">
        <v>200</v>
      </c>
      <c r="G525" s="54">
        <v>0.42</v>
      </c>
      <c r="H525" s="67">
        <v>21</v>
      </c>
      <c r="I525" s="56">
        <v>8.32</v>
      </c>
      <c r="J525" s="56">
        <v>6.8</v>
      </c>
      <c r="K525" s="54">
        <v>0.25</v>
      </c>
      <c r="L525" s="67">
        <v>73</v>
      </c>
      <c r="M525" s="67">
        <v>900</v>
      </c>
      <c r="N525" s="67">
        <v>21</v>
      </c>
      <c r="O525" s="67">
        <v>10.4</v>
      </c>
      <c r="P525" s="67">
        <v>87.7</v>
      </c>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row>
    <row r="526" spans="1:39" s="50" customFormat="1" ht="12" x14ac:dyDescent="0.2">
      <c r="A526" s="214">
        <v>646</v>
      </c>
      <c r="B526" s="67" t="s">
        <v>133</v>
      </c>
      <c r="C526" s="331">
        <v>44550</v>
      </c>
      <c r="D526" s="56">
        <v>0.5</v>
      </c>
      <c r="E526" s="56">
        <v>2.4</v>
      </c>
      <c r="F526" s="67">
        <v>200</v>
      </c>
      <c r="G526" s="54">
        <v>0.44</v>
      </c>
      <c r="H526" s="67">
        <v>20</v>
      </c>
      <c r="I526" s="56">
        <v>7.15</v>
      </c>
      <c r="J526" s="56">
        <v>6.5</v>
      </c>
      <c r="K526" s="54">
        <v>0.14000000000000001</v>
      </c>
      <c r="L526" s="67">
        <v>350</v>
      </c>
      <c r="M526" s="67">
        <v>1000</v>
      </c>
      <c r="N526" s="67">
        <v>16</v>
      </c>
      <c r="O526" s="67">
        <v>13</v>
      </c>
      <c r="P526" s="67">
        <v>90</v>
      </c>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row>
    <row r="527" spans="1:39" s="50" customFormat="1" ht="12" x14ac:dyDescent="0.2">
      <c r="A527" s="85"/>
      <c r="B527" s="85"/>
      <c r="C527" s="86"/>
      <c r="D527" s="87"/>
      <c r="E527" s="87"/>
      <c r="F527" s="88"/>
      <c r="G527" s="88"/>
      <c r="H527" s="87"/>
      <c r="I527" s="87"/>
      <c r="J527" s="87"/>
      <c r="K527" s="89"/>
      <c r="L527" s="88"/>
      <c r="M527" s="88"/>
      <c r="N527" s="88"/>
      <c r="O527" s="87"/>
      <c r="P527" s="88"/>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row>
    <row r="528" spans="1:39" s="50" customFormat="1" ht="12" x14ac:dyDescent="0.2">
      <c r="A528" s="49"/>
      <c r="B528" s="49"/>
      <c r="C528" s="173" t="s">
        <v>19</v>
      </c>
      <c r="D528" s="174">
        <f t="shared" ref="D528:P528" si="99">MIN(D521:D526)</f>
        <v>0.5</v>
      </c>
      <c r="E528" s="174">
        <f t="shared" si="99"/>
        <v>2.4</v>
      </c>
      <c r="F528" s="175">
        <f t="shared" si="99"/>
        <v>120</v>
      </c>
      <c r="G528" s="174">
        <f>MIN(G521:G526)</f>
        <v>0.17</v>
      </c>
      <c r="H528" s="174">
        <f t="shared" si="99"/>
        <v>11</v>
      </c>
      <c r="I528" s="174">
        <f t="shared" si="99"/>
        <v>7.15</v>
      </c>
      <c r="J528" s="174">
        <f t="shared" si="99"/>
        <v>6.5</v>
      </c>
      <c r="K528" s="176">
        <f t="shared" si="99"/>
        <v>0.14000000000000001</v>
      </c>
      <c r="L528" s="175">
        <f t="shared" si="99"/>
        <v>62</v>
      </c>
      <c r="M528" s="175">
        <f t="shared" si="99"/>
        <v>590</v>
      </c>
      <c r="N528" s="175">
        <f t="shared" si="99"/>
        <v>14</v>
      </c>
      <c r="O528" s="174">
        <f t="shared" si="99"/>
        <v>7.5</v>
      </c>
      <c r="P528" s="175">
        <f t="shared" si="99"/>
        <v>87.7</v>
      </c>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row>
    <row r="529" spans="1:39" s="50" customFormat="1" ht="12" x14ac:dyDescent="0.2">
      <c r="A529" s="49"/>
      <c r="B529" s="49"/>
      <c r="C529" s="173" t="s">
        <v>20</v>
      </c>
      <c r="D529" s="174">
        <f t="shared" ref="D529:P529" si="100">AVERAGE(D521:D526)</f>
        <v>9.4666666666666668</v>
      </c>
      <c r="E529" s="174">
        <f t="shared" si="100"/>
        <v>3.25</v>
      </c>
      <c r="F529" s="175">
        <f t="shared" si="100"/>
        <v>166.66666666666666</v>
      </c>
      <c r="G529" s="174">
        <f>AVERAGE(G521:G526)</f>
        <v>0.28833333333333333</v>
      </c>
      <c r="H529" s="174">
        <f t="shared" si="100"/>
        <v>15.166666666666666</v>
      </c>
      <c r="I529" s="174">
        <f t="shared" si="100"/>
        <v>8.65</v>
      </c>
      <c r="J529" s="174">
        <f t="shared" si="100"/>
        <v>6.8500000000000005</v>
      </c>
      <c r="K529" s="176">
        <f t="shared" si="100"/>
        <v>0.2583333333333333</v>
      </c>
      <c r="L529" s="175">
        <f t="shared" si="100"/>
        <v>199.33333333333334</v>
      </c>
      <c r="M529" s="175">
        <f t="shared" si="100"/>
        <v>808.33333333333337</v>
      </c>
      <c r="N529" s="175">
        <f t="shared" si="100"/>
        <v>20.166666666666668</v>
      </c>
      <c r="O529" s="174">
        <f t="shared" si="100"/>
        <v>10.418333333333333</v>
      </c>
      <c r="P529" s="175">
        <f t="shared" si="100"/>
        <v>90.266666666666652</v>
      </c>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row>
    <row r="530" spans="1:39" s="50" customFormat="1" ht="12" x14ac:dyDescent="0.2">
      <c r="A530" s="49"/>
      <c r="B530" s="49"/>
      <c r="C530" s="173" t="s">
        <v>21</v>
      </c>
      <c r="D530" s="174">
        <f t="shared" ref="D530:P530" si="101">MAX(D521:D526)</f>
        <v>22.3</v>
      </c>
      <c r="E530" s="174">
        <f t="shared" si="101"/>
        <v>5.3</v>
      </c>
      <c r="F530" s="175">
        <f t="shared" si="101"/>
        <v>200</v>
      </c>
      <c r="G530" s="174">
        <f>MAX(G521:G526)</f>
        <v>0.44</v>
      </c>
      <c r="H530" s="174">
        <f t="shared" si="101"/>
        <v>21</v>
      </c>
      <c r="I530" s="174">
        <f t="shared" si="101"/>
        <v>10.3</v>
      </c>
      <c r="J530" s="174">
        <f t="shared" si="101"/>
        <v>7.2</v>
      </c>
      <c r="K530" s="176">
        <f t="shared" si="101"/>
        <v>0.41</v>
      </c>
      <c r="L530" s="175">
        <f t="shared" si="101"/>
        <v>390</v>
      </c>
      <c r="M530" s="175">
        <f t="shared" si="101"/>
        <v>1000</v>
      </c>
      <c r="N530" s="175">
        <f t="shared" si="101"/>
        <v>28</v>
      </c>
      <c r="O530" s="174">
        <f t="shared" si="101"/>
        <v>13</v>
      </c>
      <c r="P530" s="175">
        <f t="shared" si="101"/>
        <v>94.7</v>
      </c>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row>
    <row r="531" spans="1:39" s="50" customFormat="1" ht="12" x14ac:dyDescent="0.2">
      <c r="A531" s="49"/>
      <c r="B531" s="49"/>
      <c r="C531" s="69"/>
      <c r="D531" s="49"/>
      <c r="E531" s="49"/>
      <c r="F531" s="77"/>
      <c r="G531" s="77"/>
      <c r="H531" s="49"/>
      <c r="I531" s="71"/>
      <c r="J531" s="49"/>
      <c r="K531" s="49"/>
      <c r="L531" s="77"/>
      <c r="M531" s="77"/>
      <c r="N531" s="77"/>
      <c r="O531" s="71"/>
      <c r="P531" s="77"/>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row>
    <row r="532" spans="1:39" s="50" customFormat="1" ht="12" x14ac:dyDescent="0.2">
      <c r="A532" s="66"/>
      <c r="B532" s="66"/>
      <c r="C532" s="113"/>
      <c r="D532" s="66"/>
      <c r="E532" s="66"/>
      <c r="F532" s="114"/>
      <c r="G532" s="114"/>
      <c r="H532" s="66"/>
      <c r="I532" s="115"/>
      <c r="J532" s="66"/>
      <c r="K532" s="66"/>
      <c r="L532" s="114"/>
      <c r="M532" s="114"/>
      <c r="N532" s="114"/>
      <c r="O532" s="115"/>
      <c r="P532" s="114"/>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row>
    <row r="533" spans="1:39" s="50" customFormat="1" ht="12" x14ac:dyDescent="0.2">
      <c r="A533" s="214">
        <v>650</v>
      </c>
      <c r="B533" s="67" t="s">
        <v>127</v>
      </c>
      <c r="C533" s="79">
        <v>44251</v>
      </c>
      <c r="D533" s="56">
        <v>2.4</v>
      </c>
      <c r="E533" s="56">
        <v>1.8</v>
      </c>
      <c r="F533" s="67">
        <v>100</v>
      </c>
      <c r="G533" s="54">
        <v>0.22</v>
      </c>
      <c r="H533" s="67">
        <v>13</v>
      </c>
      <c r="I533" s="56">
        <v>7.81</v>
      </c>
      <c r="J533" s="56">
        <v>6.5</v>
      </c>
      <c r="K533" s="54">
        <v>0.14000000000000001</v>
      </c>
      <c r="L533" s="67">
        <v>250</v>
      </c>
      <c r="M533" s="67">
        <v>700</v>
      </c>
      <c r="N533" s="67">
        <v>12</v>
      </c>
      <c r="O533" s="67">
        <v>12.7</v>
      </c>
      <c r="P533" s="67">
        <v>94</v>
      </c>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row>
    <row r="534" spans="1:39" s="50" customFormat="1" ht="12" x14ac:dyDescent="0.2">
      <c r="A534" s="214">
        <v>650</v>
      </c>
      <c r="B534" s="67" t="s">
        <v>127</v>
      </c>
      <c r="C534" s="79" t="s">
        <v>156</v>
      </c>
      <c r="D534" s="67">
        <v>8</v>
      </c>
      <c r="E534" s="56">
        <v>2.5</v>
      </c>
      <c r="F534" s="67">
        <v>90</v>
      </c>
      <c r="G534" s="54">
        <v>0.19</v>
      </c>
      <c r="H534" s="67">
        <v>12</v>
      </c>
      <c r="I534" s="56">
        <v>7.25</v>
      </c>
      <c r="J534" s="56">
        <v>6.7</v>
      </c>
      <c r="K534" s="54">
        <v>0.13</v>
      </c>
      <c r="L534" s="283">
        <v>10</v>
      </c>
      <c r="M534" s="67">
        <v>630</v>
      </c>
      <c r="N534" s="67">
        <v>16</v>
      </c>
      <c r="O534" s="67">
        <v>11.05</v>
      </c>
      <c r="P534" s="67">
        <v>95.2</v>
      </c>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row>
    <row r="535" spans="1:39" s="50" customFormat="1" ht="12" x14ac:dyDescent="0.2">
      <c r="A535" s="214">
        <v>650</v>
      </c>
      <c r="B535" s="67" t="s">
        <v>127</v>
      </c>
      <c r="C535" s="79" t="s">
        <v>158</v>
      </c>
      <c r="D535" s="56">
        <v>22.2</v>
      </c>
      <c r="E535" s="56">
        <v>4</v>
      </c>
      <c r="F535" s="67">
        <v>75</v>
      </c>
      <c r="G535" s="54">
        <v>0.17</v>
      </c>
      <c r="H535" s="67">
        <v>12</v>
      </c>
      <c r="I535" s="56">
        <v>7.69</v>
      </c>
      <c r="J535" s="56">
        <v>6.8</v>
      </c>
      <c r="K535" s="54">
        <v>0.18</v>
      </c>
      <c r="L535" s="67">
        <v>12</v>
      </c>
      <c r="M535" s="67">
        <v>630</v>
      </c>
      <c r="N535" s="67">
        <v>26</v>
      </c>
      <c r="O535" s="56">
        <v>7.2</v>
      </c>
      <c r="P535" s="67">
        <v>85</v>
      </c>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row>
    <row r="536" spans="1:39" s="50" customFormat="1" ht="12" x14ac:dyDescent="0.2">
      <c r="A536" s="214">
        <v>650</v>
      </c>
      <c r="B536" s="67" t="s">
        <v>127</v>
      </c>
      <c r="C536" s="79" t="s">
        <v>162</v>
      </c>
      <c r="D536" s="67">
        <v>17</v>
      </c>
      <c r="E536" s="56">
        <v>2.8</v>
      </c>
      <c r="F536" s="67">
        <v>75</v>
      </c>
      <c r="G536" s="54">
        <v>0.13</v>
      </c>
      <c r="H536" s="67">
        <v>12</v>
      </c>
      <c r="I536" s="56">
        <v>8.23</v>
      </c>
      <c r="J536" s="56">
        <v>6.8</v>
      </c>
      <c r="K536" s="54">
        <v>0.23</v>
      </c>
      <c r="L536" s="67">
        <v>35</v>
      </c>
      <c r="M536" s="67">
        <v>570</v>
      </c>
      <c r="N536" s="67">
        <v>18</v>
      </c>
      <c r="O536" s="56">
        <v>8.2100000000000009</v>
      </c>
      <c r="P536" s="67">
        <v>88.2</v>
      </c>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row>
    <row r="537" spans="1:39" s="50" customFormat="1" ht="12" x14ac:dyDescent="0.2">
      <c r="A537" s="214">
        <v>650</v>
      </c>
      <c r="B537" s="67" t="s">
        <v>127</v>
      </c>
      <c r="C537" s="79" t="s">
        <v>167</v>
      </c>
      <c r="D537" s="56">
        <v>6.2</v>
      </c>
      <c r="E537" s="56">
        <v>2.4</v>
      </c>
      <c r="F537" s="67">
        <v>25</v>
      </c>
      <c r="G537" s="54">
        <v>0.16</v>
      </c>
      <c r="H537" s="67">
        <v>13</v>
      </c>
      <c r="I537" s="56">
        <v>7.96</v>
      </c>
      <c r="J537" s="56">
        <v>6.8</v>
      </c>
      <c r="K537" s="54">
        <v>0.18</v>
      </c>
      <c r="L537" s="67">
        <v>45</v>
      </c>
      <c r="M537" s="67">
        <v>580</v>
      </c>
      <c r="N537" s="67">
        <v>13</v>
      </c>
      <c r="O537" s="67">
        <v>11</v>
      </c>
      <c r="P537" s="67">
        <v>91.4</v>
      </c>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row>
    <row r="538" spans="1:39" s="50" customFormat="1" ht="12" x14ac:dyDescent="0.2">
      <c r="A538" s="214">
        <v>650</v>
      </c>
      <c r="B538" s="67" t="s">
        <v>127</v>
      </c>
      <c r="C538" s="331">
        <v>44549</v>
      </c>
      <c r="D538" s="56">
        <v>1.4</v>
      </c>
      <c r="E538" s="56">
        <v>0.93</v>
      </c>
      <c r="F538" s="67">
        <v>130</v>
      </c>
      <c r="G538" s="54">
        <v>0.23</v>
      </c>
      <c r="H538" s="67">
        <v>15</v>
      </c>
      <c r="I538" s="56">
        <v>7.53</v>
      </c>
      <c r="J538" s="56">
        <v>6.4</v>
      </c>
      <c r="K538" s="54">
        <v>0.12</v>
      </c>
      <c r="L538" s="67">
        <v>140</v>
      </c>
      <c r="M538" s="67">
        <v>710</v>
      </c>
      <c r="N538" s="67">
        <v>12</v>
      </c>
      <c r="O538" s="67">
        <v>12</v>
      </c>
      <c r="P538" s="67">
        <v>88</v>
      </c>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row>
    <row r="539" spans="1:39" s="50" customFormat="1" ht="12" x14ac:dyDescent="0.2">
      <c r="A539" s="85"/>
      <c r="B539" s="85"/>
      <c r="C539" s="86"/>
      <c r="D539" s="87"/>
      <c r="E539" s="87"/>
      <c r="F539" s="88"/>
      <c r="G539" s="88"/>
      <c r="H539" s="87"/>
      <c r="I539" s="87"/>
      <c r="J539" s="87"/>
      <c r="K539" s="89"/>
      <c r="L539" s="88"/>
      <c r="M539" s="88"/>
      <c r="N539" s="88"/>
      <c r="O539" s="87"/>
      <c r="P539" s="88"/>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row>
    <row r="540" spans="1:39" s="50" customFormat="1" ht="12" x14ac:dyDescent="0.2">
      <c r="A540" s="49"/>
      <c r="B540" s="49"/>
      <c r="C540" s="173" t="s">
        <v>19</v>
      </c>
      <c r="D540" s="174">
        <f t="shared" ref="D540:P540" si="102">MIN(D533:D538)</f>
        <v>1.4</v>
      </c>
      <c r="E540" s="174">
        <f t="shared" si="102"/>
        <v>0.93</v>
      </c>
      <c r="F540" s="175">
        <f t="shared" si="102"/>
        <v>25</v>
      </c>
      <c r="G540" s="174">
        <f>MIN(G533:G538)</f>
        <v>0.13</v>
      </c>
      <c r="H540" s="174">
        <f t="shared" si="102"/>
        <v>12</v>
      </c>
      <c r="I540" s="174">
        <f t="shared" si="102"/>
        <v>7.25</v>
      </c>
      <c r="J540" s="174">
        <f t="shared" si="102"/>
        <v>6.4</v>
      </c>
      <c r="K540" s="176">
        <f t="shared" si="102"/>
        <v>0.12</v>
      </c>
      <c r="L540" s="175">
        <f t="shared" si="102"/>
        <v>10</v>
      </c>
      <c r="M540" s="175">
        <f t="shared" si="102"/>
        <v>570</v>
      </c>
      <c r="N540" s="175">
        <f t="shared" si="102"/>
        <v>12</v>
      </c>
      <c r="O540" s="174">
        <f t="shared" si="102"/>
        <v>7.2</v>
      </c>
      <c r="P540" s="175">
        <f t="shared" si="102"/>
        <v>85</v>
      </c>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row>
    <row r="541" spans="1:39" s="50" customFormat="1" ht="12" x14ac:dyDescent="0.2">
      <c r="A541" s="49"/>
      <c r="B541" s="49"/>
      <c r="C541" s="173" t="s">
        <v>20</v>
      </c>
      <c r="D541" s="174">
        <f t="shared" ref="D541:P541" si="103">AVERAGE(D533:D538)</f>
        <v>9.5333333333333332</v>
      </c>
      <c r="E541" s="174">
        <f t="shared" si="103"/>
        <v>2.4050000000000002</v>
      </c>
      <c r="F541" s="175">
        <f t="shared" si="103"/>
        <v>82.5</v>
      </c>
      <c r="G541" s="174">
        <f>AVERAGE(G533:G538)</f>
        <v>0.18333333333333335</v>
      </c>
      <c r="H541" s="174">
        <f t="shared" si="103"/>
        <v>12.833333333333334</v>
      </c>
      <c r="I541" s="174">
        <f t="shared" si="103"/>
        <v>7.7450000000000001</v>
      </c>
      <c r="J541" s="174">
        <f t="shared" si="103"/>
        <v>6.666666666666667</v>
      </c>
      <c r="K541" s="176">
        <f t="shared" si="103"/>
        <v>0.16333333333333336</v>
      </c>
      <c r="L541" s="175">
        <f t="shared" si="103"/>
        <v>82</v>
      </c>
      <c r="M541" s="175">
        <f t="shared" si="103"/>
        <v>636.66666666666663</v>
      </c>
      <c r="N541" s="175">
        <f t="shared" si="103"/>
        <v>16.166666666666668</v>
      </c>
      <c r="O541" s="174">
        <f t="shared" si="103"/>
        <v>10.36</v>
      </c>
      <c r="P541" s="175">
        <f t="shared" si="103"/>
        <v>90.3</v>
      </c>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row>
    <row r="542" spans="1:39" s="50" customFormat="1" ht="12" x14ac:dyDescent="0.2">
      <c r="A542" s="49"/>
      <c r="B542" s="49"/>
      <c r="C542" s="173" t="s">
        <v>21</v>
      </c>
      <c r="D542" s="174">
        <f t="shared" ref="D542:P542" si="104">MAX(D533:D538)</f>
        <v>22.2</v>
      </c>
      <c r="E542" s="174">
        <f t="shared" si="104"/>
        <v>4</v>
      </c>
      <c r="F542" s="175">
        <f t="shared" si="104"/>
        <v>130</v>
      </c>
      <c r="G542" s="174">
        <f>MAX(G533:G538)</f>
        <v>0.23</v>
      </c>
      <c r="H542" s="174">
        <f t="shared" si="104"/>
        <v>15</v>
      </c>
      <c r="I542" s="174">
        <f t="shared" si="104"/>
        <v>8.23</v>
      </c>
      <c r="J542" s="174">
        <f t="shared" si="104"/>
        <v>6.8</v>
      </c>
      <c r="K542" s="176">
        <f t="shared" si="104"/>
        <v>0.23</v>
      </c>
      <c r="L542" s="175">
        <f t="shared" si="104"/>
        <v>250</v>
      </c>
      <c r="M542" s="175">
        <f t="shared" si="104"/>
        <v>710</v>
      </c>
      <c r="N542" s="175">
        <f t="shared" si="104"/>
        <v>26</v>
      </c>
      <c r="O542" s="174">
        <f t="shared" si="104"/>
        <v>12.7</v>
      </c>
      <c r="P542" s="175">
        <f t="shared" si="104"/>
        <v>95.2</v>
      </c>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row>
    <row r="543" spans="1:39" s="50" customFormat="1" ht="12" x14ac:dyDescent="0.2">
      <c r="A543" s="49"/>
      <c r="B543" s="49"/>
      <c r="C543" s="69"/>
      <c r="D543" s="49"/>
      <c r="E543" s="49"/>
      <c r="F543" s="77"/>
      <c r="G543" s="77"/>
      <c r="H543" s="49"/>
      <c r="I543" s="71"/>
      <c r="J543" s="49"/>
      <c r="K543" s="49"/>
      <c r="L543" s="77"/>
      <c r="M543" s="77"/>
      <c r="N543" s="77"/>
      <c r="O543" s="71"/>
      <c r="P543" s="77"/>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row>
    <row r="544" spans="1:39" s="50" customFormat="1" ht="12" x14ac:dyDescent="0.2">
      <c r="A544" s="66"/>
      <c r="B544" s="66"/>
      <c r="C544" s="113"/>
      <c r="D544" s="66"/>
      <c r="E544" s="66"/>
      <c r="F544" s="114"/>
      <c r="G544" s="114"/>
      <c r="H544" s="66"/>
      <c r="I544" s="115"/>
      <c r="J544" s="66"/>
      <c r="K544" s="66"/>
      <c r="L544" s="114"/>
      <c r="M544" s="114"/>
      <c r="N544" s="114"/>
      <c r="O544" s="115"/>
      <c r="P544" s="114"/>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row>
    <row r="545" spans="1:39" s="50" customFormat="1" ht="12" x14ac:dyDescent="0.2">
      <c r="A545" s="214">
        <v>654</v>
      </c>
      <c r="B545" s="67" t="s">
        <v>134</v>
      </c>
      <c r="C545" s="79">
        <v>44251</v>
      </c>
      <c r="D545" s="67">
        <v>2</v>
      </c>
      <c r="E545" s="54">
        <v>0.51</v>
      </c>
      <c r="F545" s="67">
        <v>40</v>
      </c>
      <c r="G545" s="54">
        <v>0.12</v>
      </c>
      <c r="H545" s="67">
        <v>11</v>
      </c>
      <c r="I545" s="56">
        <v>7.48</v>
      </c>
      <c r="J545" s="56">
        <v>6.8</v>
      </c>
      <c r="K545" s="54">
        <v>0.14000000000000001</v>
      </c>
      <c r="L545" s="67">
        <v>240</v>
      </c>
      <c r="M545" s="67">
        <v>570</v>
      </c>
      <c r="N545" s="56">
        <v>7.4</v>
      </c>
      <c r="O545" s="67">
        <v>13.4</v>
      </c>
      <c r="P545" s="67">
        <v>98</v>
      </c>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row>
    <row r="546" spans="1:39" s="50" customFormat="1" ht="12" x14ac:dyDescent="0.2">
      <c r="A546" s="214">
        <v>654</v>
      </c>
      <c r="B546" s="67" t="s">
        <v>134</v>
      </c>
      <c r="C546" s="79" t="s">
        <v>156</v>
      </c>
      <c r="D546" s="56">
        <v>7.6</v>
      </c>
      <c r="E546" s="56">
        <v>3.8</v>
      </c>
      <c r="F546" s="67">
        <v>50</v>
      </c>
      <c r="G546" s="54">
        <v>0.13</v>
      </c>
      <c r="H546" s="67">
        <v>11</v>
      </c>
      <c r="I546" s="56">
        <v>7.55</v>
      </c>
      <c r="J546" s="56">
        <v>7.1</v>
      </c>
      <c r="K546" s="54">
        <v>0.13</v>
      </c>
      <c r="L546" s="67">
        <v>130</v>
      </c>
      <c r="M546" s="67">
        <v>610</v>
      </c>
      <c r="N546" s="67">
        <v>14</v>
      </c>
      <c r="O546" s="67">
        <v>11.77</v>
      </c>
      <c r="P546" s="67">
        <v>100.7</v>
      </c>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row>
    <row r="547" spans="1:39" s="50" customFormat="1" ht="12" x14ac:dyDescent="0.2">
      <c r="A547" s="214">
        <v>654</v>
      </c>
      <c r="B547" s="67" t="s">
        <v>134</v>
      </c>
      <c r="C547" s="79" t="s">
        <v>158</v>
      </c>
      <c r="D547" s="56">
        <v>21.9</v>
      </c>
      <c r="E547" s="56">
        <v>2.6</v>
      </c>
      <c r="F547" s="67">
        <v>150</v>
      </c>
      <c r="G547" s="54">
        <v>0.12</v>
      </c>
      <c r="H547" s="67">
        <v>11</v>
      </c>
      <c r="I547" s="56">
        <v>7.3</v>
      </c>
      <c r="J547" s="56">
        <v>7.2</v>
      </c>
      <c r="K547" s="54">
        <v>0.16</v>
      </c>
      <c r="L547" s="283">
        <v>10</v>
      </c>
      <c r="M547" s="67">
        <v>520</v>
      </c>
      <c r="N547" s="67">
        <v>15</v>
      </c>
      <c r="O547" s="56">
        <v>8.9</v>
      </c>
      <c r="P547" s="67">
        <v>104</v>
      </c>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row>
    <row r="548" spans="1:39" s="50" customFormat="1" ht="12" x14ac:dyDescent="0.2">
      <c r="A548" s="214">
        <v>654</v>
      </c>
      <c r="B548" s="67" t="s">
        <v>134</v>
      </c>
      <c r="C548" s="79" t="s">
        <v>162</v>
      </c>
      <c r="D548" s="56">
        <v>18.100000000000001</v>
      </c>
      <c r="E548" s="56">
        <v>3.2</v>
      </c>
      <c r="F548" s="67">
        <v>40</v>
      </c>
      <c r="G548" s="55">
        <v>8.5999999999999993E-2</v>
      </c>
      <c r="H548" s="67">
        <v>10</v>
      </c>
      <c r="I548" s="56">
        <v>7.58</v>
      </c>
      <c r="J548" s="56">
        <v>7</v>
      </c>
      <c r="K548" s="54">
        <v>0.18</v>
      </c>
      <c r="L548" s="283">
        <v>10</v>
      </c>
      <c r="M548" s="67">
        <v>480</v>
      </c>
      <c r="N548" s="67">
        <v>17</v>
      </c>
      <c r="O548" s="56">
        <v>8.57</v>
      </c>
      <c r="P548" s="67">
        <v>94.6</v>
      </c>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row>
    <row r="549" spans="1:39" s="50" customFormat="1" ht="12" x14ac:dyDescent="0.2">
      <c r="A549" s="214">
        <v>654</v>
      </c>
      <c r="B549" s="67" t="s">
        <v>134</v>
      </c>
      <c r="C549" s="79" t="s">
        <v>167</v>
      </c>
      <c r="D549" s="56">
        <v>8.3000000000000007</v>
      </c>
      <c r="E549" s="56">
        <v>2.2000000000000002</v>
      </c>
      <c r="F549" s="67">
        <v>25</v>
      </c>
      <c r="G549" s="55">
        <v>7.1999999999999995E-2</v>
      </c>
      <c r="H549" s="56">
        <v>9.8000000000000007</v>
      </c>
      <c r="I549" s="56">
        <v>7.49</v>
      </c>
      <c r="J549" s="56">
        <v>7</v>
      </c>
      <c r="K549" s="54">
        <v>0.16</v>
      </c>
      <c r="L549" s="67">
        <v>21</v>
      </c>
      <c r="M549" s="67">
        <v>470</v>
      </c>
      <c r="N549" s="67">
        <v>17</v>
      </c>
      <c r="O549" s="67">
        <v>10.69</v>
      </c>
      <c r="P549" s="67">
        <v>92.7</v>
      </c>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row>
    <row r="550" spans="1:39" s="50" customFormat="1" ht="12" x14ac:dyDescent="0.2">
      <c r="A550" s="214">
        <v>654</v>
      </c>
      <c r="B550" s="67" t="s">
        <v>134</v>
      </c>
      <c r="C550" s="331">
        <v>44550</v>
      </c>
      <c r="D550" s="67">
        <v>2</v>
      </c>
      <c r="E550" s="56">
        <v>0.86</v>
      </c>
      <c r="F550" s="67">
        <v>65</v>
      </c>
      <c r="G550" s="54">
        <v>0.12</v>
      </c>
      <c r="H550" s="67">
        <v>10</v>
      </c>
      <c r="I550" s="56">
        <v>7.32</v>
      </c>
      <c r="J550" s="56">
        <v>6.8</v>
      </c>
      <c r="K550" s="54">
        <v>0.14000000000000001</v>
      </c>
      <c r="L550" s="67">
        <v>120</v>
      </c>
      <c r="M550" s="67">
        <v>490</v>
      </c>
      <c r="N550" s="56">
        <v>8.9</v>
      </c>
      <c r="O550" s="67">
        <v>12</v>
      </c>
      <c r="P550" s="67">
        <v>90</v>
      </c>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row>
    <row r="551" spans="1:39" s="50" customFormat="1" ht="12" x14ac:dyDescent="0.2">
      <c r="A551" s="85"/>
      <c r="B551" s="85"/>
      <c r="C551" s="86"/>
      <c r="D551" s="87"/>
      <c r="E551" s="87"/>
      <c r="F551" s="88"/>
      <c r="G551" s="88"/>
      <c r="H551" s="87"/>
      <c r="I551" s="87"/>
      <c r="J551" s="87"/>
      <c r="K551" s="89"/>
      <c r="L551" s="88"/>
      <c r="M551" s="88"/>
      <c r="N551" s="88"/>
      <c r="O551" s="87"/>
      <c r="P551" s="88"/>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row>
    <row r="552" spans="1:39" s="50" customFormat="1" ht="12" x14ac:dyDescent="0.2">
      <c r="A552" s="49"/>
      <c r="B552" s="49"/>
      <c r="C552" s="173" t="s">
        <v>19</v>
      </c>
      <c r="D552" s="174">
        <f t="shared" ref="D552:P552" si="105">MIN(D545:D550)</f>
        <v>2</v>
      </c>
      <c r="E552" s="174">
        <f t="shared" si="105"/>
        <v>0.51</v>
      </c>
      <c r="F552" s="175">
        <f t="shared" si="105"/>
        <v>25</v>
      </c>
      <c r="G552" s="174">
        <f>MIN(G545:G550)</f>
        <v>7.1999999999999995E-2</v>
      </c>
      <c r="H552" s="174">
        <f t="shared" si="105"/>
        <v>9.8000000000000007</v>
      </c>
      <c r="I552" s="174">
        <f t="shared" si="105"/>
        <v>7.3</v>
      </c>
      <c r="J552" s="174">
        <f t="shared" si="105"/>
        <v>6.8</v>
      </c>
      <c r="K552" s="176">
        <f t="shared" si="105"/>
        <v>0.13</v>
      </c>
      <c r="L552" s="175">
        <f t="shared" si="105"/>
        <v>10</v>
      </c>
      <c r="M552" s="175">
        <f t="shared" si="105"/>
        <v>470</v>
      </c>
      <c r="N552" s="175">
        <f t="shared" si="105"/>
        <v>7.4</v>
      </c>
      <c r="O552" s="174">
        <f t="shared" si="105"/>
        <v>8.57</v>
      </c>
      <c r="P552" s="175">
        <f t="shared" si="105"/>
        <v>90</v>
      </c>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row>
    <row r="553" spans="1:39" s="50" customFormat="1" ht="12" x14ac:dyDescent="0.2">
      <c r="A553" s="49"/>
      <c r="B553" s="49"/>
      <c r="C553" s="173" t="s">
        <v>20</v>
      </c>
      <c r="D553" s="174">
        <f t="shared" ref="D553:P553" si="106">AVERAGE(D545:D550)</f>
        <v>9.9833333333333343</v>
      </c>
      <c r="E553" s="174">
        <f t="shared" si="106"/>
        <v>2.1949999999999998</v>
      </c>
      <c r="F553" s="175">
        <f t="shared" si="106"/>
        <v>61.666666666666664</v>
      </c>
      <c r="G553" s="174">
        <f>AVERAGE(G545:G550)</f>
        <v>0.10799999999999998</v>
      </c>
      <c r="H553" s="174">
        <f t="shared" si="106"/>
        <v>10.466666666666667</v>
      </c>
      <c r="I553" s="174">
        <f t="shared" si="106"/>
        <v>7.453333333333334</v>
      </c>
      <c r="J553" s="174">
        <f t="shared" si="106"/>
        <v>6.9833333333333316</v>
      </c>
      <c r="K553" s="176">
        <f t="shared" si="106"/>
        <v>0.1516666666666667</v>
      </c>
      <c r="L553" s="175">
        <f t="shared" si="106"/>
        <v>88.5</v>
      </c>
      <c r="M553" s="175">
        <f t="shared" si="106"/>
        <v>523.33333333333337</v>
      </c>
      <c r="N553" s="175">
        <f t="shared" si="106"/>
        <v>13.216666666666669</v>
      </c>
      <c r="O553" s="174">
        <f t="shared" si="106"/>
        <v>10.888333333333334</v>
      </c>
      <c r="P553" s="175">
        <f t="shared" si="106"/>
        <v>96.666666666666671</v>
      </c>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row>
    <row r="554" spans="1:39" s="50" customFormat="1" ht="12" x14ac:dyDescent="0.2">
      <c r="A554" s="49"/>
      <c r="B554" s="49"/>
      <c r="C554" s="173" t="s">
        <v>21</v>
      </c>
      <c r="D554" s="174">
        <f t="shared" ref="D554:P554" si="107">MAX(D545:D550)</f>
        <v>21.9</v>
      </c>
      <c r="E554" s="174">
        <f t="shared" si="107"/>
        <v>3.8</v>
      </c>
      <c r="F554" s="175">
        <f t="shared" si="107"/>
        <v>150</v>
      </c>
      <c r="G554" s="174">
        <f>MAX(G545:G550)</f>
        <v>0.13</v>
      </c>
      <c r="H554" s="174">
        <f t="shared" si="107"/>
        <v>11</v>
      </c>
      <c r="I554" s="174">
        <f t="shared" si="107"/>
        <v>7.58</v>
      </c>
      <c r="J554" s="174">
        <f t="shared" si="107"/>
        <v>7.2</v>
      </c>
      <c r="K554" s="176">
        <f t="shared" si="107"/>
        <v>0.18</v>
      </c>
      <c r="L554" s="175">
        <f t="shared" si="107"/>
        <v>240</v>
      </c>
      <c r="M554" s="175">
        <f t="shared" si="107"/>
        <v>610</v>
      </c>
      <c r="N554" s="175">
        <f t="shared" si="107"/>
        <v>17</v>
      </c>
      <c r="O554" s="174">
        <f t="shared" si="107"/>
        <v>13.4</v>
      </c>
      <c r="P554" s="175">
        <f t="shared" si="107"/>
        <v>104</v>
      </c>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row>
    <row r="555" spans="1:39" s="50" customFormat="1" ht="12" x14ac:dyDescent="0.2">
      <c r="A555" s="49"/>
      <c r="B555" s="49"/>
      <c r="C555" s="69"/>
      <c r="D555" s="49"/>
      <c r="E555" s="49"/>
      <c r="F555" s="77"/>
      <c r="G555" s="77"/>
      <c r="H555" s="49"/>
      <c r="I555" s="71"/>
      <c r="J555" s="49"/>
      <c r="K555" s="49"/>
      <c r="L555" s="77"/>
      <c r="M555" s="77"/>
      <c r="N555" s="77"/>
      <c r="O555" s="71"/>
      <c r="P555" s="77"/>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row>
    <row r="556" spans="1:39" s="50" customFormat="1" ht="12" x14ac:dyDescent="0.2">
      <c r="A556" s="66"/>
      <c r="B556" s="66"/>
      <c r="C556" s="113"/>
      <c r="D556" s="66"/>
      <c r="E556" s="66"/>
      <c r="F556" s="114"/>
      <c r="G556" s="114"/>
      <c r="H556" s="66"/>
      <c r="I556" s="115"/>
      <c r="J556" s="66"/>
      <c r="K556" s="66"/>
      <c r="L556" s="114"/>
      <c r="M556" s="114"/>
      <c r="N556" s="114"/>
      <c r="O556" s="115"/>
      <c r="P556" s="114"/>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row>
    <row r="557" spans="1:39" s="50" customFormat="1" ht="12" x14ac:dyDescent="0.2">
      <c r="A557" s="214">
        <v>674</v>
      </c>
      <c r="B557" s="67" t="s">
        <v>135</v>
      </c>
      <c r="C557" s="79">
        <v>44251</v>
      </c>
      <c r="D557" s="56">
        <v>2.1</v>
      </c>
      <c r="E557" s="67">
        <v>12</v>
      </c>
      <c r="F557" s="67">
        <v>250</v>
      </c>
      <c r="G557" s="54">
        <v>0.43</v>
      </c>
      <c r="H557" s="67">
        <v>18</v>
      </c>
      <c r="I557" s="67">
        <v>11.2</v>
      </c>
      <c r="J557" s="56">
        <v>6.6</v>
      </c>
      <c r="K557" s="54">
        <v>0.3</v>
      </c>
      <c r="L557" s="67">
        <v>450</v>
      </c>
      <c r="M557" s="67">
        <v>1700</v>
      </c>
      <c r="N557" s="67">
        <v>49</v>
      </c>
      <c r="O557" s="67">
        <v>12.1</v>
      </c>
      <c r="P557" s="67">
        <v>90</v>
      </c>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row>
    <row r="558" spans="1:39" s="50" customFormat="1" ht="12" x14ac:dyDescent="0.2">
      <c r="A558" s="214">
        <v>674</v>
      </c>
      <c r="B558" s="67" t="s">
        <v>135</v>
      </c>
      <c r="C558" s="79" t="s">
        <v>156</v>
      </c>
      <c r="D558" s="56">
        <v>6.6</v>
      </c>
      <c r="E558" s="56">
        <v>5.3</v>
      </c>
      <c r="F558" s="67">
        <v>200</v>
      </c>
      <c r="G558" s="54">
        <v>0.36</v>
      </c>
      <c r="H558" s="67">
        <v>17</v>
      </c>
      <c r="I558" s="67">
        <v>14.7</v>
      </c>
      <c r="J558" s="56">
        <v>6.9</v>
      </c>
      <c r="K558" s="54">
        <v>0.52</v>
      </c>
      <c r="L558" s="67">
        <v>400</v>
      </c>
      <c r="M558" s="67">
        <v>1700</v>
      </c>
      <c r="N558" s="67">
        <v>24</v>
      </c>
      <c r="O558" s="56">
        <v>9.84</v>
      </c>
      <c r="P558" s="67">
        <v>82</v>
      </c>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row>
    <row r="559" spans="1:39" s="50" customFormat="1" ht="12" x14ac:dyDescent="0.2">
      <c r="A559" s="214">
        <v>674</v>
      </c>
      <c r="B559" s="67" t="s">
        <v>135</v>
      </c>
      <c r="C559" s="79" t="s">
        <v>158</v>
      </c>
      <c r="D559" s="56">
        <v>18.399999999999999</v>
      </c>
      <c r="E559" s="56">
        <v>9.1999999999999993</v>
      </c>
      <c r="F559" s="67">
        <v>220</v>
      </c>
      <c r="G559" s="54">
        <v>0.32</v>
      </c>
      <c r="H559" s="67">
        <v>15</v>
      </c>
      <c r="I559" s="67">
        <v>22.6</v>
      </c>
      <c r="J559" s="56">
        <v>7.1</v>
      </c>
      <c r="K559" s="56">
        <v>1</v>
      </c>
      <c r="L559" s="67">
        <v>490</v>
      </c>
      <c r="M559" s="67">
        <v>2000</v>
      </c>
      <c r="N559" s="67">
        <v>34</v>
      </c>
      <c r="O559" s="56">
        <v>7</v>
      </c>
      <c r="P559" s="67">
        <v>76</v>
      </c>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row>
    <row r="560" spans="1:39" s="50" customFormat="1" ht="12" x14ac:dyDescent="0.2">
      <c r="A560" s="214">
        <v>674</v>
      </c>
      <c r="B560" s="67" t="s">
        <v>135</v>
      </c>
      <c r="C560" s="79" t="s">
        <v>162</v>
      </c>
      <c r="D560" s="56">
        <v>14.5</v>
      </c>
      <c r="E560" s="56">
        <v>6.3</v>
      </c>
      <c r="F560" s="67">
        <v>280</v>
      </c>
      <c r="G560" s="54">
        <v>0.41</v>
      </c>
      <c r="H560" s="67">
        <v>17</v>
      </c>
      <c r="I560" s="67">
        <v>16.3</v>
      </c>
      <c r="J560" s="56">
        <v>7.1</v>
      </c>
      <c r="K560" s="54">
        <v>0.62</v>
      </c>
      <c r="L560" s="67">
        <v>680</v>
      </c>
      <c r="M560" s="67">
        <v>2100</v>
      </c>
      <c r="N560" s="67">
        <v>42</v>
      </c>
      <c r="O560" s="56">
        <v>7.2</v>
      </c>
      <c r="P560" s="67">
        <v>73.599999999999994</v>
      </c>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row>
    <row r="561" spans="1:39" s="50" customFormat="1" ht="12" x14ac:dyDescent="0.2">
      <c r="A561" s="214">
        <v>674</v>
      </c>
      <c r="B561" s="67" t="s">
        <v>135</v>
      </c>
      <c r="C561" s="79" t="s">
        <v>167</v>
      </c>
      <c r="D561" s="56">
        <v>5.0999999999999996</v>
      </c>
      <c r="E561" s="56">
        <v>4.8</v>
      </c>
      <c r="F561" s="67">
        <v>200</v>
      </c>
      <c r="G561" s="54">
        <v>0.49</v>
      </c>
      <c r="H561" s="67">
        <v>24</v>
      </c>
      <c r="I561" s="67">
        <v>12.6</v>
      </c>
      <c r="J561" s="56">
        <v>6.8</v>
      </c>
      <c r="K561" s="54">
        <v>0.41</v>
      </c>
      <c r="L561" s="67">
        <v>78</v>
      </c>
      <c r="M561" s="67">
        <v>1300</v>
      </c>
      <c r="N561" s="67">
        <v>23</v>
      </c>
      <c r="O561" s="67">
        <v>10.1</v>
      </c>
      <c r="P561" s="67">
        <v>81.5</v>
      </c>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row>
    <row r="562" spans="1:39" s="50" customFormat="1" ht="12" x14ac:dyDescent="0.2">
      <c r="A562" s="214">
        <v>674</v>
      </c>
      <c r="B562" s="67" t="s">
        <v>135</v>
      </c>
      <c r="C562" s="331">
        <v>44550</v>
      </c>
      <c r="D562" s="56">
        <v>0.9</v>
      </c>
      <c r="E562" s="56">
        <v>3</v>
      </c>
      <c r="F562" s="67">
        <v>200</v>
      </c>
      <c r="G562" s="54">
        <v>0.52</v>
      </c>
      <c r="H562" s="67">
        <v>24</v>
      </c>
      <c r="I562" s="67">
        <v>10.5</v>
      </c>
      <c r="J562" s="56">
        <v>6.5</v>
      </c>
      <c r="K562" s="54">
        <v>0.26</v>
      </c>
      <c r="L562" s="67">
        <v>420</v>
      </c>
      <c r="M562" s="67">
        <v>1400</v>
      </c>
      <c r="N562" s="67">
        <v>24</v>
      </c>
      <c r="O562" s="67">
        <v>12</v>
      </c>
      <c r="P562" s="67">
        <v>82</v>
      </c>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row>
    <row r="563" spans="1:39" s="50" customFormat="1" ht="12" x14ac:dyDescent="0.2">
      <c r="A563" s="85"/>
      <c r="B563" s="85"/>
      <c r="C563" s="86"/>
      <c r="D563" s="87"/>
      <c r="E563" s="87"/>
      <c r="F563" s="88"/>
      <c r="G563" s="88"/>
      <c r="H563" s="87"/>
      <c r="I563" s="87"/>
      <c r="J563" s="87"/>
      <c r="K563" s="89"/>
      <c r="L563" s="88"/>
      <c r="M563" s="88"/>
      <c r="N563" s="88"/>
      <c r="O563" s="87"/>
      <c r="P563" s="88"/>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row>
    <row r="564" spans="1:39" s="50" customFormat="1" ht="12" x14ac:dyDescent="0.2">
      <c r="A564" s="49"/>
      <c r="B564" s="49"/>
      <c r="C564" s="173" t="s">
        <v>19</v>
      </c>
      <c r="D564" s="174">
        <f t="shared" ref="D564:P564" si="108">MIN(D557:D562)</f>
        <v>0.9</v>
      </c>
      <c r="E564" s="174">
        <f t="shared" si="108"/>
        <v>3</v>
      </c>
      <c r="F564" s="175">
        <f t="shared" si="108"/>
        <v>200</v>
      </c>
      <c r="G564" s="174">
        <f>MIN(G557:G562)</f>
        <v>0.32</v>
      </c>
      <c r="H564" s="174">
        <f t="shared" si="108"/>
        <v>15</v>
      </c>
      <c r="I564" s="174">
        <f t="shared" si="108"/>
        <v>10.5</v>
      </c>
      <c r="J564" s="174">
        <f t="shared" si="108"/>
        <v>6.5</v>
      </c>
      <c r="K564" s="176">
        <f t="shared" si="108"/>
        <v>0.26</v>
      </c>
      <c r="L564" s="175">
        <f t="shared" si="108"/>
        <v>78</v>
      </c>
      <c r="M564" s="175">
        <f t="shared" si="108"/>
        <v>1300</v>
      </c>
      <c r="N564" s="175">
        <f t="shared" si="108"/>
        <v>23</v>
      </c>
      <c r="O564" s="174">
        <f t="shared" si="108"/>
        <v>7</v>
      </c>
      <c r="P564" s="175">
        <f t="shared" si="108"/>
        <v>73.599999999999994</v>
      </c>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row>
    <row r="565" spans="1:39" s="50" customFormat="1" ht="12" x14ac:dyDescent="0.2">
      <c r="A565" s="49"/>
      <c r="B565" s="49"/>
      <c r="C565" s="173" t="s">
        <v>20</v>
      </c>
      <c r="D565" s="174">
        <f t="shared" ref="D565:P565" si="109">AVERAGE(D557:D562)</f>
        <v>7.9333333333333327</v>
      </c>
      <c r="E565" s="174">
        <f t="shared" si="109"/>
        <v>6.7666666666666657</v>
      </c>
      <c r="F565" s="175">
        <f t="shared" si="109"/>
        <v>225</v>
      </c>
      <c r="G565" s="174">
        <f>AVERAGE(G557:G562)</f>
        <v>0.42166666666666663</v>
      </c>
      <c r="H565" s="174">
        <f t="shared" si="109"/>
        <v>19.166666666666668</v>
      </c>
      <c r="I565" s="174">
        <f t="shared" si="109"/>
        <v>14.649999999999999</v>
      </c>
      <c r="J565" s="174">
        <f t="shared" si="109"/>
        <v>6.833333333333333</v>
      </c>
      <c r="K565" s="176">
        <f t="shared" si="109"/>
        <v>0.51833333333333342</v>
      </c>
      <c r="L565" s="175">
        <f t="shared" si="109"/>
        <v>419.66666666666669</v>
      </c>
      <c r="M565" s="175">
        <f t="shared" si="109"/>
        <v>1700</v>
      </c>
      <c r="N565" s="175">
        <f t="shared" si="109"/>
        <v>32.666666666666664</v>
      </c>
      <c r="O565" s="174">
        <f t="shared" si="109"/>
        <v>9.706666666666667</v>
      </c>
      <c r="P565" s="175">
        <f t="shared" si="109"/>
        <v>80.850000000000009</v>
      </c>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row>
    <row r="566" spans="1:39" s="50" customFormat="1" ht="12" x14ac:dyDescent="0.2">
      <c r="A566" s="49"/>
      <c r="B566" s="49"/>
      <c r="C566" s="173" t="s">
        <v>21</v>
      </c>
      <c r="D566" s="174">
        <f t="shared" ref="D566:P566" si="110">MAX(D557:D562)</f>
        <v>18.399999999999999</v>
      </c>
      <c r="E566" s="174">
        <f t="shared" si="110"/>
        <v>12</v>
      </c>
      <c r="F566" s="175">
        <f t="shared" si="110"/>
        <v>280</v>
      </c>
      <c r="G566" s="174">
        <f>MAX(G557:G562)</f>
        <v>0.52</v>
      </c>
      <c r="H566" s="174">
        <f t="shared" si="110"/>
        <v>24</v>
      </c>
      <c r="I566" s="174">
        <f t="shared" si="110"/>
        <v>22.6</v>
      </c>
      <c r="J566" s="174">
        <f t="shared" si="110"/>
        <v>7.1</v>
      </c>
      <c r="K566" s="176">
        <f t="shared" si="110"/>
        <v>1</v>
      </c>
      <c r="L566" s="175">
        <f t="shared" si="110"/>
        <v>680</v>
      </c>
      <c r="M566" s="175">
        <f t="shared" si="110"/>
        <v>2100</v>
      </c>
      <c r="N566" s="175">
        <f t="shared" si="110"/>
        <v>49</v>
      </c>
      <c r="O566" s="174">
        <f t="shared" si="110"/>
        <v>12.1</v>
      </c>
      <c r="P566" s="175">
        <f t="shared" si="110"/>
        <v>90</v>
      </c>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row>
    <row r="567" spans="1:39" s="50" customFormat="1" ht="12" x14ac:dyDescent="0.2">
      <c r="A567" s="49"/>
      <c r="B567" s="49"/>
      <c r="C567" s="69"/>
      <c r="D567" s="49"/>
      <c r="E567" s="49"/>
      <c r="F567" s="77"/>
      <c r="G567" s="77"/>
      <c r="H567" s="49"/>
      <c r="I567" s="71"/>
      <c r="J567" s="49"/>
      <c r="K567" s="49"/>
      <c r="L567" s="77"/>
      <c r="M567" s="77"/>
      <c r="N567" s="77"/>
      <c r="O567" s="71"/>
      <c r="P567" s="77"/>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row>
    <row r="568" spans="1:39" s="50" customFormat="1" ht="12" x14ac:dyDescent="0.2">
      <c r="A568" s="66"/>
      <c r="B568" s="66"/>
      <c r="C568" s="113"/>
      <c r="D568" s="66"/>
      <c r="E568" s="66"/>
      <c r="F568" s="114"/>
      <c r="G568" s="114"/>
      <c r="H568" s="66"/>
      <c r="I568" s="115"/>
      <c r="J568" s="66"/>
      <c r="K568" s="66"/>
      <c r="L568" s="114"/>
      <c r="M568" s="114"/>
      <c r="N568" s="114"/>
      <c r="O568" s="115"/>
      <c r="P568" s="114"/>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row>
    <row r="569" spans="1:39" s="50" customFormat="1" ht="12" x14ac:dyDescent="0.2">
      <c r="A569" s="214">
        <v>676</v>
      </c>
      <c r="B569" s="67" t="s">
        <v>136</v>
      </c>
      <c r="C569" s="79">
        <v>44251</v>
      </c>
      <c r="D569" s="56">
        <v>1.3</v>
      </c>
      <c r="E569" s="56">
        <v>3.9</v>
      </c>
      <c r="F569" s="67">
        <v>130</v>
      </c>
      <c r="G569" s="54">
        <v>0.24</v>
      </c>
      <c r="H569" s="67">
        <v>15</v>
      </c>
      <c r="I569" s="67">
        <v>14.2</v>
      </c>
      <c r="J569" s="56">
        <v>6.8</v>
      </c>
      <c r="K569" s="54">
        <v>0.41</v>
      </c>
      <c r="L569" s="67">
        <v>540</v>
      </c>
      <c r="M569" s="67">
        <v>1100</v>
      </c>
      <c r="N569" s="67">
        <v>26</v>
      </c>
      <c r="O569" s="67">
        <v>11.9</v>
      </c>
      <c r="P569" s="67">
        <v>91</v>
      </c>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row>
    <row r="570" spans="1:39" s="50" customFormat="1" ht="12" x14ac:dyDescent="0.2">
      <c r="A570" s="214">
        <v>676</v>
      </c>
      <c r="B570" s="67" t="s">
        <v>136</v>
      </c>
      <c r="C570" s="79" t="s">
        <v>156</v>
      </c>
      <c r="D570" s="56">
        <v>7.4</v>
      </c>
      <c r="E570" s="56">
        <v>2.4</v>
      </c>
      <c r="F570" s="67">
        <v>130</v>
      </c>
      <c r="G570" s="54">
        <v>0.21</v>
      </c>
      <c r="H570" s="67">
        <v>13</v>
      </c>
      <c r="I570" s="67">
        <v>12.4</v>
      </c>
      <c r="J570" s="56">
        <v>7</v>
      </c>
      <c r="K570" s="54">
        <v>0.39</v>
      </c>
      <c r="L570" s="67">
        <v>340</v>
      </c>
      <c r="M570" s="67">
        <v>970</v>
      </c>
      <c r="N570" s="67">
        <v>22</v>
      </c>
      <c r="O570" s="67">
        <v>10.66</v>
      </c>
      <c r="P570" s="67">
        <v>90.7</v>
      </c>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row>
    <row r="571" spans="1:39" s="50" customFormat="1" ht="12" x14ac:dyDescent="0.2">
      <c r="A571" s="214">
        <v>676</v>
      </c>
      <c r="B571" s="67" t="s">
        <v>136</v>
      </c>
      <c r="C571" s="79" t="s">
        <v>158</v>
      </c>
      <c r="D571" s="56">
        <v>19.5</v>
      </c>
      <c r="E571" s="56">
        <v>1.2</v>
      </c>
      <c r="F571" s="67">
        <v>150</v>
      </c>
      <c r="G571" s="54">
        <v>0.19</v>
      </c>
      <c r="H571" s="67">
        <v>13</v>
      </c>
      <c r="I571" s="67">
        <v>16.100000000000001</v>
      </c>
      <c r="J571" s="56">
        <v>7.1</v>
      </c>
      <c r="K571" s="54">
        <v>0.64</v>
      </c>
      <c r="L571" s="67">
        <v>58</v>
      </c>
      <c r="M571" s="67">
        <v>690</v>
      </c>
      <c r="N571" s="67">
        <v>22</v>
      </c>
      <c r="O571" s="56">
        <v>7.5</v>
      </c>
      <c r="P571" s="67">
        <v>84</v>
      </c>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row>
    <row r="572" spans="1:39" s="50" customFormat="1" ht="12" x14ac:dyDescent="0.2">
      <c r="A572" s="214">
        <v>676</v>
      </c>
      <c r="B572" s="67" t="s">
        <v>136</v>
      </c>
      <c r="C572" s="79" t="s">
        <v>162</v>
      </c>
      <c r="D572" s="56">
        <v>15.4</v>
      </c>
      <c r="E572" s="56">
        <v>2.5</v>
      </c>
      <c r="F572" s="67">
        <v>50</v>
      </c>
      <c r="G572" s="54">
        <v>0.14000000000000001</v>
      </c>
      <c r="H572" s="67">
        <v>11</v>
      </c>
      <c r="I572" s="67">
        <v>16.8</v>
      </c>
      <c r="J572" s="56">
        <v>7.1</v>
      </c>
      <c r="K572" s="54">
        <v>0.66</v>
      </c>
      <c r="L572" s="67">
        <v>80</v>
      </c>
      <c r="M572" s="67">
        <v>600</v>
      </c>
      <c r="N572" s="67">
        <v>18</v>
      </c>
      <c r="O572" s="56">
        <v>8.5</v>
      </c>
      <c r="P572" s="67">
        <v>88.6</v>
      </c>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row>
    <row r="573" spans="1:39" s="50" customFormat="1" ht="12" x14ac:dyDescent="0.2">
      <c r="A573" s="214">
        <v>676</v>
      </c>
      <c r="B573" s="67" t="s">
        <v>136</v>
      </c>
      <c r="C573" s="79" t="s">
        <v>167</v>
      </c>
      <c r="D573" s="56">
        <v>5.8</v>
      </c>
      <c r="E573" s="56">
        <v>2</v>
      </c>
      <c r="F573" s="67">
        <v>25</v>
      </c>
      <c r="G573" s="54">
        <v>0.2</v>
      </c>
      <c r="H573" s="67">
        <v>14</v>
      </c>
      <c r="I573" s="67">
        <v>14</v>
      </c>
      <c r="J573" s="56">
        <v>7</v>
      </c>
      <c r="K573" s="54">
        <v>0.49</v>
      </c>
      <c r="L573" s="67">
        <v>56</v>
      </c>
      <c r="M573" s="67">
        <v>680</v>
      </c>
      <c r="N573" s="67">
        <v>18</v>
      </c>
      <c r="O573" s="67">
        <v>10.3</v>
      </c>
      <c r="P573" s="67">
        <v>84.5</v>
      </c>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row>
    <row r="574" spans="1:39" s="50" customFormat="1" ht="12" x14ac:dyDescent="0.2">
      <c r="A574" s="214">
        <v>676</v>
      </c>
      <c r="B574" s="67" t="s">
        <v>136</v>
      </c>
      <c r="C574" s="331">
        <v>44550</v>
      </c>
      <c r="D574" s="56">
        <v>0.9</v>
      </c>
      <c r="E574" s="56">
        <v>2.1</v>
      </c>
      <c r="F574" s="67">
        <v>130</v>
      </c>
      <c r="G574" s="54">
        <v>0.28000000000000003</v>
      </c>
      <c r="H574" s="67">
        <v>16</v>
      </c>
      <c r="I574" s="67">
        <v>12.3</v>
      </c>
      <c r="J574" s="56">
        <v>6.9</v>
      </c>
      <c r="K574" s="54">
        <v>0.39</v>
      </c>
      <c r="L574" s="67">
        <v>340</v>
      </c>
      <c r="M574" s="67">
        <v>1000</v>
      </c>
      <c r="N574" s="67">
        <v>17</v>
      </c>
      <c r="O574" s="67">
        <v>12</v>
      </c>
      <c r="P574" s="67">
        <v>88</v>
      </c>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row>
    <row r="575" spans="1:39" s="50" customFormat="1" ht="12" x14ac:dyDescent="0.2">
      <c r="A575" s="85"/>
      <c r="B575" s="85"/>
      <c r="C575" s="86"/>
      <c r="D575" s="87"/>
      <c r="E575" s="87"/>
      <c r="F575" s="88"/>
      <c r="G575" s="88"/>
      <c r="H575" s="87"/>
      <c r="I575" s="87"/>
      <c r="J575" s="87"/>
      <c r="K575" s="89"/>
      <c r="L575" s="88"/>
      <c r="M575" s="88"/>
      <c r="N575" s="88"/>
      <c r="O575" s="87"/>
      <c r="P575" s="88"/>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row>
    <row r="576" spans="1:39" s="50" customFormat="1" ht="12" x14ac:dyDescent="0.2">
      <c r="A576" s="49"/>
      <c r="B576" s="49"/>
      <c r="C576" s="173" t="s">
        <v>19</v>
      </c>
      <c r="D576" s="174">
        <f t="shared" ref="D576:P576" si="111">MIN(D569:D574)</f>
        <v>0.9</v>
      </c>
      <c r="E576" s="174">
        <f t="shared" si="111"/>
        <v>1.2</v>
      </c>
      <c r="F576" s="175">
        <f t="shared" si="111"/>
        <v>25</v>
      </c>
      <c r="G576" s="174">
        <f>MIN(G569:G574)</f>
        <v>0.14000000000000001</v>
      </c>
      <c r="H576" s="174">
        <f t="shared" si="111"/>
        <v>11</v>
      </c>
      <c r="I576" s="174">
        <f t="shared" si="111"/>
        <v>12.3</v>
      </c>
      <c r="J576" s="174">
        <f t="shared" si="111"/>
        <v>6.8</v>
      </c>
      <c r="K576" s="176">
        <f t="shared" si="111"/>
        <v>0.39</v>
      </c>
      <c r="L576" s="175">
        <f t="shared" si="111"/>
        <v>56</v>
      </c>
      <c r="M576" s="175">
        <f t="shared" si="111"/>
        <v>600</v>
      </c>
      <c r="N576" s="175">
        <f t="shared" si="111"/>
        <v>17</v>
      </c>
      <c r="O576" s="174">
        <f t="shared" si="111"/>
        <v>7.5</v>
      </c>
      <c r="P576" s="175">
        <f t="shared" si="111"/>
        <v>84</v>
      </c>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row>
    <row r="577" spans="1:39" s="50" customFormat="1" ht="12" x14ac:dyDescent="0.2">
      <c r="A577" s="49"/>
      <c r="B577" s="49"/>
      <c r="C577" s="173" t="s">
        <v>20</v>
      </c>
      <c r="D577" s="174">
        <f t="shared" ref="D577:P577" si="112">AVERAGE(D569:D574)</f>
        <v>8.3833333333333329</v>
      </c>
      <c r="E577" s="174">
        <f t="shared" si="112"/>
        <v>2.35</v>
      </c>
      <c r="F577" s="175">
        <f t="shared" si="112"/>
        <v>102.5</v>
      </c>
      <c r="G577" s="174">
        <f>AVERAGE(G569:G574)</f>
        <v>0.21</v>
      </c>
      <c r="H577" s="174">
        <f t="shared" si="112"/>
        <v>13.666666666666666</v>
      </c>
      <c r="I577" s="174">
        <f t="shared" si="112"/>
        <v>14.299999999999999</v>
      </c>
      <c r="J577" s="174">
        <f t="shared" si="112"/>
        <v>6.9833333333333334</v>
      </c>
      <c r="K577" s="176">
        <f t="shared" si="112"/>
        <v>0.49666666666666665</v>
      </c>
      <c r="L577" s="175">
        <f t="shared" si="112"/>
        <v>235.66666666666666</v>
      </c>
      <c r="M577" s="175">
        <f t="shared" si="112"/>
        <v>840</v>
      </c>
      <c r="N577" s="175">
        <f t="shared" si="112"/>
        <v>20.5</v>
      </c>
      <c r="O577" s="174">
        <f t="shared" si="112"/>
        <v>10.143333333333333</v>
      </c>
      <c r="P577" s="175">
        <f t="shared" si="112"/>
        <v>87.8</v>
      </c>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row>
    <row r="578" spans="1:39" s="50" customFormat="1" ht="12" x14ac:dyDescent="0.2">
      <c r="A578" s="49"/>
      <c r="B578" s="49"/>
      <c r="C578" s="173" t="s">
        <v>21</v>
      </c>
      <c r="D578" s="174">
        <f t="shared" ref="D578:P578" si="113">MAX(D569:D574)</f>
        <v>19.5</v>
      </c>
      <c r="E578" s="174">
        <f t="shared" si="113"/>
        <v>3.9</v>
      </c>
      <c r="F578" s="175">
        <f t="shared" si="113"/>
        <v>150</v>
      </c>
      <c r="G578" s="174">
        <f>MAX(G569:G574)</f>
        <v>0.28000000000000003</v>
      </c>
      <c r="H578" s="174">
        <f t="shared" si="113"/>
        <v>16</v>
      </c>
      <c r="I578" s="174">
        <f t="shared" si="113"/>
        <v>16.8</v>
      </c>
      <c r="J578" s="174">
        <f t="shared" si="113"/>
        <v>7.1</v>
      </c>
      <c r="K578" s="176">
        <f t="shared" si="113"/>
        <v>0.66</v>
      </c>
      <c r="L578" s="175">
        <f t="shared" si="113"/>
        <v>540</v>
      </c>
      <c r="M578" s="175">
        <f t="shared" si="113"/>
        <v>1100</v>
      </c>
      <c r="N578" s="175">
        <f t="shared" si="113"/>
        <v>26</v>
      </c>
      <c r="O578" s="174">
        <f t="shared" si="113"/>
        <v>12</v>
      </c>
      <c r="P578" s="175">
        <f t="shared" si="113"/>
        <v>91</v>
      </c>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row>
    <row r="579" spans="1:39" s="50" customFormat="1" ht="12" x14ac:dyDescent="0.2">
      <c r="A579" s="49"/>
      <c r="B579" s="49"/>
      <c r="C579" s="69"/>
      <c r="D579" s="49"/>
      <c r="E579" s="49"/>
      <c r="F579" s="77"/>
      <c r="G579" s="77"/>
      <c r="H579" s="49"/>
      <c r="I579" s="71"/>
      <c r="J579" s="49"/>
      <c r="K579" s="49"/>
      <c r="L579" s="77"/>
      <c r="M579" s="77"/>
      <c r="N579" s="77"/>
      <c r="O579" s="71"/>
      <c r="P579" s="77"/>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row>
    <row r="580" spans="1:39" s="50" customFormat="1" ht="12" x14ac:dyDescent="0.2">
      <c r="A580" s="66"/>
      <c r="B580" s="66"/>
      <c r="C580" s="113"/>
      <c r="D580" s="66"/>
      <c r="E580" s="66"/>
      <c r="F580" s="114"/>
      <c r="G580" s="114"/>
      <c r="H580" s="66"/>
      <c r="I580" s="115"/>
      <c r="J580" s="66"/>
      <c r="K580" s="66"/>
      <c r="L580" s="114"/>
      <c r="M580" s="114"/>
      <c r="N580" s="114"/>
      <c r="O580" s="115"/>
      <c r="P580" s="114"/>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row>
    <row r="581" spans="1:39" s="50" customFormat="1" ht="12" x14ac:dyDescent="0.2">
      <c r="A581" s="214">
        <v>680</v>
      </c>
      <c r="B581" s="67" t="s">
        <v>137</v>
      </c>
      <c r="C581" s="79">
        <v>44251</v>
      </c>
      <c r="D581" s="56">
        <v>1.2</v>
      </c>
      <c r="E581" s="56">
        <v>3.2</v>
      </c>
      <c r="F581" s="67">
        <v>130</v>
      </c>
      <c r="G581" s="54">
        <v>0.26</v>
      </c>
      <c r="H581" s="67">
        <v>13</v>
      </c>
      <c r="I581" s="56">
        <v>7.59</v>
      </c>
      <c r="J581" s="56">
        <v>6.8</v>
      </c>
      <c r="K581" s="54">
        <v>0.28000000000000003</v>
      </c>
      <c r="L581" s="67">
        <v>420</v>
      </c>
      <c r="M581" s="67">
        <v>860</v>
      </c>
      <c r="N581" s="67">
        <v>21</v>
      </c>
      <c r="O581" s="67">
        <v>13</v>
      </c>
      <c r="P581" s="67">
        <v>94</v>
      </c>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row>
    <row r="582" spans="1:39" s="50" customFormat="1" ht="12" x14ac:dyDescent="0.2">
      <c r="A582" s="214">
        <v>680</v>
      </c>
      <c r="B582" s="67" t="s">
        <v>137</v>
      </c>
      <c r="C582" s="79" t="s">
        <v>156</v>
      </c>
      <c r="D582" s="56">
        <v>7.9</v>
      </c>
      <c r="E582" s="56">
        <v>1.9</v>
      </c>
      <c r="F582" s="67">
        <v>150</v>
      </c>
      <c r="G582" s="54">
        <v>0.27</v>
      </c>
      <c r="H582" s="67">
        <v>13</v>
      </c>
      <c r="I582" s="56">
        <v>7.49</v>
      </c>
      <c r="J582" s="56">
        <v>7.1</v>
      </c>
      <c r="K582" s="54">
        <v>0.28000000000000003</v>
      </c>
      <c r="L582" s="67">
        <v>260</v>
      </c>
      <c r="M582" s="67">
        <v>740</v>
      </c>
      <c r="N582" s="67">
        <v>18</v>
      </c>
      <c r="O582" s="67">
        <v>11.27</v>
      </c>
      <c r="P582" s="67">
        <v>97.1</v>
      </c>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row>
    <row r="583" spans="1:39" s="50" customFormat="1" ht="12" x14ac:dyDescent="0.2">
      <c r="A583" s="214">
        <v>680</v>
      </c>
      <c r="B583" s="67" t="s">
        <v>137</v>
      </c>
      <c r="C583" s="79" t="s">
        <v>158</v>
      </c>
      <c r="D583" s="56">
        <v>20.399999999999999</v>
      </c>
      <c r="E583" s="56">
        <v>2.5</v>
      </c>
      <c r="F583" s="67">
        <v>150</v>
      </c>
      <c r="G583" s="54">
        <v>0.2</v>
      </c>
      <c r="H583" s="67">
        <v>11</v>
      </c>
      <c r="I583" s="56">
        <v>8.6</v>
      </c>
      <c r="J583" s="56">
        <v>7.2</v>
      </c>
      <c r="K583" s="54">
        <v>0.46</v>
      </c>
      <c r="L583" s="67">
        <v>94</v>
      </c>
      <c r="M583" s="67">
        <v>610</v>
      </c>
      <c r="N583" s="67">
        <v>25</v>
      </c>
      <c r="O583" s="56">
        <v>7.8</v>
      </c>
      <c r="P583" s="67">
        <v>89</v>
      </c>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row>
    <row r="584" spans="1:39" s="50" customFormat="1" ht="12" x14ac:dyDescent="0.2">
      <c r="A584" s="214">
        <v>680</v>
      </c>
      <c r="B584" s="67" t="s">
        <v>137</v>
      </c>
      <c r="C584" s="79" t="s">
        <v>162</v>
      </c>
      <c r="D584" s="56">
        <v>15.9</v>
      </c>
      <c r="E584" s="56">
        <v>2.5</v>
      </c>
      <c r="F584" s="67">
        <v>100</v>
      </c>
      <c r="G584" s="54">
        <v>0.18</v>
      </c>
      <c r="H584" s="67">
        <v>11</v>
      </c>
      <c r="I584" s="56">
        <v>9.4700000000000006</v>
      </c>
      <c r="J584" s="56">
        <v>7.4</v>
      </c>
      <c r="K584" s="54">
        <v>0.51</v>
      </c>
      <c r="L584" s="67">
        <v>84</v>
      </c>
      <c r="M584" s="67">
        <v>590</v>
      </c>
      <c r="N584" s="67">
        <v>22</v>
      </c>
      <c r="O584" s="56">
        <v>8.8800000000000008</v>
      </c>
      <c r="P584" s="67">
        <v>93.7</v>
      </c>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row>
    <row r="585" spans="1:39" s="50" customFormat="1" ht="12" x14ac:dyDescent="0.2">
      <c r="A585" s="214">
        <v>680</v>
      </c>
      <c r="B585" s="67" t="s">
        <v>137</v>
      </c>
      <c r="C585" s="79" t="s">
        <v>167</v>
      </c>
      <c r="D585" s="56">
        <v>5.6</v>
      </c>
      <c r="E585" s="56">
        <v>2.7</v>
      </c>
      <c r="F585" s="67">
        <v>150</v>
      </c>
      <c r="G585" s="54">
        <v>0.36</v>
      </c>
      <c r="H585" s="67">
        <v>20</v>
      </c>
      <c r="I585" s="56">
        <v>7.59</v>
      </c>
      <c r="J585" s="56">
        <v>7</v>
      </c>
      <c r="K585" s="54">
        <v>0.3</v>
      </c>
      <c r="L585" s="67">
        <v>64</v>
      </c>
      <c r="M585" s="67">
        <v>770</v>
      </c>
      <c r="N585" s="67">
        <v>21</v>
      </c>
      <c r="O585" s="67">
        <v>11.27</v>
      </c>
      <c r="P585" s="67">
        <v>91.8</v>
      </c>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row>
    <row r="586" spans="1:39" s="50" customFormat="1" ht="12" x14ac:dyDescent="0.2">
      <c r="A586" s="214">
        <v>680</v>
      </c>
      <c r="B586" s="67" t="s">
        <v>137</v>
      </c>
      <c r="C586" s="331">
        <v>44550</v>
      </c>
      <c r="D586" s="56">
        <v>0.6</v>
      </c>
      <c r="E586" s="56">
        <v>2.7</v>
      </c>
      <c r="F586" s="67">
        <v>200</v>
      </c>
      <c r="G586" s="54">
        <v>0.4</v>
      </c>
      <c r="H586" s="67">
        <v>18</v>
      </c>
      <c r="I586" s="56">
        <v>7.09</v>
      </c>
      <c r="J586" s="56">
        <v>6.7</v>
      </c>
      <c r="K586" s="54">
        <v>0.23</v>
      </c>
      <c r="L586" s="54">
        <v>0.34</v>
      </c>
      <c r="M586" s="67">
        <v>960</v>
      </c>
      <c r="N586" s="67">
        <v>19</v>
      </c>
      <c r="O586" s="67">
        <v>13</v>
      </c>
      <c r="P586" s="67">
        <v>93</v>
      </c>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row>
    <row r="587" spans="1:39" s="50" customFormat="1" ht="12" x14ac:dyDescent="0.2">
      <c r="A587" s="85"/>
      <c r="B587" s="85"/>
      <c r="C587" s="86"/>
      <c r="D587" s="87"/>
      <c r="E587" s="87"/>
      <c r="F587" s="88"/>
      <c r="G587" s="88"/>
      <c r="H587" s="87"/>
      <c r="I587" s="87"/>
      <c r="J587" s="87"/>
      <c r="K587" s="89"/>
      <c r="L587" s="88"/>
      <c r="M587" s="88"/>
      <c r="N587" s="88"/>
      <c r="O587" s="87"/>
      <c r="P587" s="88"/>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row>
    <row r="588" spans="1:39" s="50" customFormat="1" ht="12" x14ac:dyDescent="0.2">
      <c r="A588" s="49"/>
      <c r="B588" s="49"/>
      <c r="C588" s="173" t="s">
        <v>19</v>
      </c>
      <c r="D588" s="174">
        <f t="shared" ref="D588:P588" si="114">MIN(D581:D586)</f>
        <v>0.6</v>
      </c>
      <c r="E588" s="174">
        <f t="shared" si="114"/>
        <v>1.9</v>
      </c>
      <c r="F588" s="175">
        <f t="shared" si="114"/>
        <v>100</v>
      </c>
      <c r="G588" s="174">
        <f>MIN(G581:G586)</f>
        <v>0.18</v>
      </c>
      <c r="H588" s="174">
        <f t="shared" si="114"/>
        <v>11</v>
      </c>
      <c r="I588" s="174">
        <f t="shared" si="114"/>
        <v>7.09</v>
      </c>
      <c r="J588" s="174">
        <f t="shared" si="114"/>
        <v>6.7</v>
      </c>
      <c r="K588" s="176">
        <f t="shared" si="114"/>
        <v>0.23</v>
      </c>
      <c r="L588" s="175">
        <f t="shared" si="114"/>
        <v>0.34</v>
      </c>
      <c r="M588" s="175">
        <f t="shared" si="114"/>
        <v>590</v>
      </c>
      <c r="N588" s="175">
        <f t="shared" si="114"/>
        <v>18</v>
      </c>
      <c r="O588" s="174">
        <f t="shared" si="114"/>
        <v>7.8</v>
      </c>
      <c r="P588" s="175">
        <f t="shared" si="114"/>
        <v>89</v>
      </c>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row>
    <row r="589" spans="1:39" s="50" customFormat="1" ht="12" x14ac:dyDescent="0.2">
      <c r="A589" s="49"/>
      <c r="B589" s="49"/>
      <c r="C589" s="173" t="s">
        <v>20</v>
      </c>
      <c r="D589" s="174">
        <f t="shared" ref="D589:P589" si="115">AVERAGE(D581:D586)</f>
        <v>8.6</v>
      </c>
      <c r="E589" s="174">
        <f t="shared" si="115"/>
        <v>2.5833333333333335</v>
      </c>
      <c r="F589" s="175">
        <f t="shared" si="115"/>
        <v>146.66666666666666</v>
      </c>
      <c r="G589" s="174">
        <f>AVERAGE(G581:G586)</f>
        <v>0.27833333333333332</v>
      </c>
      <c r="H589" s="174">
        <f t="shared" si="115"/>
        <v>14.333333333333334</v>
      </c>
      <c r="I589" s="174">
        <f t="shared" si="115"/>
        <v>7.9716666666666667</v>
      </c>
      <c r="J589" s="174">
        <f t="shared" si="115"/>
        <v>7.0333333333333341</v>
      </c>
      <c r="K589" s="176">
        <f t="shared" si="115"/>
        <v>0.34333333333333332</v>
      </c>
      <c r="L589" s="175">
        <f t="shared" si="115"/>
        <v>153.72333333333333</v>
      </c>
      <c r="M589" s="175">
        <f t="shared" si="115"/>
        <v>755</v>
      </c>
      <c r="N589" s="175">
        <f t="shared" si="115"/>
        <v>21</v>
      </c>
      <c r="O589" s="174">
        <f t="shared" si="115"/>
        <v>10.87</v>
      </c>
      <c r="P589" s="175">
        <f t="shared" si="115"/>
        <v>93.100000000000009</v>
      </c>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row>
    <row r="590" spans="1:39" s="50" customFormat="1" ht="12" x14ac:dyDescent="0.2">
      <c r="A590" s="49"/>
      <c r="B590" s="49"/>
      <c r="C590" s="173" t="s">
        <v>21</v>
      </c>
      <c r="D590" s="174">
        <f t="shared" ref="D590:P590" si="116">MAX(D581:D586)</f>
        <v>20.399999999999999</v>
      </c>
      <c r="E590" s="174">
        <f t="shared" si="116"/>
        <v>3.2</v>
      </c>
      <c r="F590" s="175">
        <f t="shared" si="116"/>
        <v>200</v>
      </c>
      <c r="G590" s="174">
        <f>MAX(G581:G586)</f>
        <v>0.4</v>
      </c>
      <c r="H590" s="174">
        <f t="shared" si="116"/>
        <v>20</v>
      </c>
      <c r="I590" s="174">
        <f t="shared" si="116"/>
        <v>9.4700000000000006</v>
      </c>
      <c r="J590" s="174">
        <f t="shared" si="116"/>
        <v>7.4</v>
      </c>
      <c r="K590" s="176">
        <f t="shared" si="116"/>
        <v>0.51</v>
      </c>
      <c r="L590" s="175">
        <f t="shared" si="116"/>
        <v>420</v>
      </c>
      <c r="M590" s="175">
        <f t="shared" si="116"/>
        <v>960</v>
      </c>
      <c r="N590" s="175">
        <f t="shared" si="116"/>
        <v>25</v>
      </c>
      <c r="O590" s="174">
        <f t="shared" si="116"/>
        <v>13</v>
      </c>
      <c r="P590" s="175">
        <f t="shared" si="116"/>
        <v>97.1</v>
      </c>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row>
    <row r="591" spans="1:39" s="95" customFormat="1" ht="12" x14ac:dyDescent="0.2">
      <c r="A591" s="92"/>
      <c r="B591" s="92"/>
      <c r="C591" s="97"/>
      <c r="D591" s="92"/>
      <c r="E591" s="92"/>
      <c r="F591" s="93"/>
      <c r="G591" s="93"/>
      <c r="H591" s="92"/>
      <c r="I591" s="94"/>
      <c r="J591" s="92"/>
      <c r="K591" s="92"/>
      <c r="L591" s="93"/>
      <c r="M591" s="93"/>
      <c r="N591" s="93"/>
      <c r="O591" s="94"/>
      <c r="P591" s="93"/>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row>
    <row r="592" spans="1:39" s="95" customFormat="1" ht="12" x14ac:dyDescent="0.2">
      <c r="A592" s="117"/>
      <c r="B592" s="117"/>
      <c r="C592" s="118"/>
      <c r="D592" s="117"/>
      <c r="E592" s="117"/>
      <c r="F592" s="119"/>
      <c r="G592" s="119"/>
      <c r="H592" s="117"/>
      <c r="I592" s="120"/>
      <c r="J592" s="117"/>
      <c r="K592" s="117"/>
      <c r="L592" s="119"/>
      <c r="M592" s="119"/>
      <c r="N592" s="119"/>
      <c r="O592" s="120"/>
      <c r="P592" s="119"/>
      <c r="Q592" s="92"/>
      <c r="R592" s="92"/>
      <c r="S592" s="92"/>
      <c r="T592" s="92"/>
      <c r="U592" s="92"/>
      <c r="V592" s="92"/>
      <c r="W592" s="92"/>
      <c r="X592" s="92"/>
      <c r="Y592" s="92"/>
      <c r="Z592" s="92"/>
      <c r="AA592" s="92"/>
      <c r="AB592" s="92"/>
      <c r="AC592" s="92"/>
      <c r="AD592" s="92"/>
      <c r="AE592" s="92"/>
      <c r="AF592" s="92"/>
      <c r="AG592" s="92"/>
      <c r="AH592" s="92"/>
      <c r="AI592" s="92"/>
      <c r="AJ592" s="92"/>
      <c r="AK592" s="92"/>
      <c r="AL592" s="92"/>
      <c r="AM592" s="92"/>
    </row>
    <row r="593" spans="1:39" s="50" customFormat="1" ht="12" x14ac:dyDescent="0.2">
      <c r="A593" s="214">
        <v>682</v>
      </c>
      <c r="B593" s="67" t="s">
        <v>138</v>
      </c>
      <c r="C593" s="79">
        <v>44251</v>
      </c>
      <c r="D593" s="67">
        <v>3</v>
      </c>
      <c r="E593" s="56">
        <v>8.6999999999999993</v>
      </c>
      <c r="F593" s="67">
        <v>140</v>
      </c>
      <c r="G593" s="54">
        <v>0.28999999999999998</v>
      </c>
      <c r="H593" s="67">
        <v>15</v>
      </c>
      <c r="I593" s="67">
        <v>11.4</v>
      </c>
      <c r="J593" s="56">
        <v>7.2</v>
      </c>
      <c r="K593" s="54">
        <v>0.39</v>
      </c>
      <c r="L593" s="67">
        <v>550</v>
      </c>
      <c r="M593" s="67">
        <v>1100</v>
      </c>
      <c r="N593" s="67">
        <v>32</v>
      </c>
      <c r="O593" s="67">
        <v>11.9</v>
      </c>
      <c r="P593" s="67">
        <v>91</v>
      </c>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row>
    <row r="594" spans="1:39" s="50" customFormat="1" ht="12" x14ac:dyDescent="0.2">
      <c r="A594" s="214">
        <v>682</v>
      </c>
      <c r="B594" s="67" t="s">
        <v>138</v>
      </c>
      <c r="C594" s="79" t="s">
        <v>156</v>
      </c>
      <c r="D594" s="67">
        <v>8</v>
      </c>
      <c r="E594" s="56">
        <v>3.3</v>
      </c>
      <c r="F594" s="67">
        <v>200</v>
      </c>
      <c r="G594" s="54">
        <v>0.32</v>
      </c>
      <c r="H594" s="67">
        <v>15</v>
      </c>
      <c r="I594" s="67">
        <v>11</v>
      </c>
      <c r="J594" s="56">
        <v>7.1</v>
      </c>
      <c r="K594" s="54">
        <v>0.41</v>
      </c>
      <c r="L594" s="67">
        <v>380</v>
      </c>
      <c r="M594" s="67">
        <v>1000</v>
      </c>
      <c r="N594" s="67">
        <v>25</v>
      </c>
      <c r="O594" s="67">
        <v>10.86</v>
      </c>
      <c r="P594" s="67">
        <v>93.7</v>
      </c>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row>
    <row r="595" spans="1:39" s="50" customFormat="1" ht="12" x14ac:dyDescent="0.2">
      <c r="A595" s="214">
        <v>682</v>
      </c>
      <c r="B595" s="67" t="s">
        <v>138</v>
      </c>
      <c r="C595" s="79" t="s">
        <v>158</v>
      </c>
      <c r="D595" s="56">
        <v>19.399999999999999</v>
      </c>
      <c r="E595" s="56">
        <v>4</v>
      </c>
      <c r="F595" s="67">
        <v>75</v>
      </c>
      <c r="G595" s="54">
        <v>0.2</v>
      </c>
      <c r="H595" s="67">
        <v>13</v>
      </c>
      <c r="I595" s="67">
        <v>17.3</v>
      </c>
      <c r="J595" s="56">
        <v>7.1</v>
      </c>
      <c r="K595" s="54">
        <v>0.85</v>
      </c>
      <c r="L595" s="67">
        <v>370</v>
      </c>
      <c r="M595" s="67">
        <v>1500</v>
      </c>
      <c r="N595" s="67">
        <v>50</v>
      </c>
      <c r="O595" s="56">
        <v>7.1</v>
      </c>
      <c r="P595" s="67">
        <v>80</v>
      </c>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row>
    <row r="596" spans="1:39" s="50" customFormat="1" ht="12" x14ac:dyDescent="0.2">
      <c r="A596" s="214">
        <v>682</v>
      </c>
      <c r="B596" s="67" t="s">
        <v>138</v>
      </c>
      <c r="C596" s="79" t="s">
        <v>162</v>
      </c>
      <c r="D596" s="56">
        <v>16.2</v>
      </c>
      <c r="E596" s="56">
        <v>3.4</v>
      </c>
      <c r="F596" s="67">
        <v>100</v>
      </c>
      <c r="G596" s="54">
        <v>0.23</v>
      </c>
      <c r="H596" s="67">
        <v>14</v>
      </c>
      <c r="I596" s="67">
        <v>12.2</v>
      </c>
      <c r="J596" s="56">
        <v>7.2</v>
      </c>
      <c r="K596" s="54">
        <v>0.59</v>
      </c>
      <c r="L596" s="67">
        <v>140</v>
      </c>
      <c r="M596" s="67">
        <v>730</v>
      </c>
      <c r="N596" s="67">
        <v>25</v>
      </c>
      <c r="O596" s="56">
        <v>8.36</v>
      </c>
      <c r="P596" s="67">
        <v>89</v>
      </c>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row>
    <row r="597" spans="1:39" s="50" customFormat="1" ht="12" x14ac:dyDescent="0.2">
      <c r="A597" s="214">
        <v>682</v>
      </c>
      <c r="B597" s="67" t="s">
        <v>138</v>
      </c>
      <c r="C597" s="79" t="s">
        <v>167</v>
      </c>
      <c r="D597" s="56">
        <v>6.4</v>
      </c>
      <c r="E597" s="56">
        <v>4.7</v>
      </c>
      <c r="F597" s="67">
        <v>200</v>
      </c>
      <c r="G597" s="54">
        <v>0.46</v>
      </c>
      <c r="H597" s="67">
        <v>22</v>
      </c>
      <c r="I597" s="67">
        <v>10.5</v>
      </c>
      <c r="J597" s="56">
        <v>7</v>
      </c>
      <c r="K597" s="54">
        <v>0.39</v>
      </c>
      <c r="L597" s="67">
        <v>200</v>
      </c>
      <c r="M597" s="67">
        <v>1000</v>
      </c>
      <c r="N597" s="67">
        <v>40</v>
      </c>
      <c r="O597" s="67">
        <v>10.199999999999999</v>
      </c>
      <c r="P597" s="67">
        <v>85.2</v>
      </c>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row>
    <row r="598" spans="1:39" s="50" customFormat="1" ht="12" x14ac:dyDescent="0.2">
      <c r="A598" s="214">
        <v>682</v>
      </c>
      <c r="B598" s="67" t="s">
        <v>138</v>
      </c>
      <c r="C598" s="331">
        <v>44550</v>
      </c>
      <c r="D598" s="56">
        <v>1.1000000000000001</v>
      </c>
      <c r="E598" s="56">
        <v>3.8</v>
      </c>
      <c r="F598" s="67">
        <v>200</v>
      </c>
      <c r="G598" s="54">
        <v>0.49</v>
      </c>
      <c r="H598" s="67">
        <v>22</v>
      </c>
      <c r="I598" s="56">
        <v>8.92</v>
      </c>
      <c r="J598" s="56">
        <v>6.7</v>
      </c>
      <c r="K598" s="54">
        <v>0.28000000000000003</v>
      </c>
      <c r="L598" s="67">
        <v>520</v>
      </c>
      <c r="M598" s="67">
        <v>1300</v>
      </c>
      <c r="N598" s="67">
        <v>24</v>
      </c>
      <c r="O598" s="67">
        <v>12</v>
      </c>
      <c r="P598" s="67">
        <v>88</v>
      </c>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row>
    <row r="599" spans="1:39" s="50" customFormat="1" ht="12" x14ac:dyDescent="0.2">
      <c r="A599" s="85"/>
      <c r="B599" s="85"/>
      <c r="C599" s="86"/>
      <c r="D599" s="87"/>
      <c r="E599" s="87"/>
      <c r="F599" s="88"/>
      <c r="G599" s="88"/>
      <c r="H599" s="87"/>
      <c r="I599" s="87"/>
      <c r="J599" s="87"/>
      <c r="K599" s="89"/>
      <c r="L599" s="88"/>
      <c r="M599" s="88"/>
      <c r="N599" s="88"/>
      <c r="O599" s="87"/>
      <c r="P599" s="88"/>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row>
    <row r="600" spans="1:39" s="50" customFormat="1" ht="12" x14ac:dyDescent="0.2">
      <c r="A600" s="49"/>
      <c r="B600" s="49"/>
      <c r="C600" s="173" t="s">
        <v>19</v>
      </c>
      <c r="D600" s="174">
        <f t="shared" ref="D600:P600" si="117">MIN(D593:D598)</f>
        <v>1.1000000000000001</v>
      </c>
      <c r="E600" s="174">
        <f t="shared" si="117"/>
        <v>3.3</v>
      </c>
      <c r="F600" s="175">
        <f t="shared" si="117"/>
        <v>75</v>
      </c>
      <c r="G600" s="174">
        <f>MIN(G593:G598)</f>
        <v>0.2</v>
      </c>
      <c r="H600" s="174">
        <f t="shared" si="117"/>
        <v>13</v>
      </c>
      <c r="I600" s="174">
        <f t="shared" si="117"/>
        <v>8.92</v>
      </c>
      <c r="J600" s="174">
        <f t="shared" si="117"/>
        <v>6.7</v>
      </c>
      <c r="K600" s="176">
        <f t="shared" si="117"/>
        <v>0.28000000000000003</v>
      </c>
      <c r="L600" s="175">
        <f t="shared" si="117"/>
        <v>140</v>
      </c>
      <c r="M600" s="175">
        <f t="shared" si="117"/>
        <v>730</v>
      </c>
      <c r="N600" s="175">
        <f t="shared" si="117"/>
        <v>24</v>
      </c>
      <c r="O600" s="174">
        <f t="shared" si="117"/>
        <v>7.1</v>
      </c>
      <c r="P600" s="175">
        <f t="shared" si="117"/>
        <v>80</v>
      </c>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row>
    <row r="601" spans="1:39" s="50" customFormat="1" ht="12" x14ac:dyDescent="0.2">
      <c r="A601" s="49"/>
      <c r="B601" s="49"/>
      <c r="C601" s="173" t="s">
        <v>20</v>
      </c>
      <c r="D601" s="174">
        <f t="shared" ref="D601:P601" si="118">AVERAGE(D593:D598)</f>
        <v>9.0166666666666657</v>
      </c>
      <c r="E601" s="174">
        <f t="shared" si="118"/>
        <v>4.6499999999999995</v>
      </c>
      <c r="F601" s="175">
        <f t="shared" si="118"/>
        <v>152.5</v>
      </c>
      <c r="G601" s="174">
        <f>AVERAGE(G593:G598)</f>
        <v>0.33166666666666667</v>
      </c>
      <c r="H601" s="174">
        <f t="shared" si="118"/>
        <v>16.833333333333332</v>
      </c>
      <c r="I601" s="174">
        <f t="shared" si="118"/>
        <v>11.886666666666668</v>
      </c>
      <c r="J601" s="174">
        <f t="shared" si="118"/>
        <v>7.05</v>
      </c>
      <c r="K601" s="176">
        <f t="shared" si="118"/>
        <v>0.48500000000000004</v>
      </c>
      <c r="L601" s="175">
        <f t="shared" si="118"/>
        <v>360</v>
      </c>
      <c r="M601" s="175">
        <f t="shared" si="118"/>
        <v>1105</v>
      </c>
      <c r="N601" s="175">
        <f t="shared" si="118"/>
        <v>32.666666666666664</v>
      </c>
      <c r="O601" s="174">
        <f t="shared" si="118"/>
        <v>10.07</v>
      </c>
      <c r="P601" s="175">
        <f t="shared" si="118"/>
        <v>87.816666666666663</v>
      </c>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row>
    <row r="602" spans="1:39" s="50" customFormat="1" ht="12" x14ac:dyDescent="0.2">
      <c r="A602" s="49"/>
      <c r="B602" s="49"/>
      <c r="C602" s="173" t="s">
        <v>21</v>
      </c>
      <c r="D602" s="174">
        <f t="shared" ref="D602:P602" si="119">MAX(D593:D598)</f>
        <v>19.399999999999999</v>
      </c>
      <c r="E602" s="174">
        <f t="shared" si="119"/>
        <v>8.6999999999999993</v>
      </c>
      <c r="F602" s="175">
        <f t="shared" si="119"/>
        <v>200</v>
      </c>
      <c r="G602" s="174">
        <f>MAX(G593:G598)</f>
        <v>0.49</v>
      </c>
      <c r="H602" s="174">
        <f t="shared" si="119"/>
        <v>22</v>
      </c>
      <c r="I602" s="174">
        <f t="shared" si="119"/>
        <v>17.3</v>
      </c>
      <c r="J602" s="174">
        <f t="shared" si="119"/>
        <v>7.2</v>
      </c>
      <c r="K602" s="176">
        <f t="shared" si="119"/>
        <v>0.85</v>
      </c>
      <c r="L602" s="175">
        <f t="shared" si="119"/>
        <v>550</v>
      </c>
      <c r="M602" s="175">
        <f t="shared" si="119"/>
        <v>1500</v>
      </c>
      <c r="N602" s="175">
        <f t="shared" si="119"/>
        <v>50</v>
      </c>
      <c r="O602" s="174">
        <f t="shared" si="119"/>
        <v>12</v>
      </c>
      <c r="P602" s="175">
        <f t="shared" si="119"/>
        <v>93.7</v>
      </c>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row>
    <row r="603" spans="1:39" s="50" customFormat="1" ht="12" x14ac:dyDescent="0.2">
      <c r="A603" s="49"/>
      <c r="B603" s="49"/>
      <c r="C603" s="69"/>
      <c r="D603" s="49"/>
      <c r="E603" s="49"/>
      <c r="F603" s="77"/>
      <c r="G603" s="77"/>
      <c r="H603" s="49"/>
      <c r="I603" s="71"/>
      <c r="J603" s="49"/>
      <c r="K603" s="49"/>
      <c r="L603" s="77"/>
      <c r="M603" s="77"/>
      <c r="N603" s="77"/>
      <c r="O603" s="71"/>
      <c r="P603" s="77"/>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row>
    <row r="604" spans="1:39" s="50" customFormat="1" ht="12" x14ac:dyDescent="0.2">
      <c r="A604" s="66"/>
      <c r="B604" s="66"/>
      <c r="C604" s="113"/>
      <c r="D604" s="66"/>
      <c r="E604" s="66"/>
      <c r="F604" s="114"/>
      <c r="G604" s="114"/>
      <c r="H604" s="66"/>
      <c r="I604" s="115"/>
      <c r="J604" s="66"/>
      <c r="K604" s="66"/>
      <c r="L604" s="114"/>
      <c r="M604" s="114"/>
      <c r="N604" s="114"/>
      <c r="O604" s="115"/>
      <c r="P604" s="114"/>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row>
    <row r="605" spans="1:39" s="50" customFormat="1" ht="12" x14ac:dyDescent="0.2">
      <c r="A605" s="214">
        <v>684</v>
      </c>
      <c r="B605" s="67" t="s">
        <v>139</v>
      </c>
      <c r="C605" s="79">
        <v>44251</v>
      </c>
      <c r="D605" s="56">
        <v>0.6</v>
      </c>
      <c r="E605" s="56">
        <v>3.7</v>
      </c>
      <c r="F605" s="67">
        <v>140</v>
      </c>
      <c r="G605" s="54">
        <v>0.24</v>
      </c>
      <c r="H605" s="67">
        <v>12</v>
      </c>
      <c r="I605" s="56">
        <v>6.43</v>
      </c>
      <c r="J605" s="56">
        <v>6.8</v>
      </c>
      <c r="K605" s="54">
        <v>0.25</v>
      </c>
      <c r="L605" s="67">
        <v>370</v>
      </c>
      <c r="M605" s="67">
        <v>850</v>
      </c>
      <c r="N605" s="67">
        <v>24</v>
      </c>
      <c r="O605" s="67">
        <v>13.1</v>
      </c>
      <c r="P605" s="67">
        <v>93</v>
      </c>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row>
    <row r="606" spans="1:39" s="50" customFormat="1" ht="12" x14ac:dyDescent="0.2">
      <c r="A606" s="214">
        <v>684</v>
      </c>
      <c r="B606" s="67" t="s">
        <v>139</v>
      </c>
      <c r="C606" s="79" t="s">
        <v>156</v>
      </c>
      <c r="D606" s="56">
        <v>7.3</v>
      </c>
      <c r="E606" s="56">
        <v>1.6</v>
      </c>
      <c r="F606" s="67">
        <v>120</v>
      </c>
      <c r="G606" s="54">
        <v>0.26</v>
      </c>
      <c r="H606" s="67">
        <v>12</v>
      </c>
      <c r="I606" s="56">
        <v>6.26</v>
      </c>
      <c r="J606" s="56">
        <v>7</v>
      </c>
      <c r="K606" s="54">
        <v>0.25</v>
      </c>
      <c r="L606" s="67">
        <v>130</v>
      </c>
      <c r="M606" s="67">
        <v>610</v>
      </c>
      <c r="N606" s="67">
        <v>16</v>
      </c>
      <c r="O606" s="67">
        <v>11.28</v>
      </c>
      <c r="P606" s="67">
        <v>95.8</v>
      </c>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row>
    <row r="607" spans="1:39" s="50" customFormat="1" ht="12" x14ac:dyDescent="0.2">
      <c r="A607" s="214">
        <v>684</v>
      </c>
      <c r="B607" s="67" t="s">
        <v>139</v>
      </c>
      <c r="C607" s="79" t="s">
        <v>158</v>
      </c>
      <c r="D607" s="56">
        <v>21.1</v>
      </c>
      <c r="E607" s="56">
        <v>1.6</v>
      </c>
      <c r="F607" s="67">
        <v>75</v>
      </c>
      <c r="G607" s="54">
        <v>0.2</v>
      </c>
      <c r="H607" s="67">
        <v>11</v>
      </c>
      <c r="I607" s="56">
        <v>7.76</v>
      </c>
      <c r="J607" s="56">
        <v>7.2</v>
      </c>
      <c r="K607" s="54">
        <v>0.43</v>
      </c>
      <c r="L607" s="67">
        <v>84</v>
      </c>
      <c r="M607" s="67">
        <v>610</v>
      </c>
      <c r="N607" s="67">
        <v>20</v>
      </c>
      <c r="O607" s="56">
        <v>8</v>
      </c>
      <c r="P607" s="67">
        <v>93</v>
      </c>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row>
    <row r="608" spans="1:39" s="50" customFormat="1" ht="12" x14ac:dyDescent="0.2">
      <c r="A608" s="214">
        <v>684</v>
      </c>
      <c r="B608" s="67" t="s">
        <v>139</v>
      </c>
      <c r="C608" s="79" t="s">
        <v>162</v>
      </c>
      <c r="D608" s="56">
        <v>16.2</v>
      </c>
      <c r="E608" s="56">
        <v>2.1</v>
      </c>
      <c r="F608" s="67">
        <v>75</v>
      </c>
      <c r="G608" s="54">
        <v>0.19</v>
      </c>
      <c r="H608" s="67">
        <v>12</v>
      </c>
      <c r="I608" s="56">
        <v>8.18</v>
      </c>
      <c r="J608" s="56">
        <v>7.4</v>
      </c>
      <c r="K608" s="54">
        <v>0.43</v>
      </c>
      <c r="L608" s="67">
        <v>150</v>
      </c>
      <c r="M608" s="67">
        <v>680</v>
      </c>
      <c r="N608" s="67">
        <v>19</v>
      </c>
      <c r="O608" s="56">
        <v>9.4600000000000009</v>
      </c>
      <c r="P608" s="67">
        <v>100.8</v>
      </c>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row>
    <row r="609" spans="1:39" s="50" customFormat="1" ht="12" x14ac:dyDescent="0.2">
      <c r="A609" s="214">
        <v>684</v>
      </c>
      <c r="B609" s="67" t="s">
        <v>139</v>
      </c>
      <c r="C609" s="79" t="s">
        <v>167</v>
      </c>
      <c r="D609" s="56">
        <v>5.0999999999999996</v>
      </c>
      <c r="E609" s="56">
        <v>1.7</v>
      </c>
      <c r="F609" s="67">
        <v>150</v>
      </c>
      <c r="G609" s="54">
        <v>0.35</v>
      </c>
      <c r="H609" s="67">
        <v>19</v>
      </c>
      <c r="I609" s="56">
        <v>6.6</v>
      </c>
      <c r="J609" s="56">
        <v>6.9</v>
      </c>
      <c r="K609" s="54">
        <v>0.26</v>
      </c>
      <c r="L609" s="67">
        <v>47</v>
      </c>
      <c r="M609" s="67">
        <v>730</v>
      </c>
      <c r="N609" s="67">
        <v>16</v>
      </c>
      <c r="O609" s="67">
        <v>11.5</v>
      </c>
      <c r="P609" s="67">
        <v>92.8</v>
      </c>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row>
    <row r="610" spans="1:39" s="50" customFormat="1" ht="12" x14ac:dyDescent="0.2">
      <c r="A610" s="214">
        <v>684</v>
      </c>
      <c r="B610" s="67" t="s">
        <v>139</v>
      </c>
      <c r="C610" s="331">
        <v>44550</v>
      </c>
      <c r="D610" s="56">
        <v>0.3</v>
      </c>
      <c r="E610" s="56">
        <v>1.8</v>
      </c>
      <c r="F610" s="67">
        <v>200</v>
      </c>
      <c r="G610" s="54">
        <v>0.39</v>
      </c>
      <c r="H610" s="67">
        <v>18</v>
      </c>
      <c r="I610" s="56">
        <v>5.63</v>
      </c>
      <c r="J610" s="56">
        <v>6.7</v>
      </c>
      <c r="K610" s="54">
        <v>0.18</v>
      </c>
      <c r="L610" s="67">
        <v>110</v>
      </c>
      <c r="M610" s="67">
        <v>770</v>
      </c>
      <c r="N610" s="67">
        <v>13</v>
      </c>
      <c r="O610" s="67">
        <v>13.6</v>
      </c>
      <c r="P610" s="67">
        <v>95</v>
      </c>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row>
    <row r="611" spans="1:39" s="50" customFormat="1" ht="12" x14ac:dyDescent="0.2">
      <c r="A611" s="85"/>
      <c r="B611" s="85"/>
      <c r="C611" s="86"/>
      <c r="D611" s="87"/>
      <c r="E611" s="87"/>
      <c r="F611" s="88"/>
      <c r="G611" s="88"/>
      <c r="H611" s="87"/>
      <c r="I611" s="87"/>
      <c r="J611" s="87"/>
      <c r="K611" s="89"/>
      <c r="L611" s="88"/>
      <c r="M611" s="88"/>
      <c r="N611" s="88"/>
      <c r="O611" s="87"/>
      <c r="P611" s="88"/>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row>
    <row r="612" spans="1:39" s="50" customFormat="1" ht="12" x14ac:dyDescent="0.2">
      <c r="A612" s="49"/>
      <c r="B612" s="49"/>
      <c r="C612" s="173" t="s">
        <v>19</v>
      </c>
      <c r="D612" s="174">
        <f t="shared" ref="D612:P612" si="120">MIN(D605:D610)</f>
        <v>0.3</v>
      </c>
      <c r="E612" s="174">
        <f t="shared" si="120"/>
        <v>1.6</v>
      </c>
      <c r="F612" s="175">
        <f t="shared" si="120"/>
        <v>75</v>
      </c>
      <c r="G612" s="174">
        <f>MIN(G605:G610)</f>
        <v>0.19</v>
      </c>
      <c r="H612" s="174">
        <f t="shared" si="120"/>
        <v>11</v>
      </c>
      <c r="I612" s="174">
        <f t="shared" si="120"/>
        <v>5.63</v>
      </c>
      <c r="J612" s="174">
        <f t="shared" si="120"/>
        <v>6.7</v>
      </c>
      <c r="K612" s="176">
        <f t="shared" si="120"/>
        <v>0.18</v>
      </c>
      <c r="L612" s="175">
        <f t="shared" si="120"/>
        <v>47</v>
      </c>
      <c r="M612" s="175">
        <f t="shared" si="120"/>
        <v>610</v>
      </c>
      <c r="N612" s="175">
        <f t="shared" si="120"/>
        <v>13</v>
      </c>
      <c r="O612" s="174">
        <f t="shared" si="120"/>
        <v>8</v>
      </c>
      <c r="P612" s="175">
        <f t="shared" si="120"/>
        <v>92.8</v>
      </c>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row>
    <row r="613" spans="1:39" s="50" customFormat="1" ht="12" x14ac:dyDescent="0.2">
      <c r="A613" s="49"/>
      <c r="B613" s="49"/>
      <c r="C613" s="173" t="s">
        <v>20</v>
      </c>
      <c r="D613" s="174">
        <f t="shared" ref="D613:P613" si="121">AVERAGE(D605:D610)</f>
        <v>8.4333333333333336</v>
      </c>
      <c r="E613" s="174">
        <f t="shared" si="121"/>
        <v>2.0833333333333335</v>
      </c>
      <c r="F613" s="175">
        <f t="shared" si="121"/>
        <v>126.66666666666667</v>
      </c>
      <c r="G613" s="174">
        <f>AVERAGE(G605:G610)</f>
        <v>0.27166666666666667</v>
      </c>
      <c r="H613" s="174">
        <f t="shared" si="121"/>
        <v>14</v>
      </c>
      <c r="I613" s="174">
        <f t="shared" si="121"/>
        <v>6.81</v>
      </c>
      <c r="J613" s="174">
        <f t="shared" si="121"/>
        <v>7</v>
      </c>
      <c r="K613" s="176">
        <f t="shared" si="121"/>
        <v>0.3</v>
      </c>
      <c r="L613" s="175">
        <f t="shared" si="121"/>
        <v>148.5</v>
      </c>
      <c r="M613" s="175">
        <f t="shared" si="121"/>
        <v>708.33333333333337</v>
      </c>
      <c r="N613" s="175">
        <f t="shared" si="121"/>
        <v>18</v>
      </c>
      <c r="O613" s="174">
        <f t="shared" si="121"/>
        <v>11.156666666666666</v>
      </c>
      <c r="P613" s="175">
        <f t="shared" si="121"/>
        <v>95.066666666666677</v>
      </c>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row>
    <row r="614" spans="1:39" s="50" customFormat="1" ht="12" x14ac:dyDescent="0.2">
      <c r="A614" s="49"/>
      <c r="B614" s="49"/>
      <c r="C614" s="173" t="s">
        <v>21</v>
      </c>
      <c r="D614" s="174">
        <f t="shared" ref="D614:P614" si="122">MAX(D605:D610)</f>
        <v>21.1</v>
      </c>
      <c r="E614" s="174">
        <f t="shared" si="122"/>
        <v>3.7</v>
      </c>
      <c r="F614" s="175">
        <f t="shared" si="122"/>
        <v>200</v>
      </c>
      <c r="G614" s="174">
        <f>MAX(G605:G610)</f>
        <v>0.39</v>
      </c>
      <c r="H614" s="174">
        <f t="shared" si="122"/>
        <v>19</v>
      </c>
      <c r="I614" s="174">
        <f t="shared" si="122"/>
        <v>8.18</v>
      </c>
      <c r="J614" s="174">
        <f t="shared" si="122"/>
        <v>7.4</v>
      </c>
      <c r="K614" s="176">
        <f t="shared" si="122"/>
        <v>0.43</v>
      </c>
      <c r="L614" s="175">
        <f t="shared" si="122"/>
        <v>370</v>
      </c>
      <c r="M614" s="175">
        <f t="shared" si="122"/>
        <v>850</v>
      </c>
      <c r="N614" s="175">
        <f t="shared" si="122"/>
        <v>24</v>
      </c>
      <c r="O614" s="174">
        <f t="shared" si="122"/>
        <v>13.6</v>
      </c>
      <c r="P614" s="175">
        <f t="shared" si="122"/>
        <v>100.8</v>
      </c>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row>
    <row r="615" spans="1:39" s="50" customFormat="1" ht="12" x14ac:dyDescent="0.2">
      <c r="A615" s="49"/>
      <c r="B615" s="49"/>
      <c r="C615" s="69"/>
      <c r="D615" s="49"/>
      <c r="E615" s="49"/>
      <c r="F615" s="77"/>
      <c r="G615" s="77"/>
      <c r="H615" s="49"/>
      <c r="I615" s="71"/>
      <c r="J615" s="49"/>
      <c r="K615" s="49"/>
      <c r="L615" s="77"/>
      <c r="M615" s="77"/>
      <c r="N615" s="77"/>
      <c r="O615" s="71"/>
      <c r="P615" s="77"/>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row>
    <row r="616" spans="1:39" s="50" customFormat="1" ht="12" x14ac:dyDescent="0.2">
      <c r="A616" s="66"/>
      <c r="B616" s="66"/>
      <c r="C616" s="113"/>
      <c r="D616" s="66"/>
      <c r="E616" s="66"/>
      <c r="F616" s="114"/>
      <c r="G616" s="114"/>
      <c r="H616" s="66"/>
      <c r="I616" s="115"/>
      <c r="J616" s="66"/>
      <c r="K616" s="66"/>
      <c r="L616" s="114"/>
      <c r="M616" s="114"/>
      <c r="N616" s="114"/>
      <c r="O616" s="115"/>
      <c r="P616" s="114"/>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row>
    <row r="617" spans="1:39" s="50" customFormat="1" ht="12" x14ac:dyDescent="0.2">
      <c r="A617" s="213">
        <v>730</v>
      </c>
      <c r="B617" s="67" t="s">
        <v>76</v>
      </c>
      <c r="C617" s="79" t="s">
        <v>152</v>
      </c>
      <c r="D617" s="56">
        <v>1.2</v>
      </c>
      <c r="E617" s="56">
        <v>2.2000000000000002</v>
      </c>
      <c r="F617" s="67">
        <v>250</v>
      </c>
      <c r="G617" s="54">
        <v>0.42</v>
      </c>
      <c r="H617" s="67">
        <v>19</v>
      </c>
      <c r="I617" s="56">
        <v>6.35</v>
      </c>
      <c r="J617" s="56">
        <v>6.3</v>
      </c>
      <c r="K617" s="54">
        <v>0.12</v>
      </c>
      <c r="L617" s="67">
        <v>200</v>
      </c>
      <c r="M617" s="67">
        <v>900</v>
      </c>
      <c r="N617" s="67">
        <v>15</v>
      </c>
      <c r="O617" s="67">
        <v>12.4</v>
      </c>
      <c r="P617" s="67">
        <v>92</v>
      </c>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row>
    <row r="618" spans="1:39" s="50" customFormat="1" ht="12" x14ac:dyDescent="0.2">
      <c r="A618" s="213">
        <v>730</v>
      </c>
      <c r="B618" s="67" t="s">
        <v>76</v>
      </c>
      <c r="C618" s="79">
        <v>44252</v>
      </c>
      <c r="D618" s="56">
        <v>1.4</v>
      </c>
      <c r="E618" s="56">
        <v>1.8</v>
      </c>
      <c r="F618" s="67">
        <v>200</v>
      </c>
      <c r="G618" s="54">
        <v>0.34</v>
      </c>
      <c r="H618" s="67">
        <v>15</v>
      </c>
      <c r="I618" s="56">
        <v>7.01</v>
      </c>
      <c r="J618" s="56">
        <v>6.4</v>
      </c>
      <c r="K618" s="54">
        <v>0.16</v>
      </c>
      <c r="L618" s="67">
        <v>300</v>
      </c>
      <c r="M618" s="67">
        <v>840</v>
      </c>
      <c r="N618" s="67">
        <v>15</v>
      </c>
      <c r="O618" s="67">
        <v>12.3</v>
      </c>
      <c r="P618" s="67">
        <v>89</v>
      </c>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row>
    <row r="619" spans="1:39" s="50" customFormat="1" ht="12" x14ac:dyDescent="0.2">
      <c r="A619" s="213">
        <v>730</v>
      </c>
      <c r="B619" s="67" t="s">
        <v>76</v>
      </c>
      <c r="C619" s="79">
        <v>44277</v>
      </c>
      <c r="D619" s="56">
        <v>3.8</v>
      </c>
      <c r="E619" s="56">
        <v>1.6</v>
      </c>
      <c r="F619" s="67">
        <v>200</v>
      </c>
      <c r="G619" s="54">
        <v>0.26</v>
      </c>
      <c r="H619" s="67">
        <v>15</v>
      </c>
      <c r="I619" s="56">
        <v>6.46</v>
      </c>
      <c r="J619" s="56">
        <v>6.5</v>
      </c>
      <c r="K619" s="54">
        <v>0.14000000000000001</v>
      </c>
      <c r="L619" s="67">
        <v>220</v>
      </c>
      <c r="M619" s="67">
        <v>760</v>
      </c>
      <c r="N619" s="67">
        <v>12</v>
      </c>
      <c r="O619" s="67">
        <v>12.2</v>
      </c>
      <c r="P619" s="67">
        <v>94</v>
      </c>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row>
    <row r="620" spans="1:39" s="50" customFormat="1" ht="12" x14ac:dyDescent="0.2">
      <c r="A620" s="213">
        <v>730</v>
      </c>
      <c r="B620" s="67" t="s">
        <v>76</v>
      </c>
      <c r="C620" s="79" t="s">
        <v>156</v>
      </c>
      <c r="D620" s="56">
        <v>8.1999999999999993</v>
      </c>
      <c r="E620" s="56">
        <v>1.9</v>
      </c>
      <c r="F620" s="67">
        <v>200</v>
      </c>
      <c r="G620" s="54">
        <v>0.3</v>
      </c>
      <c r="H620" s="67">
        <v>14</v>
      </c>
      <c r="I620" s="56">
        <v>7.04</v>
      </c>
      <c r="J620" s="56">
        <v>6.7</v>
      </c>
      <c r="K620" s="54">
        <v>0.16</v>
      </c>
      <c r="L620" s="67">
        <v>170</v>
      </c>
      <c r="M620" s="67">
        <v>720</v>
      </c>
      <c r="N620" s="67">
        <v>14</v>
      </c>
      <c r="O620" s="67">
        <v>10.72</v>
      </c>
      <c r="P620" s="67">
        <v>92.7</v>
      </c>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row>
    <row r="621" spans="1:39" s="50" customFormat="1" ht="12" x14ac:dyDescent="0.2">
      <c r="A621" s="213">
        <v>730</v>
      </c>
      <c r="B621" s="67" t="s">
        <v>76</v>
      </c>
      <c r="C621" s="79">
        <v>44342</v>
      </c>
      <c r="D621" s="56">
        <v>13.5</v>
      </c>
      <c r="E621" s="56">
        <v>1.7</v>
      </c>
      <c r="F621" s="67">
        <v>250</v>
      </c>
      <c r="G621" s="54">
        <v>0.4</v>
      </c>
      <c r="H621" s="67">
        <v>17</v>
      </c>
      <c r="I621" s="56">
        <v>6.69</v>
      </c>
      <c r="J621" s="56">
        <v>6.6</v>
      </c>
      <c r="K621" s="54">
        <v>0.16</v>
      </c>
      <c r="L621" s="67">
        <v>89</v>
      </c>
      <c r="M621" s="67">
        <v>710</v>
      </c>
      <c r="N621" s="67">
        <v>13</v>
      </c>
      <c r="O621" s="56">
        <v>8.9</v>
      </c>
      <c r="P621" s="67">
        <v>88</v>
      </c>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row>
    <row r="622" spans="1:39" s="50" customFormat="1" ht="12" x14ac:dyDescent="0.2">
      <c r="A622" s="213">
        <v>730</v>
      </c>
      <c r="B622" s="67" t="s">
        <v>76</v>
      </c>
      <c r="C622" s="79" t="s">
        <v>159</v>
      </c>
      <c r="D622" s="56">
        <v>20.6</v>
      </c>
      <c r="E622" s="56">
        <v>2</v>
      </c>
      <c r="F622" s="67">
        <v>200</v>
      </c>
      <c r="G622" s="54">
        <v>0.3</v>
      </c>
      <c r="H622" s="67">
        <v>14</v>
      </c>
      <c r="I622" s="56">
        <v>8.1</v>
      </c>
      <c r="J622" s="56">
        <v>6.8</v>
      </c>
      <c r="K622" s="54">
        <v>0.3</v>
      </c>
      <c r="L622" s="67">
        <v>110</v>
      </c>
      <c r="M622" s="67">
        <v>650</v>
      </c>
      <c r="N622" s="67">
        <v>15</v>
      </c>
      <c r="O622" s="56">
        <v>6.6</v>
      </c>
      <c r="P622" s="67">
        <v>75</v>
      </c>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row>
    <row r="623" spans="1:39" s="50" customFormat="1" ht="12" x14ac:dyDescent="0.2">
      <c r="A623" s="213">
        <v>730</v>
      </c>
      <c r="B623" s="67" t="s">
        <v>76</v>
      </c>
      <c r="C623" s="79">
        <v>44391</v>
      </c>
      <c r="D623" s="56">
        <v>22.3</v>
      </c>
      <c r="E623" s="56">
        <v>2.2000000000000002</v>
      </c>
      <c r="F623" s="67">
        <v>100</v>
      </c>
      <c r="G623" s="54">
        <v>0.26</v>
      </c>
      <c r="H623" s="67">
        <v>13</v>
      </c>
      <c r="I623" s="56">
        <v>8.32</v>
      </c>
      <c r="J623" s="56">
        <v>6.9</v>
      </c>
      <c r="K623" s="54">
        <v>0.31</v>
      </c>
      <c r="L623" s="67">
        <v>73</v>
      </c>
      <c r="M623" s="67">
        <v>530</v>
      </c>
      <c r="N623" s="67">
        <v>14</v>
      </c>
      <c r="O623" s="56">
        <v>7</v>
      </c>
      <c r="P623" s="67">
        <v>83</v>
      </c>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row>
    <row r="624" spans="1:39" s="50" customFormat="1" ht="12" x14ac:dyDescent="0.2">
      <c r="A624" s="213">
        <v>730</v>
      </c>
      <c r="B624" s="67" t="s">
        <v>76</v>
      </c>
      <c r="C624" s="79" t="s">
        <v>162</v>
      </c>
      <c r="D624" s="56">
        <v>17.2</v>
      </c>
      <c r="E624" s="56">
        <v>2.2000000000000002</v>
      </c>
      <c r="F624" s="67">
        <v>100</v>
      </c>
      <c r="G624" s="54">
        <v>0.16</v>
      </c>
      <c r="H624" s="56">
        <v>9.9</v>
      </c>
      <c r="I624" s="56">
        <v>8.7100000000000009</v>
      </c>
      <c r="J624" s="56">
        <v>7</v>
      </c>
      <c r="K624" s="54">
        <v>0.38</v>
      </c>
      <c r="L624" s="67">
        <v>35</v>
      </c>
      <c r="M624" s="67">
        <v>410</v>
      </c>
      <c r="N624" s="67">
        <v>11</v>
      </c>
      <c r="O624" s="56">
        <v>7.7</v>
      </c>
      <c r="P624" s="67">
        <v>83.3</v>
      </c>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row>
    <row r="625" spans="1:39" s="50" customFormat="1" ht="12" x14ac:dyDescent="0.2">
      <c r="A625" s="213">
        <v>730</v>
      </c>
      <c r="B625" s="67" t="s">
        <v>76</v>
      </c>
      <c r="C625" s="79" t="s">
        <v>165</v>
      </c>
      <c r="D625" s="56">
        <v>15.6</v>
      </c>
      <c r="E625" s="56">
        <v>1.5</v>
      </c>
      <c r="F625" s="67">
        <v>80</v>
      </c>
      <c r="G625" s="54">
        <v>0.18</v>
      </c>
      <c r="H625" s="56">
        <v>9.6999999999999993</v>
      </c>
      <c r="I625" s="56">
        <v>9.17</v>
      </c>
      <c r="J625" s="56">
        <v>7</v>
      </c>
      <c r="K625" s="54">
        <v>0.38</v>
      </c>
      <c r="L625" s="67">
        <v>42</v>
      </c>
      <c r="M625" s="67">
        <v>440</v>
      </c>
      <c r="N625" s="56">
        <v>8.1</v>
      </c>
      <c r="O625" s="56">
        <v>8.4</v>
      </c>
      <c r="P625" s="67">
        <v>87</v>
      </c>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row>
    <row r="626" spans="1:39" s="50" customFormat="1" ht="12" x14ac:dyDescent="0.2">
      <c r="A626" s="214">
        <v>730</v>
      </c>
      <c r="B626" s="67" t="s">
        <v>76</v>
      </c>
      <c r="C626" s="79" t="s">
        <v>167</v>
      </c>
      <c r="D626" s="56">
        <v>7.3</v>
      </c>
      <c r="E626" s="56">
        <v>2.1</v>
      </c>
      <c r="F626" s="67">
        <v>150</v>
      </c>
      <c r="G626" s="54">
        <v>0.37</v>
      </c>
      <c r="H626" s="67">
        <v>17</v>
      </c>
      <c r="I626" s="56">
        <v>8.2200000000000006</v>
      </c>
      <c r="J626" s="56">
        <v>6.7</v>
      </c>
      <c r="K626" s="54">
        <v>0.25</v>
      </c>
      <c r="L626" s="67">
        <v>34</v>
      </c>
      <c r="M626" s="67">
        <v>640</v>
      </c>
      <c r="N626" s="67">
        <v>15</v>
      </c>
      <c r="O626" s="67">
        <v>10.1</v>
      </c>
      <c r="P626" s="67">
        <v>85.7</v>
      </c>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row>
    <row r="627" spans="1:39" s="50" customFormat="1" ht="12" x14ac:dyDescent="0.2">
      <c r="A627" s="214">
        <v>730</v>
      </c>
      <c r="B627" s="67" t="s">
        <v>76</v>
      </c>
      <c r="C627" s="79">
        <v>44515</v>
      </c>
      <c r="D627" s="56">
        <v>6.1</v>
      </c>
      <c r="E627" s="56">
        <v>3.2</v>
      </c>
      <c r="F627" s="67">
        <v>220</v>
      </c>
      <c r="G627" s="54">
        <v>0.46</v>
      </c>
      <c r="H627" s="67">
        <v>22</v>
      </c>
      <c r="I627" s="56">
        <v>7.2</v>
      </c>
      <c r="J627" s="56">
        <v>6.5</v>
      </c>
      <c r="K627" s="54">
        <v>0.16</v>
      </c>
      <c r="L627" s="67">
        <v>140</v>
      </c>
      <c r="M627" s="67">
        <v>760</v>
      </c>
      <c r="N627" s="67">
        <v>17</v>
      </c>
      <c r="O627" s="67">
        <v>11</v>
      </c>
      <c r="P627" s="67">
        <v>89</v>
      </c>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row>
    <row r="628" spans="1:39" s="50" customFormat="1" ht="12" x14ac:dyDescent="0.2">
      <c r="A628" s="214">
        <v>730</v>
      </c>
      <c r="B628" s="67" t="s">
        <v>76</v>
      </c>
      <c r="C628" s="331">
        <v>44551</v>
      </c>
      <c r="D628" s="56">
        <v>0.1</v>
      </c>
      <c r="E628" s="56">
        <v>2.1</v>
      </c>
      <c r="F628" s="67">
        <v>220</v>
      </c>
      <c r="G628" s="54">
        <v>0.45</v>
      </c>
      <c r="H628" s="67">
        <v>20</v>
      </c>
      <c r="I628" s="56">
        <v>7.05</v>
      </c>
      <c r="J628" s="56">
        <v>6.3</v>
      </c>
      <c r="K628" s="54">
        <v>0.15</v>
      </c>
      <c r="L628" s="67">
        <v>91</v>
      </c>
      <c r="M628" s="67">
        <v>770</v>
      </c>
      <c r="N628" s="67">
        <v>13</v>
      </c>
      <c r="O628" s="67">
        <v>12.4</v>
      </c>
      <c r="P628" s="67">
        <v>85</v>
      </c>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row>
    <row r="629" spans="1:39" s="50" customFormat="1" ht="12" x14ac:dyDescent="0.2">
      <c r="A629" s="85"/>
      <c r="B629" s="85"/>
      <c r="C629" s="86"/>
      <c r="D629" s="87"/>
      <c r="E629" s="87"/>
      <c r="F629" s="88"/>
      <c r="G629" s="88"/>
      <c r="H629" s="87"/>
      <c r="I629" s="87"/>
      <c r="J629" s="87"/>
      <c r="K629" s="89"/>
      <c r="L629" s="88"/>
      <c r="M629" s="88"/>
      <c r="N629" s="88"/>
      <c r="O629" s="87"/>
      <c r="P629" s="88"/>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row>
    <row r="630" spans="1:39" s="50" customFormat="1" ht="12" x14ac:dyDescent="0.2">
      <c r="A630" s="49"/>
      <c r="B630" s="49"/>
      <c r="C630" s="173" t="s">
        <v>19</v>
      </c>
      <c r="D630" s="174">
        <f t="shared" ref="D630:P630" si="123">MIN(D617:D628)</f>
        <v>0.1</v>
      </c>
      <c r="E630" s="174">
        <f t="shared" si="123"/>
        <v>1.5</v>
      </c>
      <c r="F630" s="175">
        <f t="shared" si="123"/>
        <v>80</v>
      </c>
      <c r="G630" s="174">
        <f>MIN(G617:G628)</f>
        <v>0.16</v>
      </c>
      <c r="H630" s="174">
        <f t="shared" si="123"/>
        <v>9.6999999999999993</v>
      </c>
      <c r="I630" s="174">
        <f t="shared" si="123"/>
        <v>6.35</v>
      </c>
      <c r="J630" s="174">
        <f t="shared" si="123"/>
        <v>6.3</v>
      </c>
      <c r="K630" s="176">
        <f t="shared" si="123"/>
        <v>0.12</v>
      </c>
      <c r="L630" s="175">
        <f t="shared" si="123"/>
        <v>34</v>
      </c>
      <c r="M630" s="175">
        <f t="shared" si="123"/>
        <v>410</v>
      </c>
      <c r="N630" s="175">
        <f t="shared" si="123"/>
        <v>8.1</v>
      </c>
      <c r="O630" s="174">
        <f t="shared" si="123"/>
        <v>6.6</v>
      </c>
      <c r="P630" s="175">
        <f t="shared" si="123"/>
        <v>75</v>
      </c>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row>
    <row r="631" spans="1:39" s="50" customFormat="1" ht="12" x14ac:dyDescent="0.2">
      <c r="A631" s="49"/>
      <c r="B631" s="49"/>
      <c r="C631" s="173" t="s">
        <v>20</v>
      </c>
      <c r="D631" s="174">
        <f t="shared" ref="D631:P631" si="124">AVERAGE(D617:D628)</f>
        <v>9.7749999999999986</v>
      </c>
      <c r="E631" s="174">
        <f t="shared" si="124"/>
        <v>2.0416666666666665</v>
      </c>
      <c r="F631" s="175">
        <f t="shared" si="124"/>
        <v>180.83333333333334</v>
      </c>
      <c r="G631" s="174">
        <f>AVERAGE(G617:G628)</f>
        <v>0.32500000000000007</v>
      </c>
      <c r="H631" s="174">
        <f t="shared" si="124"/>
        <v>15.466666666666669</v>
      </c>
      <c r="I631" s="174">
        <f t="shared" si="124"/>
        <v>7.5266666666666664</v>
      </c>
      <c r="J631" s="174">
        <f t="shared" si="124"/>
        <v>6.6416666666666657</v>
      </c>
      <c r="K631" s="176">
        <f t="shared" si="124"/>
        <v>0.2225</v>
      </c>
      <c r="L631" s="175">
        <f t="shared" si="124"/>
        <v>125.33333333333333</v>
      </c>
      <c r="M631" s="175">
        <f t="shared" si="124"/>
        <v>677.5</v>
      </c>
      <c r="N631" s="175">
        <f t="shared" si="124"/>
        <v>13.508333333333333</v>
      </c>
      <c r="O631" s="174">
        <f t="shared" si="124"/>
        <v>9.9766666666666683</v>
      </c>
      <c r="P631" s="175">
        <f t="shared" si="124"/>
        <v>86.975000000000009</v>
      </c>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row>
    <row r="632" spans="1:39" s="50" customFormat="1" ht="12" x14ac:dyDescent="0.2">
      <c r="A632" s="49"/>
      <c r="B632" s="49"/>
      <c r="C632" s="173" t="s">
        <v>21</v>
      </c>
      <c r="D632" s="174">
        <f t="shared" ref="D632:P632" si="125">MAX(D617:D628)</f>
        <v>22.3</v>
      </c>
      <c r="E632" s="174">
        <f t="shared" si="125"/>
        <v>3.2</v>
      </c>
      <c r="F632" s="175">
        <f t="shared" si="125"/>
        <v>250</v>
      </c>
      <c r="G632" s="174">
        <f>MAX(G617:G628)</f>
        <v>0.46</v>
      </c>
      <c r="H632" s="174">
        <f t="shared" si="125"/>
        <v>22</v>
      </c>
      <c r="I632" s="174">
        <f t="shared" si="125"/>
        <v>9.17</v>
      </c>
      <c r="J632" s="174">
        <f t="shared" si="125"/>
        <v>7</v>
      </c>
      <c r="K632" s="176">
        <f t="shared" si="125"/>
        <v>0.38</v>
      </c>
      <c r="L632" s="175">
        <f t="shared" si="125"/>
        <v>300</v>
      </c>
      <c r="M632" s="175">
        <f t="shared" si="125"/>
        <v>900</v>
      </c>
      <c r="N632" s="175">
        <f t="shared" si="125"/>
        <v>17</v>
      </c>
      <c r="O632" s="174">
        <f t="shared" si="125"/>
        <v>12.4</v>
      </c>
      <c r="P632" s="175">
        <f t="shared" si="125"/>
        <v>94</v>
      </c>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row>
    <row r="633" spans="1:39" s="50" customFormat="1" ht="12" x14ac:dyDescent="0.2">
      <c r="A633" s="49"/>
      <c r="B633" s="49"/>
      <c r="C633" s="61"/>
      <c r="D633" s="62"/>
      <c r="E633" s="65"/>
      <c r="F633" s="62"/>
      <c r="G633" s="62"/>
      <c r="H633" s="62"/>
      <c r="I633" s="65"/>
      <c r="J633" s="65"/>
      <c r="K633" s="63"/>
      <c r="L633" s="62"/>
      <c r="M633" s="62"/>
      <c r="N633" s="62"/>
      <c r="O633" s="65"/>
      <c r="P633" s="62"/>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row>
    <row r="634" spans="1:39" s="50" customFormat="1" ht="12" x14ac:dyDescent="0.2">
      <c r="A634" s="66"/>
      <c r="B634" s="66"/>
      <c r="C634" s="121"/>
      <c r="D634" s="122"/>
      <c r="E634" s="123"/>
      <c r="F634" s="122"/>
      <c r="G634" s="122"/>
      <c r="H634" s="122"/>
      <c r="I634" s="123"/>
      <c r="J634" s="123"/>
      <c r="K634" s="124"/>
      <c r="L634" s="122"/>
      <c r="M634" s="122"/>
      <c r="N634" s="122"/>
      <c r="O634" s="123"/>
      <c r="P634" s="122"/>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row>
    <row r="635" spans="1:39" s="50" customFormat="1" ht="12" x14ac:dyDescent="0.2">
      <c r="A635" s="214">
        <v>742</v>
      </c>
      <c r="B635" s="67" t="s">
        <v>140</v>
      </c>
      <c r="C635" s="79">
        <v>44252</v>
      </c>
      <c r="D635" s="56">
        <v>2.2999999999999998</v>
      </c>
      <c r="E635" s="56">
        <v>7.7</v>
      </c>
      <c r="F635" s="67">
        <v>300</v>
      </c>
      <c r="G635" s="54">
        <v>0.45</v>
      </c>
      <c r="H635" s="67">
        <v>19</v>
      </c>
      <c r="I635" s="56">
        <v>7.59</v>
      </c>
      <c r="J635" s="56">
        <v>6.1</v>
      </c>
      <c r="K635" s="55">
        <v>0.09</v>
      </c>
      <c r="L635" s="67">
        <v>620</v>
      </c>
      <c r="M635" s="67">
        <v>1900</v>
      </c>
      <c r="N635" s="67">
        <v>64</v>
      </c>
      <c r="O635" s="67">
        <v>12.7</v>
      </c>
      <c r="P635" s="67">
        <v>94</v>
      </c>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row>
    <row r="636" spans="1:39" s="50" customFormat="1" ht="12" x14ac:dyDescent="0.2">
      <c r="A636" s="214">
        <v>742</v>
      </c>
      <c r="B636" s="67" t="s">
        <v>140</v>
      </c>
      <c r="C636" s="79" t="s">
        <v>156</v>
      </c>
      <c r="D636" s="56">
        <v>7.9</v>
      </c>
      <c r="E636" s="56">
        <v>8.8000000000000007</v>
      </c>
      <c r="F636" s="67">
        <v>300</v>
      </c>
      <c r="G636" s="54">
        <v>0.41</v>
      </c>
      <c r="H636" s="67">
        <v>19</v>
      </c>
      <c r="I636" s="56">
        <v>6.27</v>
      </c>
      <c r="J636" s="56">
        <v>6.4</v>
      </c>
      <c r="K636" s="54">
        <v>0.11</v>
      </c>
      <c r="L636" s="67">
        <v>300</v>
      </c>
      <c r="M636" s="67">
        <v>900</v>
      </c>
      <c r="N636" s="67">
        <v>36</v>
      </c>
      <c r="O636" s="67">
        <v>10.86</v>
      </c>
      <c r="P636" s="67">
        <v>93.2</v>
      </c>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row>
    <row r="637" spans="1:39" s="50" customFormat="1" ht="12" x14ac:dyDescent="0.2">
      <c r="A637" s="214">
        <v>742</v>
      </c>
      <c r="B637" s="67" t="s">
        <v>140</v>
      </c>
      <c r="C637" s="79" t="s">
        <v>159</v>
      </c>
      <c r="D637" s="56">
        <v>16.100000000000001</v>
      </c>
      <c r="E637" s="67">
        <v>28</v>
      </c>
      <c r="F637" s="67">
        <v>500</v>
      </c>
      <c r="G637" s="54">
        <v>0.55000000000000004</v>
      </c>
      <c r="H637" s="67">
        <v>21</v>
      </c>
      <c r="I637" s="56">
        <v>6.77</v>
      </c>
      <c r="J637" s="56">
        <v>6.8</v>
      </c>
      <c r="K637" s="54">
        <v>0.26</v>
      </c>
      <c r="L637" s="67">
        <v>95</v>
      </c>
      <c r="M637" s="67">
        <v>970</v>
      </c>
      <c r="N637" s="67">
        <v>59</v>
      </c>
      <c r="O637" s="56">
        <v>8.6</v>
      </c>
      <c r="P637" s="67">
        <v>89</v>
      </c>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row>
    <row r="638" spans="1:39" s="50" customFormat="1" ht="12" x14ac:dyDescent="0.2">
      <c r="A638" s="214">
        <v>742</v>
      </c>
      <c r="B638" s="67" t="s">
        <v>140</v>
      </c>
      <c r="C638" s="79" t="s">
        <v>162</v>
      </c>
      <c r="D638" s="56">
        <v>14.3</v>
      </c>
      <c r="E638" s="67">
        <v>20</v>
      </c>
      <c r="F638" s="67">
        <v>500</v>
      </c>
      <c r="G638" s="54">
        <v>0.56000000000000005</v>
      </c>
      <c r="H638" s="67">
        <v>28</v>
      </c>
      <c r="I638" s="67">
        <v>9.9700000000000006</v>
      </c>
      <c r="J638" s="56">
        <v>6.4</v>
      </c>
      <c r="K638" s="54">
        <v>0.16</v>
      </c>
      <c r="L638" s="67">
        <v>380</v>
      </c>
      <c r="M638" s="67">
        <v>1400</v>
      </c>
      <c r="N638" s="67">
        <v>66</v>
      </c>
      <c r="O638" s="56">
        <v>9.08</v>
      </c>
      <c r="P638" s="67">
        <v>92.1</v>
      </c>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row>
    <row r="639" spans="1:39" s="50" customFormat="1" ht="12" x14ac:dyDescent="0.2">
      <c r="A639" s="214">
        <v>742</v>
      </c>
      <c r="B639" s="67" t="s">
        <v>140</v>
      </c>
      <c r="C639" s="79" t="s">
        <v>167</v>
      </c>
      <c r="D639" s="56">
        <v>6.3</v>
      </c>
      <c r="E639" s="56">
        <v>5.8</v>
      </c>
      <c r="F639" s="67">
        <v>300</v>
      </c>
      <c r="G639" s="54">
        <v>0.56000000000000005</v>
      </c>
      <c r="H639" s="67">
        <v>27</v>
      </c>
      <c r="I639" s="56">
        <v>6.41</v>
      </c>
      <c r="J639" s="56">
        <v>6.3</v>
      </c>
      <c r="K639" s="55">
        <v>9.7000000000000003E-2</v>
      </c>
      <c r="L639" s="67">
        <v>82</v>
      </c>
      <c r="M639" s="67">
        <v>1000</v>
      </c>
      <c r="N639" s="67">
        <v>40</v>
      </c>
      <c r="O639" s="67">
        <v>11.2</v>
      </c>
      <c r="P639" s="67">
        <v>92.5</v>
      </c>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row>
    <row r="640" spans="1:39" s="50" customFormat="1" ht="12" x14ac:dyDescent="0.2">
      <c r="A640" s="214">
        <v>742</v>
      </c>
      <c r="B640" s="67" t="s">
        <v>140</v>
      </c>
      <c r="C640" s="331">
        <v>44551</v>
      </c>
      <c r="D640" s="56">
        <v>0.3</v>
      </c>
      <c r="E640" s="56">
        <v>3</v>
      </c>
      <c r="F640" s="67">
        <v>300</v>
      </c>
      <c r="G640" s="54">
        <v>0.57999999999999996</v>
      </c>
      <c r="H640" s="67">
        <v>25</v>
      </c>
      <c r="I640" s="56">
        <v>5.79</v>
      </c>
      <c r="J640" s="56">
        <v>5.7</v>
      </c>
      <c r="K640" s="55">
        <v>3.9E-2</v>
      </c>
      <c r="L640" s="67">
        <v>470</v>
      </c>
      <c r="M640" s="67">
        <v>970</v>
      </c>
      <c r="N640" s="67">
        <v>31</v>
      </c>
      <c r="O640" s="67">
        <v>13.2</v>
      </c>
      <c r="P640" s="67">
        <v>92</v>
      </c>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row>
    <row r="641" spans="1:39" s="50" customFormat="1" ht="12" x14ac:dyDescent="0.2">
      <c r="A641" s="85"/>
      <c r="B641" s="85"/>
      <c r="C641" s="86"/>
      <c r="D641" s="87"/>
      <c r="E641" s="87"/>
      <c r="F641" s="88"/>
      <c r="G641" s="88"/>
      <c r="H641" s="87"/>
      <c r="I641" s="87"/>
      <c r="J641" s="87"/>
      <c r="K641" s="89"/>
      <c r="L641" s="88"/>
      <c r="M641" s="88"/>
      <c r="N641" s="88"/>
      <c r="O641" s="87"/>
      <c r="P641" s="88"/>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row>
    <row r="642" spans="1:39" s="50" customFormat="1" ht="12" x14ac:dyDescent="0.2">
      <c r="A642" s="49"/>
      <c r="B642" s="49"/>
      <c r="C642" s="173" t="s">
        <v>19</v>
      </c>
      <c r="D642" s="174">
        <f t="shared" ref="D642:P642" si="126">MIN(D635:D640)</f>
        <v>0.3</v>
      </c>
      <c r="E642" s="174">
        <f t="shared" si="126"/>
        <v>3</v>
      </c>
      <c r="F642" s="175">
        <f t="shared" si="126"/>
        <v>300</v>
      </c>
      <c r="G642" s="174">
        <f>MIN(G635:G640)</f>
        <v>0.41</v>
      </c>
      <c r="H642" s="174">
        <f t="shared" si="126"/>
        <v>19</v>
      </c>
      <c r="I642" s="174">
        <f t="shared" si="126"/>
        <v>5.79</v>
      </c>
      <c r="J642" s="174">
        <f t="shared" si="126"/>
        <v>5.7</v>
      </c>
      <c r="K642" s="176">
        <f t="shared" si="126"/>
        <v>3.9E-2</v>
      </c>
      <c r="L642" s="175">
        <f t="shared" si="126"/>
        <v>82</v>
      </c>
      <c r="M642" s="175">
        <f t="shared" si="126"/>
        <v>900</v>
      </c>
      <c r="N642" s="175">
        <f t="shared" si="126"/>
        <v>31</v>
      </c>
      <c r="O642" s="174">
        <f t="shared" si="126"/>
        <v>8.6</v>
      </c>
      <c r="P642" s="175">
        <f t="shared" si="126"/>
        <v>89</v>
      </c>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row>
    <row r="643" spans="1:39" s="50" customFormat="1" ht="12" x14ac:dyDescent="0.2">
      <c r="A643" s="49"/>
      <c r="B643" s="49"/>
      <c r="C643" s="173" t="s">
        <v>20</v>
      </c>
      <c r="D643" s="174">
        <f t="shared" ref="D643:P643" si="127">AVERAGE(D635:D640)</f>
        <v>7.8666666666666663</v>
      </c>
      <c r="E643" s="174">
        <f t="shared" si="127"/>
        <v>12.216666666666667</v>
      </c>
      <c r="F643" s="175">
        <f t="shared" si="127"/>
        <v>366.66666666666669</v>
      </c>
      <c r="G643" s="174">
        <f>AVERAGE(G635:G640)</f>
        <v>0.51833333333333342</v>
      </c>
      <c r="H643" s="174">
        <f t="shared" si="127"/>
        <v>23.166666666666668</v>
      </c>
      <c r="I643" s="174">
        <f t="shared" si="127"/>
        <v>7.1333333333333337</v>
      </c>
      <c r="J643" s="174">
        <f t="shared" si="127"/>
        <v>6.2833333333333341</v>
      </c>
      <c r="K643" s="176">
        <f t="shared" si="127"/>
        <v>0.126</v>
      </c>
      <c r="L643" s="175">
        <f t="shared" si="127"/>
        <v>324.5</v>
      </c>
      <c r="M643" s="175">
        <f t="shared" si="127"/>
        <v>1190</v>
      </c>
      <c r="N643" s="175">
        <f t="shared" si="127"/>
        <v>49.333333333333336</v>
      </c>
      <c r="O643" s="174">
        <f t="shared" si="127"/>
        <v>10.94</v>
      </c>
      <c r="P643" s="175">
        <f t="shared" si="127"/>
        <v>92.133333333333326</v>
      </c>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row>
    <row r="644" spans="1:39" s="50" customFormat="1" ht="12" x14ac:dyDescent="0.2">
      <c r="A644" s="49"/>
      <c r="B644" s="49"/>
      <c r="C644" s="173" t="s">
        <v>21</v>
      </c>
      <c r="D644" s="174">
        <f t="shared" ref="D644:P644" si="128">MAX(D635:D640)</f>
        <v>16.100000000000001</v>
      </c>
      <c r="E644" s="174">
        <f t="shared" si="128"/>
        <v>28</v>
      </c>
      <c r="F644" s="175">
        <f t="shared" si="128"/>
        <v>500</v>
      </c>
      <c r="G644" s="174">
        <f>MAX(G635:G640)</f>
        <v>0.57999999999999996</v>
      </c>
      <c r="H644" s="174">
        <f t="shared" si="128"/>
        <v>28</v>
      </c>
      <c r="I644" s="174">
        <f t="shared" si="128"/>
        <v>9.9700000000000006</v>
      </c>
      <c r="J644" s="174">
        <f t="shared" si="128"/>
        <v>6.8</v>
      </c>
      <c r="K644" s="176">
        <f t="shared" si="128"/>
        <v>0.26</v>
      </c>
      <c r="L644" s="175">
        <f t="shared" si="128"/>
        <v>620</v>
      </c>
      <c r="M644" s="175">
        <f t="shared" si="128"/>
        <v>1900</v>
      </c>
      <c r="N644" s="175">
        <f t="shared" si="128"/>
        <v>66</v>
      </c>
      <c r="O644" s="174">
        <f t="shared" si="128"/>
        <v>13.2</v>
      </c>
      <c r="P644" s="175">
        <f t="shared" si="128"/>
        <v>94</v>
      </c>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row>
    <row r="645" spans="1:39" s="50" customFormat="1" ht="12" x14ac:dyDescent="0.2">
      <c r="A645" s="49"/>
      <c r="B645" s="49"/>
      <c r="C645" s="61"/>
      <c r="D645" s="62"/>
      <c r="E645" s="65"/>
      <c r="F645" s="62"/>
      <c r="G645" s="62"/>
      <c r="H645" s="62"/>
      <c r="I645" s="65"/>
      <c r="J645" s="65"/>
      <c r="K645" s="63"/>
      <c r="L645" s="62"/>
      <c r="M645" s="62"/>
      <c r="N645" s="62"/>
      <c r="O645" s="65"/>
      <c r="P645" s="62"/>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row>
    <row r="646" spans="1:39" s="50" customFormat="1" ht="12" x14ac:dyDescent="0.2">
      <c r="A646" s="66"/>
      <c r="B646" s="66"/>
      <c r="C646" s="121"/>
      <c r="D646" s="122"/>
      <c r="E646" s="123"/>
      <c r="F646" s="122"/>
      <c r="G646" s="122"/>
      <c r="H646" s="122"/>
      <c r="I646" s="123"/>
      <c r="J646" s="123"/>
      <c r="K646" s="124"/>
      <c r="L646" s="122"/>
      <c r="M646" s="122"/>
      <c r="N646" s="122"/>
      <c r="O646" s="123"/>
      <c r="P646" s="122"/>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row>
    <row r="647" spans="1:39" s="50" customFormat="1" ht="12" x14ac:dyDescent="0.2">
      <c r="A647" s="214">
        <v>750</v>
      </c>
      <c r="B647" s="67" t="s">
        <v>141</v>
      </c>
      <c r="C647" s="79">
        <v>44252</v>
      </c>
      <c r="D647" s="67">
        <v>1</v>
      </c>
      <c r="E647" s="56">
        <v>2.6</v>
      </c>
      <c r="F647" s="67">
        <v>200</v>
      </c>
      <c r="G647" s="54">
        <v>0.3</v>
      </c>
      <c r="H647" s="67">
        <v>14</v>
      </c>
      <c r="I647" s="56">
        <v>7.17</v>
      </c>
      <c r="J647" s="56">
        <v>6.7</v>
      </c>
      <c r="K647" s="54">
        <v>0.16</v>
      </c>
      <c r="L647" s="67">
        <v>370</v>
      </c>
      <c r="M647" s="67">
        <v>920</v>
      </c>
      <c r="N647" s="67">
        <v>19</v>
      </c>
      <c r="O647" s="67">
        <v>13.8</v>
      </c>
      <c r="P647" s="67">
        <v>99</v>
      </c>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row>
    <row r="648" spans="1:39" s="50" customFormat="1" ht="12" x14ac:dyDescent="0.2">
      <c r="A648" s="214">
        <v>750</v>
      </c>
      <c r="B648" s="67" t="s">
        <v>141</v>
      </c>
      <c r="C648" s="79" t="s">
        <v>156</v>
      </c>
      <c r="D648" s="56">
        <v>7.5</v>
      </c>
      <c r="E648" s="56">
        <v>2</v>
      </c>
      <c r="F648" s="67">
        <v>150</v>
      </c>
      <c r="G648" s="54">
        <v>0.26</v>
      </c>
      <c r="H648" s="67">
        <v>13</v>
      </c>
      <c r="I648" s="56">
        <v>8.42</v>
      </c>
      <c r="J648" s="56">
        <v>6.9</v>
      </c>
      <c r="K648" s="54">
        <v>0.21</v>
      </c>
      <c r="L648" s="67">
        <v>360</v>
      </c>
      <c r="M648" s="67">
        <v>810</v>
      </c>
      <c r="N648" s="67">
        <v>15</v>
      </c>
      <c r="O648" s="67">
        <v>11.14</v>
      </c>
      <c r="P648" s="67">
        <v>94.8</v>
      </c>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row>
    <row r="649" spans="1:39" s="50" customFormat="1" ht="12" x14ac:dyDescent="0.2">
      <c r="A649" s="214">
        <v>750</v>
      </c>
      <c r="B649" s="67" t="s">
        <v>141</v>
      </c>
      <c r="C649" s="79" t="s">
        <v>159</v>
      </c>
      <c r="D649" s="56">
        <v>20.399999999999999</v>
      </c>
      <c r="E649" s="56">
        <v>2.2000000000000002</v>
      </c>
      <c r="F649" s="67">
        <v>75</v>
      </c>
      <c r="G649" s="54">
        <v>0.18</v>
      </c>
      <c r="H649" s="56">
        <v>9.8000000000000007</v>
      </c>
      <c r="I649" s="67">
        <v>11.3</v>
      </c>
      <c r="J649" s="56">
        <v>7</v>
      </c>
      <c r="K649" s="54">
        <v>0.43</v>
      </c>
      <c r="L649" s="67">
        <v>230</v>
      </c>
      <c r="M649" s="67">
        <v>650</v>
      </c>
      <c r="N649" s="67">
        <v>14</v>
      </c>
      <c r="O649" s="56">
        <v>7.3</v>
      </c>
      <c r="P649" s="67">
        <v>82</v>
      </c>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row>
    <row r="650" spans="1:39" s="50" customFormat="1" ht="12" x14ac:dyDescent="0.2">
      <c r="A650" s="214">
        <v>750</v>
      </c>
      <c r="B650" s="67" t="s">
        <v>141</v>
      </c>
      <c r="C650" s="79" t="s">
        <v>162</v>
      </c>
      <c r="D650" s="56">
        <v>17.2</v>
      </c>
      <c r="E650" s="56">
        <v>2.2999999999999998</v>
      </c>
      <c r="F650" s="67">
        <v>38</v>
      </c>
      <c r="G650" s="54">
        <v>0.14000000000000001</v>
      </c>
      <c r="H650" s="56">
        <v>8.6999999999999993</v>
      </c>
      <c r="I650" s="67">
        <v>11.2</v>
      </c>
      <c r="J650" s="56">
        <v>7.1</v>
      </c>
      <c r="K650" s="54">
        <v>0.44</v>
      </c>
      <c r="L650" s="67">
        <v>160</v>
      </c>
      <c r="M650" s="67">
        <v>530</v>
      </c>
      <c r="N650" s="67">
        <v>16</v>
      </c>
      <c r="O650" s="56">
        <v>8.24</v>
      </c>
      <c r="P650" s="67">
        <v>88.6</v>
      </c>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row>
    <row r="651" spans="1:39" s="50" customFormat="1" ht="12" x14ac:dyDescent="0.2">
      <c r="A651" s="214">
        <v>750</v>
      </c>
      <c r="B651" s="67" t="s">
        <v>141</v>
      </c>
      <c r="C651" s="79" t="s">
        <v>167</v>
      </c>
      <c r="D651" s="56">
        <v>6.3</v>
      </c>
      <c r="E651" s="56">
        <v>2</v>
      </c>
      <c r="F651" s="67">
        <v>120</v>
      </c>
      <c r="G651" s="54">
        <v>0.33</v>
      </c>
      <c r="H651" s="67">
        <v>17</v>
      </c>
      <c r="I651" s="56">
        <v>8.14</v>
      </c>
      <c r="J651" s="56">
        <v>6.8</v>
      </c>
      <c r="K651" s="54">
        <v>0.21</v>
      </c>
      <c r="L651" s="67">
        <v>100</v>
      </c>
      <c r="M651" s="67">
        <v>690</v>
      </c>
      <c r="N651" s="67">
        <v>14</v>
      </c>
      <c r="O651" s="67">
        <v>10.15</v>
      </c>
      <c r="P651" s="67">
        <v>83.9</v>
      </c>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row>
    <row r="652" spans="1:39" s="50" customFormat="1" ht="12" x14ac:dyDescent="0.2">
      <c r="A652" s="214">
        <v>750</v>
      </c>
      <c r="B652" s="67" t="s">
        <v>141</v>
      </c>
      <c r="C652" s="331">
        <v>44551</v>
      </c>
      <c r="D652" s="56">
        <v>0.3</v>
      </c>
      <c r="E652" s="56">
        <v>1.7</v>
      </c>
      <c r="F652" s="67">
        <v>220</v>
      </c>
      <c r="G652" s="54">
        <v>0.38</v>
      </c>
      <c r="H652" s="67">
        <v>19</v>
      </c>
      <c r="I652" s="56">
        <v>7.4</v>
      </c>
      <c r="J652" s="56">
        <v>6.7</v>
      </c>
      <c r="K652" s="54">
        <v>0.16</v>
      </c>
      <c r="L652" s="67">
        <v>250</v>
      </c>
      <c r="M652" s="67">
        <v>810</v>
      </c>
      <c r="N652" s="67">
        <v>13</v>
      </c>
      <c r="O652" s="67">
        <v>13.7</v>
      </c>
      <c r="P652" s="67">
        <v>95</v>
      </c>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row>
    <row r="653" spans="1:39" s="50" customFormat="1" ht="12" x14ac:dyDescent="0.2">
      <c r="A653" s="85"/>
      <c r="B653" s="85"/>
      <c r="C653" s="86"/>
      <c r="D653" s="87"/>
      <c r="E653" s="87"/>
      <c r="F653" s="88"/>
      <c r="G653" s="88"/>
      <c r="H653" s="87"/>
      <c r="I653" s="87"/>
      <c r="J653" s="87"/>
      <c r="K653" s="89"/>
      <c r="L653" s="88"/>
      <c r="M653" s="88"/>
      <c r="N653" s="88"/>
      <c r="O653" s="87"/>
      <c r="P653" s="88"/>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row>
    <row r="654" spans="1:39" s="50" customFormat="1" ht="12" x14ac:dyDescent="0.2">
      <c r="A654" s="49"/>
      <c r="B654" s="49"/>
      <c r="C654" s="173" t="s">
        <v>19</v>
      </c>
      <c r="D654" s="174">
        <f t="shared" ref="D654:P654" si="129">MIN(D647:D652)</f>
        <v>0.3</v>
      </c>
      <c r="E654" s="174">
        <f t="shared" si="129"/>
        <v>1.7</v>
      </c>
      <c r="F654" s="175">
        <f t="shared" si="129"/>
        <v>38</v>
      </c>
      <c r="G654" s="174">
        <f>MIN(G647:G652)</f>
        <v>0.14000000000000001</v>
      </c>
      <c r="H654" s="174">
        <f t="shared" si="129"/>
        <v>8.6999999999999993</v>
      </c>
      <c r="I654" s="174">
        <f t="shared" si="129"/>
        <v>7.17</v>
      </c>
      <c r="J654" s="174">
        <f t="shared" si="129"/>
        <v>6.7</v>
      </c>
      <c r="K654" s="176">
        <f t="shared" si="129"/>
        <v>0.16</v>
      </c>
      <c r="L654" s="175">
        <f t="shared" si="129"/>
        <v>100</v>
      </c>
      <c r="M654" s="175">
        <f t="shared" si="129"/>
        <v>530</v>
      </c>
      <c r="N654" s="175">
        <f t="shared" si="129"/>
        <v>13</v>
      </c>
      <c r="O654" s="174">
        <f t="shared" si="129"/>
        <v>7.3</v>
      </c>
      <c r="P654" s="175">
        <f t="shared" si="129"/>
        <v>82</v>
      </c>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row>
    <row r="655" spans="1:39" s="50" customFormat="1" ht="12" x14ac:dyDescent="0.2">
      <c r="A655" s="49"/>
      <c r="B655" s="49"/>
      <c r="C655" s="173" t="s">
        <v>20</v>
      </c>
      <c r="D655" s="174">
        <f t="shared" ref="D655:P655" si="130">AVERAGE(D647:D652)</f>
        <v>8.7833333333333314</v>
      </c>
      <c r="E655" s="174">
        <f t="shared" si="130"/>
        <v>2.1333333333333333</v>
      </c>
      <c r="F655" s="175">
        <f t="shared" si="130"/>
        <v>133.83333333333334</v>
      </c>
      <c r="G655" s="174">
        <f>AVERAGE(G647:G652)</f>
        <v>0.26499999999999996</v>
      </c>
      <c r="H655" s="174">
        <f t="shared" si="130"/>
        <v>13.583333333333334</v>
      </c>
      <c r="I655" s="174">
        <f t="shared" si="130"/>
        <v>8.9383333333333344</v>
      </c>
      <c r="J655" s="174">
        <f t="shared" si="130"/>
        <v>6.8666666666666671</v>
      </c>
      <c r="K655" s="176">
        <f t="shared" si="130"/>
        <v>0.26833333333333331</v>
      </c>
      <c r="L655" s="175">
        <f t="shared" si="130"/>
        <v>245</v>
      </c>
      <c r="M655" s="175">
        <f t="shared" si="130"/>
        <v>735</v>
      </c>
      <c r="N655" s="175">
        <f t="shared" si="130"/>
        <v>15.166666666666666</v>
      </c>
      <c r="O655" s="174">
        <f t="shared" si="130"/>
        <v>10.721666666666666</v>
      </c>
      <c r="P655" s="175">
        <f t="shared" si="130"/>
        <v>90.55</v>
      </c>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row>
    <row r="656" spans="1:39" s="50" customFormat="1" ht="12" x14ac:dyDescent="0.2">
      <c r="A656" s="49"/>
      <c r="B656" s="49"/>
      <c r="C656" s="173" t="s">
        <v>21</v>
      </c>
      <c r="D656" s="174">
        <f t="shared" ref="D656:P656" si="131">MAX(D647:D652)</f>
        <v>20.399999999999999</v>
      </c>
      <c r="E656" s="174">
        <f t="shared" si="131"/>
        <v>2.6</v>
      </c>
      <c r="F656" s="175">
        <f t="shared" si="131"/>
        <v>220</v>
      </c>
      <c r="G656" s="174">
        <f>MAX(G647:G652)</f>
        <v>0.38</v>
      </c>
      <c r="H656" s="174">
        <f t="shared" si="131"/>
        <v>19</v>
      </c>
      <c r="I656" s="174">
        <f t="shared" si="131"/>
        <v>11.3</v>
      </c>
      <c r="J656" s="174">
        <f t="shared" si="131"/>
        <v>7.1</v>
      </c>
      <c r="K656" s="176">
        <f t="shared" si="131"/>
        <v>0.44</v>
      </c>
      <c r="L656" s="175">
        <f t="shared" si="131"/>
        <v>370</v>
      </c>
      <c r="M656" s="175">
        <f t="shared" si="131"/>
        <v>920</v>
      </c>
      <c r="N656" s="175">
        <f t="shared" si="131"/>
        <v>19</v>
      </c>
      <c r="O656" s="174">
        <f t="shared" si="131"/>
        <v>13.8</v>
      </c>
      <c r="P656" s="175">
        <f t="shared" si="131"/>
        <v>99</v>
      </c>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row>
    <row r="657" spans="1:39" s="50" customFormat="1" ht="12" x14ac:dyDescent="0.2">
      <c r="A657" s="49"/>
      <c r="B657" s="49"/>
      <c r="C657" s="61"/>
      <c r="D657" s="65"/>
      <c r="E657" s="65"/>
      <c r="F657" s="62"/>
      <c r="G657" s="62"/>
      <c r="H657" s="65"/>
      <c r="I657" s="65"/>
      <c r="J657" s="65"/>
      <c r="K657" s="63"/>
      <c r="L657" s="62"/>
      <c r="M657" s="62"/>
      <c r="N657" s="62"/>
      <c r="O657" s="65"/>
      <c r="P657" s="62"/>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row>
    <row r="658" spans="1:39" s="50" customFormat="1" ht="12" x14ac:dyDescent="0.2">
      <c r="A658" s="66"/>
      <c r="B658" s="66"/>
      <c r="C658" s="121"/>
      <c r="D658" s="123"/>
      <c r="E658" s="123"/>
      <c r="F658" s="122"/>
      <c r="G658" s="122"/>
      <c r="H658" s="123"/>
      <c r="I658" s="123"/>
      <c r="J658" s="123"/>
      <c r="K658" s="124"/>
      <c r="L658" s="122"/>
      <c r="M658" s="122"/>
      <c r="N658" s="122"/>
      <c r="O658" s="123"/>
      <c r="P658" s="122"/>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row>
    <row r="659" spans="1:39" s="50" customFormat="1" ht="12" x14ac:dyDescent="0.2">
      <c r="A659" s="214">
        <v>762</v>
      </c>
      <c r="B659" s="67" t="s">
        <v>142</v>
      </c>
      <c r="C659" s="79">
        <v>44251</v>
      </c>
      <c r="D659" s="56">
        <v>1.6</v>
      </c>
      <c r="E659" s="67">
        <v>14</v>
      </c>
      <c r="F659" s="67">
        <v>200</v>
      </c>
      <c r="G659" s="54">
        <v>0.32</v>
      </c>
      <c r="H659" s="67">
        <v>17</v>
      </c>
      <c r="I659" s="56">
        <v>7.35</v>
      </c>
      <c r="J659" s="56">
        <v>6.9</v>
      </c>
      <c r="K659" s="54">
        <v>0.18</v>
      </c>
      <c r="L659" s="67">
        <v>450</v>
      </c>
      <c r="M659" s="67">
        <v>1200</v>
      </c>
      <c r="N659" s="67">
        <v>72</v>
      </c>
      <c r="O659" s="67">
        <v>13</v>
      </c>
      <c r="P659" s="67">
        <v>96</v>
      </c>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row>
    <row r="660" spans="1:39" s="50" customFormat="1" ht="12" x14ac:dyDescent="0.2">
      <c r="A660" s="214">
        <v>762</v>
      </c>
      <c r="B660" s="67" t="s">
        <v>142</v>
      </c>
      <c r="C660" s="79" t="s">
        <v>156</v>
      </c>
      <c r="D660" s="56">
        <v>7.4</v>
      </c>
      <c r="E660" s="56">
        <v>3.8</v>
      </c>
      <c r="F660" s="67">
        <v>180</v>
      </c>
      <c r="G660" s="54">
        <v>0.32</v>
      </c>
      <c r="H660" s="67">
        <v>14</v>
      </c>
      <c r="I660" s="67">
        <v>10.5</v>
      </c>
      <c r="J660" s="56">
        <v>6.9</v>
      </c>
      <c r="K660" s="54">
        <v>0.38</v>
      </c>
      <c r="L660" s="67">
        <v>430</v>
      </c>
      <c r="M660" s="67">
        <v>1100</v>
      </c>
      <c r="N660" s="67">
        <v>23</v>
      </c>
      <c r="O660" s="67">
        <v>10.65</v>
      </c>
      <c r="P660" s="67">
        <v>91.7</v>
      </c>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row>
    <row r="661" spans="1:39" s="50" customFormat="1" ht="12" x14ac:dyDescent="0.2">
      <c r="A661" s="214">
        <v>762</v>
      </c>
      <c r="B661" s="67" t="s">
        <v>142</v>
      </c>
      <c r="C661" s="79" t="s">
        <v>158</v>
      </c>
      <c r="D661" s="56">
        <v>16.7</v>
      </c>
      <c r="E661" s="56">
        <v>6.5</v>
      </c>
      <c r="F661" s="67">
        <v>100</v>
      </c>
      <c r="G661" s="54">
        <v>0.26</v>
      </c>
      <c r="H661" s="67">
        <v>12</v>
      </c>
      <c r="I661" s="67">
        <v>23.3</v>
      </c>
      <c r="J661" s="56">
        <v>7.1</v>
      </c>
      <c r="K661" s="56">
        <v>1.2</v>
      </c>
      <c r="L661" s="67">
        <v>1200</v>
      </c>
      <c r="M661" s="67">
        <v>3000</v>
      </c>
      <c r="N661" s="67">
        <v>58</v>
      </c>
      <c r="O661" s="56">
        <v>7</v>
      </c>
      <c r="P661" s="67">
        <v>74</v>
      </c>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row>
    <row r="662" spans="1:39" s="50" customFormat="1" ht="12" x14ac:dyDescent="0.2">
      <c r="A662" s="214">
        <v>762</v>
      </c>
      <c r="B662" s="67" t="s">
        <v>142</v>
      </c>
      <c r="C662" s="79" t="s">
        <v>163</v>
      </c>
      <c r="D662" s="56">
        <v>14.3</v>
      </c>
      <c r="E662" s="56">
        <v>6.7</v>
      </c>
      <c r="F662" s="67">
        <v>120</v>
      </c>
      <c r="G662" s="54">
        <v>0.36</v>
      </c>
      <c r="H662" s="67">
        <v>19</v>
      </c>
      <c r="I662" s="67">
        <v>15.2</v>
      </c>
      <c r="J662" s="56">
        <v>7</v>
      </c>
      <c r="K662" s="54">
        <v>0.61</v>
      </c>
      <c r="L662" s="67">
        <v>230</v>
      </c>
      <c r="M662" s="67">
        <v>1400</v>
      </c>
      <c r="N662" s="67">
        <v>63</v>
      </c>
      <c r="O662" s="56">
        <v>7.53</v>
      </c>
      <c r="P662" s="67">
        <v>77.5</v>
      </c>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row>
    <row r="663" spans="1:39" s="50" customFormat="1" ht="12" x14ac:dyDescent="0.2">
      <c r="A663" s="214">
        <v>762</v>
      </c>
      <c r="B663" s="67" t="s">
        <v>142</v>
      </c>
      <c r="C663" s="79" t="s">
        <v>167</v>
      </c>
      <c r="D663" s="56">
        <v>5.8</v>
      </c>
      <c r="E663" s="56">
        <v>4.4000000000000004</v>
      </c>
      <c r="F663" s="67">
        <v>200</v>
      </c>
      <c r="G663" s="54">
        <v>0.38</v>
      </c>
      <c r="H663" s="67">
        <v>21</v>
      </c>
      <c r="I663" s="67">
        <v>11.4</v>
      </c>
      <c r="J663" s="56">
        <v>6.8</v>
      </c>
      <c r="K663" s="54">
        <v>0.39</v>
      </c>
      <c r="L663" s="67">
        <v>270</v>
      </c>
      <c r="M663" s="67">
        <v>1100</v>
      </c>
      <c r="N663" s="67">
        <v>32</v>
      </c>
      <c r="O663" s="67">
        <v>10.6</v>
      </c>
      <c r="P663" s="67">
        <v>87.6</v>
      </c>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row>
    <row r="664" spans="1:39" s="50" customFormat="1" ht="12" x14ac:dyDescent="0.2">
      <c r="A664" s="214">
        <v>762</v>
      </c>
      <c r="B664" s="67" t="s">
        <v>142</v>
      </c>
      <c r="C664" s="331">
        <v>44550</v>
      </c>
      <c r="D664" s="56">
        <v>1.2</v>
      </c>
      <c r="E664" s="56">
        <v>2.2000000000000002</v>
      </c>
      <c r="F664" s="67">
        <v>200</v>
      </c>
      <c r="G664" s="54">
        <v>0.14000000000000001</v>
      </c>
      <c r="H664" s="67">
        <v>20</v>
      </c>
      <c r="I664" s="56">
        <v>8.11</v>
      </c>
      <c r="J664" s="56">
        <v>6.5</v>
      </c>
      <c r="K664" s="54">
        <v>0.18</v>
      </c>
      <c r="L664" s="67">
        <v>520</v>
      </c>
      <c r="M664" s="67">
        <v>1200</v>
      </c>
      <c r="N664" s="67">
        <v>19</v>
      </c>
      <c r="O664" s="67">
        <v>12.7</v>
      </c>
      <c r="P664" s="67">
        <v>92</v>
      </c>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row>
    <row r="665" spans="1:39" s="50" customFormat="1" ht="12" x14ac:dyDescent="0.2">
      <c r="A665" s="85"/>
      <c r="B665" s="85"/>
      <c r="C665" s="86"/>
      <c r="D665" s="87"/>
      <c r="E665" s="87"/>
      <c r="F665" s="88"/>
      <c r="G665" s="88"/>
      <c r="H665" s="87"/>
      <c r="I665" s="87"/>
      <c r="J665" s="87"/>
      <c r="K665" s="89"/>
      <c r="L665" s="88"/>
      <c r="M665" s="88"/>
      <c r="N665" s="88"/>
      <c r="O665" s="87"/>
      <c r="P665" s="88"/>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row>
    <row r="666" spans="1:39" s="50" customFormat="1" ht="12" x14ac:dyDescent="0.2">
      <c r="A666" s="49"/>
      <c r="B666" s="49"/>
      <c r="C666" s="173" t="s">
        <v>19</v>
      </c>
      <c r="D666" s="174">
        <f t="shared" ref="D666:P666" si="132">MIN(D659:D664)</f>
        <v>1.2</v>
      </c>
      <c r="E666" s="174">
        <f t="shared" si="132"/>
        <v>2.2000000000000002</v>
      </c>
      <c r="F666" s="175">
        <f t="shared" si="132"/>
        <v>100</v>
      </c>
      <c r="G666" s="174">
        <f>MIN(G659:G664)</f>
        <v>0.14000000000000001</v>
      </c>
      <c r="H666" s="174">
        <f t="shared" si="132"/>
        <v>12</v>
      </c>
      <c r="I666" s="174">
        <f t="shared" si="132"/>
        <v>7.35</v>
      </c>
      <c r="J666" s="174">
        <f t="shared" si="132"/>
        <v>6.5</v>
      </c>
      <c r="K666" s="176">
        <f t="shared" si="132"/>
        <v>0.18</v>
      </c>
      <c r="L666" s="175">
        <f t="shared" si="132"/>
        <v>230</v>
      </c>
      <c r="M666" s="175">
        <f t="shared" si="132"/>
        <v>1100</v>
      </c>
      <c r="N666" s="175">
        <f t="shared" si="132"/>
        <v>19</v>
      </c>
      <c r="O666" s="174">
        <f t="shared" si="132"/>
        <v>7</v>
      </c>
      <c r="P666" s="175">
        <f t="shared" si="132"/>
        <v>74</v>
      </c>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row>
    <row r="667" spans="1:39" s="50" customFormat="1" ht="12" x14ac:dyDescent="0.2">
      <c r="A667" s="49"/>
      <c r="B667" s="49"/>
      <c r="C667" s="173" t="s">
        <v>20</v>
      </c>
      <c r="D667" s="174">
        <f t="shared" ref="D667:P667" si="133">AVERAGE(D659:D664)</f>
        <v>7.833333333333333</v>
      </c>
      <c r="E667" s="174">
        <f t="shared" si="133"/>
        <v>6.2666666666666666</v>
      </c>
      <c r="F667" s="175">
        <f t="shared" si="133"/>
        <v>166.66666666666666</v>
      </c>
      <c r="G667" s="174">
        <f>AVERAGE(G659:G664)</f>
        <v>0.29666666666666669</v>
      </c>
      <c r="H667" s="174">
        <f t="shared" si="133"/>
        <v>17.166666666666668</v>
      </c>
      <c r="I667" s="174">
        <f t="shared" si="133"/>
        <v>12.643333333333336</v>
      </c>
      <c r="J667" s="174">
        <f t="shared" si="133"/>
        <v>6.8666666666666663</v>
      </c>
      <c r="K667" s="176">
        <f t="shared" si="133"/>
        <v>0.49000000000000005</v>
      </c>
      <c r="L667" s="175">
        <f t="shared" si="133"/>
        <v>516.66666666666663</v>
      </c>
      <c r="M667" s="175">
        <f t="shared" si="133"/>
        <v>1500</v>
      </c>
      <c r="N667" s="175">
        <f t="shared" si="133"/>
        <v>44.5</v>
      </c>
      <c r="O667" s="174">
        <f t="shared" si="133"/>
        <v>10.246666666666668</v>
      </c>
      <c r="P667" s="175">
        <f t="shared" si="133"/>
        <v>86.466666666666654</v>
      </c>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row>
    <row r="668" spans="1:39" s="50" customFormat="1" ht="12" x14ac:dyDescent="0.2">
      <c r="A668" s="49"/>
      <c r="B668" s="49"/>
      <c r="C668" s="173" t="s">
        <v>21</v>
      </c>
      <c r="D668" s="174">
        <f t="shared" ref="D668:P668" si="134">MAX(D659:D664)</f>
        <v>16.7</v>
      </c>
      <c r="E668" s="174">
        <f t="shared" si="134"/>
        <v>14</v>
      </c>
      <c r="F668" s="175">
        <f t="shared" si="134"/>
        <v>200</v>
      </c>
      <c r="G668" s="174">
        <f>MAX(G659:G664)</f>
        <v>0.38</v>
      </c>
      <c r="H668" s="174">
        <f t="shared" si="134"/>
        <v>21</v>
      </c>
      <c r="I668" s="174">
        <f t="shared" si="134"/>
        <v>23.3</v>
      </c>
      <c r="J668" s="174">
        <f t="shared" si="134"/>
        <v>7.1</v>
      </c>
      <c r="K668" s="176">
        <f t="shared" si="134"/>
        <v>1.2</v>
      </c>
      <c r="L668" s="175">
        <f t="shared" si="134"/>
        <v>1200</v>
      </c>
      <c r="M668" s="175">
        <f t="shared" si="134"/>
        <v>3000</v>
      </c>
      <c r="N668" s="175">
        <f t="shared" si="134"/>
        <v>72</v>
      </c>
      <c r="O668" s="174">
        <f t="shared" si="134"/>
        <v>13</v>
      </c>
      <c r="P668" s="175">
        <f t="shared" si="134"/>
        <v>96</v>
      </c>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row>
    <row r="669" spans="1:39" s="50" customFormat="1" ht="12" x14ac:dyDescent="0.2">
      <c r="A669" s="49"/>
      <c r="B669" s="49"/>
      <c r="C669" s="61"/>
      <c r="D669" s="65"/>
      <c r="E669" s="65"/>
      <c r="F669" s="62"/>
      <c r="G669" s="62"/>
      <c r="H669" s="65"/>
      <c r="I669" s="65"/>
      <c r="J669" s="65"/>
      <c r="K669" s="63"/>
      <c r="L669" s="62"/>
      <c r="M669" s="62"/>
      <c r="N669" s="62"/>
      <c r="O669" s="65"/>
      <c r="P669" s="62"/>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row>
    <row r="670" spans="1:39" s="50" customFormat="1" ht="12" x14ac:dyDescent="0.2">
      <c r="A670" s="66"/>
      <c r="B670" s="66"/>
      <c r="C670" s="121"/>
      <c r="D670" s="123"/>
      <c r="E670" s="123"/>
      <c r="F670" s="122"/>
      <c r="G670" s="122"/>
      <c r="H670" s="123"/>
      <c r="I670" s="123"/>
      <c r="J670" s="123"/>
      <c r="K670" s="124"/>
      <c r="L670" s="122"/>
      <c r="M670" s="122"/>
      <c r="N670" s="122"/>
      <c r="O670" s="123"/>
      <c r="P670" s="122"/>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row>
    <row r="671" spans="1:39" s="50" customFormat="1" ht="12" x14ac:dyDescent="0.2">
      <c r="A671" s="214">
        <v>772</v>
      </c>
      <c r="B671" s="67" t="s">
        <v>143</v>
      </c>
      <c r="C671" s="79">
        <v>44251</v>
      </c>
      <c r="D671" s="56">
        <v>2.2000000000000002</v>
      </c>
      <c r="E671" s="56">
        <v>9.8000000000000007</v>
      </c>
      <c r="F671" s="67">
        <v>140</v>
      </c>
      <c r="G671" s="54">
        <v>0.26</v>
      </c>
      <c r="H671" s="67">
        <v>14</v>
      </c>
      <c r="I671" s="67">
        <v>10.1</v>
      </c>
      <c r="J671" s="56">
        <v>6.9</v>
      </c>
      <c r="K671" s="54">
        <v>0.28000000000000003</v>
      </c>
      <c r="L671" s="67">
        <v>660</v>
      </c>
      <c r="M671" s="67">
        <v>1200</v>
      </c>
      <c r="N671" s="67">
        <v>36</v>
      </c>
      <c r="O671" s="67">
        <v>13.2</v>
      </c>
      <c r="P671" s="67">
        <v>98</v>
      </c>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row>
    <row r="672" spans="1:39" s="50" customFormat="1" ht="12" x14ac:dyDescent="0.2">
      <c r="A672" s="214">
        <v>772</v>
      </c>
      <c r="B672" s="67" t="s">
        <v>143</v>
      </c>
      <c r="C672" s="79" t="s">
        <v>156</v>
      </c>
      <c r="D672" s="56">
        <v>7.3</v>
      </c>
      <c r="E672" s="56">
        <v>3.8</v>
      </c>
      <c r="F672" s="67">
        <v>120</v>
      </c>
      <c r="G672" s="54">
        <v>0.24</v>
      </c>
      <c r="H672" s="67">
        <v>12</v>
      </c>
      <c r="I672" s="67">
        <v>14.2</v>
      </c>
      <c r="J672" s="56">
        <v>7.2</v>
      </c>
      <c r="K672" s="54">
        <v>0.51</v>
      </c>
      <c r="L672" s="67">
        <v>490</v>
      </c>
      <c r="M672" s="67">
        <v>900</v>
      </c>
      <c r="N672" s="67">
        <v>16</v>
      </c>
      <c r="O672" s="67">
        <v>11.2</v>
      </c>
      <c r="P672" s="67">
        <v>95.2</v>
      </c>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row>
    <row r="673" spans="1:39" s="50" customFormat="1" ht="12" x14ac:dyDescent="0.2">
      <c r="A673" s="214">
        <v>772</v>
      </c>
      <c r="B673" s="67" t="s">
        <v>143</v>
      </c>
      <c r="C673" s="79" t="s">
        <v>158</v>
      </c>
      <c r="D673" s="67">
        <v>17</v>
      </c>
      <c r="E673" s="56">
        <v>5.3</v>
      </c>
      <c r="F673" s="67">
        <v>100</v>
      </c>
      <c r="G673" s="54">
        <v>0.13</v>
      </c>
      <c r="H673" s="56">
        <v>7.2</v>
      </c>
      <c r="I673" s="67">
        <v>22.9</v>
      </c>
      <c r="J673" s="56">
        <v>7.4</v>
      </c>
      <c r="K673" s="56">
        <v>1.2</v>
      </c>
      <c r="L673" s="67">
        <v>690</v>
      </c>
      <c r="M673" s="67">
        <v>1000</v>
      </c>
      <c r="N673" s="67">
        <v>15</v>
      </c>
      <c r="O673" s="56">
        <v>8.6</v>
      </c>
      <c r="P673" s="67">
        <v>92</v>
      </c>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row>
    <row r="674" spans="1:39" s="50" customFormat="1" ht="12" x14ac:dyDescent="0.2">
      <c r="A674" s="214">
        <v>772</v>
      </c>
      <c r="B674" s="67" t="s">
        <v>143</v>
      </c>
      <c r="C674" s="79" t="s">
        <v>163</v>
      </c>
      <c r="D674" s="56">
        <v>15.8</v>
      </c>
      <c r="E674" s="56">
        <v>5.8</v>
      </c>
      <c r="F674" s="67">
        <v>110</v>
      </c>
      <c r="G674" s="54">
        <v>0.17</v>
      </c>
      <c r="H674" s="67">
        <v>10</v>
      </c>
      <c r="I674" s="67">
        <v>19.5</v>
      </c>
      <c r="J674" s="56">
        <v>7.6</v>
      </c>
      <c r="K674" s="56">
        <v>1</v>
      </c>
      <c r="L674" s="67">
        <v>450</v>
      </c>
      <c r="M674" s="67">
        <v>780</v>
      </c>
      <c r="N674" s="67">
        <v>14</v>
      </c>
      <c r="O674" s="56">
        <v>9.5</v>
      </c>
      <c r="P674" s="67">
        <v>100.1</v>
      </c>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row>
    <row r="675" spans="1:39" s="50" customFormat="1" ht="12" x14ac:dyDescent="0.2">
      <c r="A675" s="214">
        <v>772</v>
      </c>
      <c r="B675" s="67" t="s">
        <v>143</v>
      </c>
      <c r="C675" s="79" t="s">
        <v>167</v>
      </c>
      <c r="D675" s="56">
        <v>5.6</v>
      </c>
      <c r="E675" s="56">
        <v>2.2000000000000002</v>
      </c>
      <c r="F675" s="67">
        <v>150</v>
      </c>
      <c r="G675" s="54">
        <v>0.38</v>
      </c>
      <c r="H675" s="67">
        <v>20</v>
      </c>
      <c r="I675" s="67">
        <v>13.8</v>
      </c>
      <c r="J675" s="56">
        <v>7</v>
      </c>
      <c r="K675" s="54">
        <v>0.48</v>
      </c>
      <c r="L675" s="67">
        <v>230</v>
      </c>
      <c r="M675" s="67">
        <v>870</v>
      </c>
      <c r="N675" s="67">
        <v>12</v>
      </c>
      <c r="O675" s="67">
        <v>11.2</v>
      </c>
      <c r="P675" s="67">
        <v>91.6</v>
      </c>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row>
    <row r="676" spans="1:39" s="50" customFormat="1" ht="12" x14ac:dyDescent="0.2">
      <c r="A676" s="214">
        <v>772</v>
      </c>
      <c r="B676" s="67" t="s">
        <v>143</v>
      </c>
      <c r="C676" s="331">
        <v>44550</v>
      </c>
      <c r="D676" s="56">
        <v>1.1000000000000001</v>
      </c>
      <c r="E676" s="56">
        <v>2.7</v>
      </c>
      <c r="F676" s="67">
        <v>200</v>
      </c>
      <c r="G676" s="54">
        <v>0.36</v>
      </c>
      <c r="H676" s="67">
        <v>18</v>
      </c>
      <c r="I676" s="67">
        <v>12.1</v>
      </c>
      <c r="J676" s="56">
        <v>6.8</v>
      </c>
      <c r="K676" s="54">
        <v>0.3</v>
      </c>
      <c r="L676" s="67">
        <v>480</v>
      </c>
      <c r="M676" s="67">
        <v>1200</v>
      </c>
      <c r="N676" s="67">
        <v>14</v>
      </c>
      <c r="O676" s="67">
        <v>13.2</v>
      </c>
      <c r="P676" s="67">
        <v>94</v>
      </c>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row>
    <row r="677" spans="1:39" s="50" customFormat="1" ht="12" x14ac:dyDescent="0.2">
      <c r="A677" s="85"/>
      <c r="B677" s="85"/>
      <c r="C677" s="86"/>
      <c r="D677" s="87"/>
      <c r="E677" s="87"/>
      <c r="F677" s="88"/>
      <c r="G677" s="88"/>
      <c r="H677" s="87"/>
      <c r="I677" s="87"/>
      <c r="J677" s="87"/>
      <c r="K677" s="89"/>
      <c r="L677" s="88"/>
      <c r="M677" s="88"/>
      <c r="N677" s="88"/>
      <c r="O677" s="87"/>
      <c r="P677" s="88"/>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row>
    <row r="678" spans="1:39" s="50" customFormat="1" ht="12" x14ac:dyDescent="0.2">
      <c r="A678" s="49"/>
      <c r="B678" s="49"/>
      <c r="C678" s="173" t="s">
        <v>19</v>
      </c>
      <c r="D678" s="174">
        <f t="shared" ref="D678:P678" si="135">MIN(D671:D676)</f>
        <v>1.1000000000000001</v>
      </c>
      <c r="E678" s="174">
        <f t="shared" si="135"/>
        <v>2.2000000000000002</v>
      </c>
      <c r="F678" s="175">
        <f t="shared" si="135"/>
        <v>100</v>
      </c>
      <c r="G678" s="174">
        <f>MIN(G671:G676)</f>
        <v>0.13</v>
      </c>
      <c r="H678" s="174">
        <f t="shared" si="135"/>
        <v>7.2</v>
      </c>
      <c r="I678" s="174">
        <f t="shared" si="135"/>
        <v>10.1</v>
      </c>
      <c r="J678" s="174">
        <f t="shared" si="135"/>
        <v>6.8</v>
      </c>
      <c r="K678" s="176">
        <f t="shared" si="135"/>
        <v>0.28000000000000003</v>
      </c>
      <c r="L678" s="175">
        <f t="shared" si="135"/>
        <v>230</v>
      </c>
      <c r="M678" s="175">
        <f t="shared" si="135"/>
        <v>780</v>
      </c>
      <c r="N678" s="175">
        <f t="shared" si="135"/>
        <v>12</v>
      </c>
      <c r="O678" s="174">
        <f t="shared" si="135"/>
        <v>8.6</v>
      </c>
      <c r="P678" s="175">
        <f t="shared" si="135"/>
        <v>91.6</v>
      </c>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row>
    <row r="679" spans="1:39" s="50" customFormat="1" ht="12" x14ac:dyDescent="0.2">
      <c r="A679" s="49"/>
      <c r="B679" s="49"/>
      <c r="C679" s="173" t="s">
        <v>20</v>
      </c>
      <c r="D679" s="174">
        <f t="shared" ref="D679:P679" si="136">AVERAGE(D671:D676)</f>
        <v>8.1666666666666661</v>
      </c>
      <c r="E679" s="174">
        <f t="shared" si="136"/>
        <v>4.9333333333333336</v>
      </c>
      <c r="F679" s="175">
        <f t="shared" si="136"/>
        <v>136.66666666666666</v>
      </c>
      <c r="G679" s="174">
        <f>AVERAGE(G671:G676)</f>
        <v>0.25666666666666665</v>
      </c>
      <c r="H679" s="174">
        <f t="shared" si="136"/>
        <v>13.533333333333333</v>
      </c>
      <c r="I679" s="174">
        <f t="shared" si="136"/>
        <v>15.43333333333333</v>
      </c>
      <c r="J679" s="174">
        <f t="shared" si="136"/>
        <v>7.1499999999999995</v>
      </c>
      <c r="K679" s="176">
        <f t="shared" si="136"/>
        <v>0.6283333333333333</v>
      </c>
      <c r="L679" s="175">
        <f t="shared" si="136"/>
        <v>500</v>
      </c>
      <c r="M679" s="175">
        <f t="shared" si="136"/>
        <v>991.66666666666663</v>
      </c>
      <c r="N679" s="175">
        <f t="shared" si="136"/>
        <v>17.833333333333332</v>
      </c>
      <c r="O679" s="174">
        <f t="shared" si="136"/>
        <v>11.15</v>
      </c>
      <c r="P679" s="175">
        <f t="shared" si="136"/>
        <v>95.149999999999991</v>
      </c>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row>
    <row r="680" spans="1:39" s="50" customFormat="1" ht="12" x14ac:dyDescent="0.2">
      <c r="A680" s="49"/>
      <c r="B680" s="49"/>
      <c r="C680" s="173" t="s">
        <v>21</v>
      </c>
      <c r="D680" s="174">
        <f t="shared" ref="D680:P680" si="137">MAX(D671:D676)</f>
        <v>17</v>
      </c>
      <c r="E680" s="174">
        <f t="shared" si="137"/>
        <v>9.8000000000000007</v>
      </c>
      <c r="F680" s="175">
        <f t="shared" si="137"/>
        <v>200</v>
      </c>
      <c r="G680" s="174">
        <f>MAX(G671:G676)</f>
        <v>0.38</v>
      </c>
      <c r="H680" s="174">
        <f t="shared" si="137"/>
        <v>20</v>
      </c>
      <c r="I680" s="174">
        <f t="shared" si="137"/>
        <v>22.9</v>
      </c>
      <c r="J680" s="174">
        <f t="shared" si="137"/>
        <v>7.6</v>
      </c>
      <c r="K680" s="176">
        <f t="shared" si="137"/>
        <v>1.2</v>
      </c>
      <c r="L680" s="175">
        <f t="shared" si="137"/>
        <v>690</v>
      </c>
      <c r="M680" s="175">
        <f t="shared" si="137"/>
        <v>1200</v>
      </c>
      <c r="N680" s="175">
        <f t="shared" si="137"/>
        <v>36</v>
      </c>
      <c r="O680" s="174">
        <f t="shared" si="137"/>
        <v>13.2</v>
      </c>
      <c r="P680" s="175">
        <f t="shared" si="137"/>
        <v>100.1</v>
      </c>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row>
    <row r="681" spans="1:39" s="50" customFormat="1" ht="12" x14ac:dyDescent="0.2">
      <c r="A681" s="49"/>
      <c r="B681" s="49"/>
      <c r="C681" s="61"/>
      <c r="D681" s="65"/>
      <c r="E681" s="65"/>
      <c r="F681" s="62"/>
      <c r="G681" s="62"/>
      <c r="H681" s="65"/>
      <c r="I681" s="65"/>
      <c r="J681" s="65"/>
      <c r="K681" s="63"/>
      <c r="L681" s="62"/>
      <c r="M681" s="62"/>
      <c r="N681" s="62"/>
      <c r="O681" s="65"/>
      <c r="P681" s="62"/>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row>
    <row r="682" spans="1:39" s="50" customFormat="1" ht="12" x14ac:dyDescent="0.2">
      <c r="A682" s="66"/>
      <c r="B682" s="66"/>
      <c r="C682" s="121"/>
      <c r="D682" s="123"/>
      <c r="E682" s="123"/>
      <c r="F682" s="122"/>
      <c r="G682" s="122"/>
      <c r="H682" s="123"/>
      <c r="I682" s="123"/>
      <c r="J682" s="123"/>
      <c r="K682" s="124"/>
      <c r="L682" s="122"/>
      <c r="M682" s="122"/>
      <c r="N682" s="122"/>
      <c r="O682" s="123"/>
      <c r="P682" s="122"/>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row>
    <row r="683" spans="1:39" s="50" customFormat="1" ht="12" x14ac:dyDescent="0.2">
      <c r="A683" s="213">
        <v>930</v>
      </c>
      <c r="B683" s="67" t="s">
        <v>81</v>
      </c>
      <c r="C683" s="79" t="s">
        <v>152</v>
      </c>
      <c r="D683" s="56">
        <v>3.3</v>
      </c>
      <c r="E683" s="56">
        <v>4.4000000000000004</v>
      </c>
      <c r="F683" s="67">
        <v>200</v>
      </c>
      <c r="G683" s="54">
        <v>0.33</v>
      </c>
      <c r="H683" s="67">
        <v>15</v>
      </c>
      <c r="I683" s="56">
        <v>8.4</v>
      </c>
      <c r="J683" s="56">
        <v>6.9</v>
      </c>
      <c r="K683" s="54">
        <v>0.3</v>
      </c>
      <c r="L683" s="67">
        <v>310</v>
      </c>
      <c r="M683" s="67">
        <v>900</v>
      </c>
      <c r="N683" s="67">
        <v>35</v>
      </c>
      <c r="O683" s="67">
        <v>12.1</v>
      </c>
      <c r="P683" s="67">
        <v>95</v>
      </c>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row>
    <row r="684" spans="1:39" s="50" customFormat="1" ht="12" x14ac:dyDescent="0.2">
      <c r="A684" s="213">
        <v>930</v>
      </c>
      <c r="B684" s="67" t="s">
        <v>81</v>
      </c>
      <c r="C684" s="79">
        <v>44252</v>
      </c>
      <c r="D684" s="56">
        <v>2.5</v>
      </c>
      <c r="E684" s="56">
        <v>6.6</v>
      </c>
      <c r="F684" s="67">
        <v>250</v>
      </c>
      <c r="G684" s="54">
        <v>0.37</v>
      </c>
      <c r="H684" s="67">
        <v>15</v>
      </c>
      <c r="I684" s="56">
        <v>6.56</v>
      </c>
      <c r="J684" s="56">
        <v>6.8</v>
      </c>
      <c r="K684" s="54">
        <v>0.21</v>
      </c>
      <c r="L684" s="67">
        <v>300</v>
      </c>
      <c r="M684" s="67">
        <v>950</v>
      </c>
      <c r="N684" s="67">
        <v>38</v>
      </c>
      <c r="O684" s="67">
        <v>12.9</v>
      </c>
      <c r="P684" s="67">
        <v>97</v>
      </c>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row>
    <row r="685" spans="1:39" s="50" customFormat="1" ht="12" x14ac:dyDescent="0.2">
      <c r="A685" s="213">
        <v>930</v>
      </c>
      <c r="B685" s="67" t="s">
        <v>81</v>
      </c>
      <c r="C685" s="79">
        <v>44277</v>
      </c>
      <c r="D685" s="56">
        <v>5.5</v>
      </c>
      <c r="E685" s="56">
        <v>2.2000000000000002</v>
      </c>
      <c r="F685" s="67">
        <v>200</v>
      </c>
      <c r="G685" s="54">
        <v>0.26</v>
      </c>
      <c r="H685" s="67">
        <v>11</v>
      </c>
      <c r="I685" s="56">
        <v>9.3699999999999992</v>
      </c>
      <c r="J685" s="56">
        <v>7.1</v>
      </c>
      <c r="K685" s="54">
        <v>0.41</v>
      </c>
      <c r="L685" s="67">
        <v>180</v>
      </c>
      <c r="M685" s="67">
        <v>580</v>
      </c>
      <c r="N685" s="67">
        <v>22</v>
      </c>
      <c r="O685" s="67">
        <v>11.5</v>
      </c>
      <c r="P685" s="67">
        <v>94</v>
      </c>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row>
    <row r="686" spans="1:39" s="50" customFormat="1" ht="12" x14ac:dyDescent="0.2">
      <c r="A686" s="213">
        <v>930</v>
      </c>
      <c r="B686" s="67" t="s">
        <v>81</v>
      </c>
      <c r="C686" s="79" t="s">
        <v>154</v>
      </c>
      <c r="D686" s="56">
        <v>9.4</v>
      </c>
      <c r="E686" s="56">
        <v>2.8</v>
      </c>
      <c r="F686" s="67">
        <v>100</v>
      </c>
      <c r="G686" s="54">
        <v>0.2</v>
      </c>
      <c r="H686" s="56">
        <v>9.1999999999999993</v>
      </c>
      <c r="I686" s="67">
        <v>11.3</v>
      </c>
      <c r="J686" s="56">
        <v>7.3</v>
      </c>
      <c r="K686" s="54">
        <v>0.52</v>
      </c>
      <c r="L686" s="67">
        <v>180</v>
      </c>
      <c r="M686" s="67">
        <v>520</v>
      </c>
      <c r="N686" s="67">
        <v>27</v>
      </c>
      <c r="O686" s="67">
        <v>10.42</v>
      </c>
      <c r="P686" s="67">
        <v>92.5</v>
      </c>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row>
    <row r="687" spans="1:39" s="50" customFormat="1" ht="12" x14ac:dyDescent="0.2">
      <c r="A687" s="213">
        <v>930</v>
      </c>
      <c r="B687" s="67" t="s">
        <v>81</v>
      </c>
      <c r="C687" s="79">
        <v>44342</v>
      </c>
      <c r="D687" s="56">
        <v>12.7</v>
      </c>
      <c r="E687" s="56">
        <v>4.4000000000000004</v>
      </c>
      <c r="F687" s="67">
        <v>230</v>
      </c>
      <c r="G687" s="54">
        <v>0.26</v>
      </c>
      <c r="H687" s="67">
        <v>12</v>
      </c>
      <c r="I687" s="56">
        <v>9.5500000000000007</v>
      </c>
      <c r="J687" s="56">
        <v>7.1</v>
      </c>
      <c r="K687" s="54">
        <v>0.44</v>
      </c>
      <c r="L687" s="67">
        <v>110</v>
      </c>
      <c r="M687" s="67">
        <v>590</v>
      </c>
      <c r="N687" s="67">
        <v>29</v>
      </c>
      <c r="O687" s="56">
        <v>9.4</v>
      </c>
      <c r="P687" s="67">
        <v>91</v>
      </c>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row>
    <row r="688" spans="1:39" s="50" customFormat="1" ht="12" x14ac:dyDescent="0.2">
      <c r="A688" s="213">
        <v>930</v>
      </c>
      <c r="B688" s="67" t="s">
        <v>81</v>
      </c>
      <c r="C688" s="79" t="s">
        <v>159</v>
      </c>
      <c r="D688" s="67">
        <v>21</v>
      </c>
      <c r="E688" s="56">
        <v>2.9</v>
      </c>
      <c r="F688" s="67">
        <v>150</v>
      </c>
      <c r="G688" s="54">
        <v>0.14000000000000001</v>
      </c>
      <c r="H688" s="56">
        <v>6.1</v>
      </c>
      <c r="I688" s="67">
        <v>15</v>
      </c>
      <c r="J688" s="56">
        <v>7.5</v>
      </c>
      <c r="K688" s="54">
        <v>0.77</v>
      </c>
      <c r="L688" s="67">
        <v>140</v>
      </c>
      <c r="M688" s="67">
        <v>450</v>
      </c>
      <c r="N688" s="67">
        <v>38</v>
      </c>
      <c r="O688" s="56">
        <v>8</v>
      </c>
      <c r="P688" s="67">
        <v>92</v>
      </c>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row>
    <row r="689" spans="1:39" s="50" customFormat="1" ht="12" x14ac:dyDescent="0.2">
      <c r="A689" s="213">
        <v>930</v>
      </c>
      <c r="B689" s="67" t="s">
        <v>81</v>
      </c>
      <c r="C689" s="79">
        <v>44391</v>
      </c>
      <c r="D689" s="56">
        <v>22.1</v>
      </c>
      <c r="E689" s="56">
        <v>2.4</v>
      </c>
      <c r="F689" s="67">
        <v>60</v>
      </c>
      <c r="G689" s="54">
        <v>0.14000000000000001</v>
      </c>
      <c r="H689" s="56">
        <v>5.6</v>
      </c>
      <c r="I689" s="67">
        <v>13</v>
      </c>
      <c r="J689" s="56">
        <v>7.5</v>
      </c>
      <c r="K689" s="54">
        <v>0.74</v>
      </c>
      <c r="L689" s="67">
        <v>110</v>
      </c>
      <c r="M689" s="67">
        <v>380</v>
      </c>
      <c r="N689" s="67">
        <v>34</v>
      </c>
      <c r="O689" s="56">
        <v>7.6</v>
      </c>
      <c r="P689" s="67">
        <v>89</v>
      </c>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row>
    <row r="690" spans="1:39" s="50" customFormat="1" ht="12" x14ac:dyDescent="0.2">
      <c r="A690" s="213">
        <v>930</v>
      </c>
      <c r="B690" s="67" t="s">
        <v>81</v>
      </c>
      <c r="C690" s="79" t="s">
        <v>162</v>
      </c>
      <c r="D690" s="67">
        <v>18</v>
      </c>
      <c r="E690" s="56">
        <v>3</v>
      </c>
      <c r="F690" s="67">
        <v>70</v>
      </c>
      <c r="G690" s="54">
        <v>0.12</v>
      </c>
      <c r="H690" s="56">
        <v>7</v>
      </c>
      <c r="I690" s="67">
        <v>14.6</v>
      </c>
      <c r="J690" s="56">
        <v>7.4</v>
      </c>
      <c r="K690" s="54">
        <v>0.74</v>
      </c>
      <c r="L690" s="67">
        <v>79</v>
      </c>
      <c r="M690" s="67">
        <v>390</v>
      </c>
      <c r="N690" s="67">
        <v>35</v>
      </c>
      <c r="O690" s="56">
        <v>7.81</v>
      </c>
      <c r="P690" s="67">
        <v>85.8</v>
      </c>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row>
    <row r="691" spans="1:39" s="50" customFormat="1" ht="12" x14ac:dyDescent="0.2">
      <c r="A691" s="213">
        <v>930</v>
      </c>
      <c r="B691" s="67" t="s">
        <v>81</v>
      </c>
      <c r="C691" s="79" t="s">
        <v>165</v>
      </c>
      <c r="D691" s="67">
        <v>18</v>
      </c>
      <c r="E691" s="56">
        <v>2.2000000000000002</v>
      </c>
      <c r="F691" s="67">
        <v>50</v>
      </c>
      <c r="G691" s="55">
        <v>8.5000000000000006E-2</v>
      </c>
      <c r="H691" s="56">
        <v>5.8</v>
      </c>
      <c r="I691" s="67">
        <v>15.6</v>
      </c>
      <c r="J691" s="56">
        <v>7.5</v>
      </c>
      <c r="K691" s="54">
        <v>0.85</v>
      </c>
      <c r="L691" s="67">
        <v>88</v>
      </c>
      <c r="M691" s="67">
        <v>410</v>
      </c>
      <c r="N691" s="67">
        <v>31</v>
      </c>
      <c r="O691" s="56">
        <v>8.1999999999999993</v>
      </c>
      <c r="P691" s="67">
        <v>89</v>
      </c>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row>
    <row r="692" spans="1:39" s="50" customFormat="1" ht="12" x14ac:dyDescent="0.2">
      <c r="A692" s="214">
        <v>930</v>
      </c>
      <c r="B692" s="67" t="s">
        <v>81</v>
      </c>
      <c r="C692" s="79" t="s">
        <v>167</v>
      </c>
      <c r="D692" s="56">
        <v>5.8</v>
      </c>
      <c r="E692" s="56">
        <v>3.3</v>
      </c>
      <c r="F692" s="67">
        <v>200</v>
      </c>
      <c r="G692" s="54">
        <v>0.47</v>
      </c>
      <c r="H692" s="67">
        <v>21</v>
      </c>
      <c r="I692" s="56">
        <v>8.61</v>
      </c>
      <c r="J692" s="56">
        <v>7</v>
      </c>
      <c r="K692" s="54">
        <v>0.34</v>
      </c>
      <c r="L692" s="67">
        <v>35</v>
      </c>
      <c r="M692" s="67">
        <v>650</v>
      </c>
      <c r="N692" s="67">
        <v>22</v>
      </c>
      <c r="O692" s="67">
        <v>10.8</v>
      </c>
      <c r="P692" s="67">
        <v>88.8</v>
      </c>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row>
    <row r="693" spans="1:39" s="50" customFormat="1" ht="12" x14ac:dyDescent="0.2">
      <c r="A693" s="214">
        <v>930</v>
      </c>
      <c r="B693" s="67" t="s">
        <v>81</v>
      </c>
      <c r="C693" s="79">
        <v>44515</v>
      </c>
      <c r="D693" s="56">
        <v>7.2</v>
      </c>
      <c r="E693" s="56">
        <v>2.7</v>
      </c>
      <c r="F693" s="67">
        <v>220</v>
      </c>
      <c r="G693" s="54">
        <v>0.46</v>
      </c>
      <c r="H693" s="67">
        <v>20</v>
      </c>
      <c r="I693" s="56">
        <v>7.48</v>
      </c>
      <c r="J693" s="56">
        <v>6.9</v>
      </c>
      <c r="K693" s="54">
        <v>0.31</v>
      </c>
      <c r="L693" s="67">
        <v>140</v>
      </c>
      <c r="M693" s="67">
        <v>660</v>
      </c>
      <c r="N693" s="67">
        <v>19</v>
      </c>
      <c r="O693" s="67">
        <v>11.3</v>
      </c>
      <c r="P693" s="67">
        <v>93</v>
      </c>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row>
    <row r="694" spans="1:39" s="50" customFormat="1" ht="12" x14ac:dyDescent="0.2">
      <c r="A694" s="214">
        <v>930</v>
      </c>
      <c r="B694" s="67" t="s">
        <v>81</v>
      </c>
      <c r="C694" s="331">
        <v>44551</v>
      </c>
      <c r="D694" s="67">
        <v>2</v>
      </c>
      <c r="E694" s="56">
        <v>2.7</v>
      </c>
      <c r="F694" s="67">
        <v>220</v>
      </c>
      <c r="G694" s="54">
        <v>0.37</v>
      </c>
      <c r="H694" s="67">
        <v>16</v>
      </c>
      <c r="I694" s="56">
        <v>9.16</v>
      </c>
      <c r="J694" s="56">
        <v>7</v>
      </c>
      <c r="K694" s="54">
        <v>0.39</v>
      </c>
      <c r="L694" s="67">
        <v>180</v>
      </c>
      <c r="M694" s="67">
        <v>570</v>
      </c>
      <c r="N694" s="67">
        <v>22</v>
      </c>
      <c r="O694" s="67">
        <v>12.7</v>
      </c>
      <c r="P694" s="67">
        <v>93</v>
      </c>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row>
    <row r="695" spans="1:39" s="50" customFormat="1" ht="12" x14ac:dyDescent="0.2">
      <c r="A695" s="85"/>
      <c r="B695" s="85"/>
      <c r="C695" s="86"/>
      <c r="D695" s="87"/>
      <c r="E695" s="87"/>
      <c r="F695" s="88"/>
      <c r="G695" s="88"/>
      <c r="H695" s="87"/>
      <c r="I695" s="87"/>
      <c r="J695" s="87"/>
      <c r="K695" s="89"/>
      <c r="L695" s="88"/>
      <c r="M695" s="88"/>
      <c r="N695" s="88"/>
      <c r="O695" s="87"/>
      <c r="P695" s="88"/>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row>
    <row r="696" spans="1:39" s="50" customFormat="1" ht="12" x14ac:dyDescent="0.2">
      <c r="A696" s="49"/>
      <c r="B696" s="49"/>
      <c r="C696" s="173" t="s">
        <v>19</v>
      </c>
      <c r="D696" s="174">
        <f t="shared" ref="D696:P696" si="138">MIN(D683:D694)</f>
        <v>2</v>
      </c>
      <c r="E696" s="174">
        <f t="shared" si="138"/>
        <v>2.2000000000000002</v>
      </c>
      <c r="F696" s="175">
        <f t="shared" si="138"/>
        <v>50</v>
      </c>
      <c r="G696" s="174">
        <f>MIN(G683:G694)</f>
        <v>8.5000000000000006E-2</v>
      </c>
      <c r="H696" s="174">
        <f t="shared" si="138"/>
        <v>5.6</v>
      </c>
      <c r="I696" s="174">
        <f t="shared" si="138"/>
        <v>6.56</v>
      </c>
      <c r="J696" s="174">
        <f t="shared" si="138"/>
        <v>6.8</v>
      </c>
      <c r="K696" s="176">
        <f t="shared" si="138"/>
        <v>0.21</v>
      </c>
      <c r="L696" s="175">
        <f t="shared" si="138"/>
        <v>35</v>
      </c>
      <c r="M696" s="175">
        <f t="shared" si="138"/>
        <v>380</v>
      </c>
      <c r="N696" s="175">
        <f t="shared" si="138"/>
        <v>19</v>
      </c>
      <c r="O696" s="174">
        <f t="shared" si="138"/>
        <v>7.6</v>
      </c>
      <c r="P696" s="175">
        <f t="shared" si="138"/>
        <v>85.8</v>
      </c>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row>
    <row r="697" spans="1:39" s="50" customFormat="1" ht="12" x14ac:dyDescent="0.2">
      <c r="A697" s="49"/>
      <c r="B697" s="49"/>
      <c r="C697" s="173" t="s">
        <v>20</v>
      </c>
      <c r="D697" s="174">
        <f t="shared" ref="D697:P697" si="139">AVERAGE(D683:D694)</f>
        <v>10.625</v>
      </c>
      <c r="E697" s="174">
        <f t="shared" si="139"/>
        <v>3.3000000000000003</v>
      </c>
      <c r="F697" s="175">
        <f t="shared" si="139"/>
        <v>162.5</v>
      </c>
      <c r="G697" s="174">
        <f>AVERAGE(G683:G694)</f>
        <v>0.26708333333333334</v>
      </c>
      <c r="H697" s="174">
        <f t="shared" si="139"/>
        <v>11.975</v>
      </c>
      <c r="I697" s="174">
        <f t="shared" si="139"/>
        <v>10.719166666666666</v>
      </c>
      <c r="J697" s="174">
        <f t="shared" si="139"/>
        <v>7.166666666666667</v>
      </c>
      <c r="K697" s="176">
        <f t="shared" si="139"/>
        <v>0.50166666666666659</v>
      </c>
      <c r="L697" s="175">
        <f t="shared" si="139"/>
        <v>154.33333333333334</v>
      </c>
      <c r="M697" s="175">
        <f t="shared" si="139"/>
        <v>587.5</v>
      </c>
      <c r="N697" s="175">
        <f t="shared" si="139"/>
        <v>29.333333333333332</v>
      </c>
      <c r="O697" s="174">
        <f t="shared" si="139"/>
        <v>10.227499999999999</v>
      </c>
      <c r="P697" s="175">
        <f t="shared" si="139"/>
        <v>91.674999999999997</v>
      </c>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row>
    <row r="698" spans="1:39" s="50" customFormat="1" ht="12" x14ac:dyDescent="0.2">
      <c r="A698" s="49"/>
      <c r="B698" s="49"/>
      <c r="C698" s="173" t="s">
        <v>21</v>
      </c>
      <c r="D698" s="174">
        <f t="shared" ref="D698:P698" si="140">MAX(D683:D694)</f>
        <v>22.1</v>
      </c>
      <c r="E698" s="174">
        <f t="shared" si="140"/>
        <v>6.6</v>
      </c>
      <c r="F698" s="175">
        <f t="shared" si="140"/>
        <v>250</v>
      </c>
      <c r="G698" s="174">
        <f>MAX(G683:G694)</f>
        <v>0.47</v>
      </c>
      <c r="H698" s="174">
        <f t="shared" si="140"/>
        <v>21</v>
      </c>
      <c r="I698" s="174">
        <f t="shared" si="140"/>
        <v>15.6</v>
      </c>
      <c r="J698" s="174">
        <f t="shared" si="140"/>
        <v>7.5</v>
      </c>
      <c r="K698" s="176">
        <f t="shared" si="140"/>
        <v>0.85</v>
      </c>
      <c r="L698" s="175">
        <f t="shared" si="140"/>
        <v>310</v>
      </c>
      <c r="M698" s="175">
        <f t="shared" si="140"/>
        <v>950</v>
      </c>
      <c r="N698" s="175">
        <f t="shared" si="140"/>
        <v>38</v>
      </c>
      <c r="O698" s="174">
        <f t="shared" si="140"/>
        <v>12.9</v>
      </c>
      <c r="P698" s="175">
        <f t="shared" si="140"/>
        <v>97</v>
      </c>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row>
    <row r="699" spans="1:39" s="50" customFormat="1" ht="12" x14ac:dyDescent="0.2">
      <c r="A699" s="49"/>
      <c r="B699" s="49"/>
      <c r="C699" s="61"/>
      <c r="D699" s="71"/>
      <c r="E699" s="65"/>
      <c r="F699" s="77"/>
      <c r="G699" s="77"/>
      <c r="H699" s="71"/>
      <c r="I699" s="71"/>
      <c r="J699" s="71"/>
      <c r="K699" s="70"/>
      <c r="L699" s="77"/>
      <c r="M699" s="77"/>
      <c r="N699" s="77"/>
      <c r="O699" s="71"/>
      <c r="P699" s="77"/>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row>
    <row r="700" spans="1:39" s="50" customFormat="1" ht="12" x14ac:dyDescent="0.2">
      <c r="A700" s="66"/>
      <c r="B700" s="66"/>
      <c r="C700" s="121"/>
      <c r="D700" s="115"/>
      <c r="E700" s="123"/>
      <c r="F700" s="114"/>
      <c r="G700" s="114"/>
      <c r="H700" s="115"/>
      <c r="I700" s="115"/>
      <c r="J700" s="115"/>
      <c r="K700" s="116"/>
      <c r="L700" s="114"/>
      <c r="M700" s="114"/>
      <c r="N700" s="114"/>
      <c r="O700" s="115"/>
      <c r="P700" s="114"/>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row>
    <row r="701" spans="1:39" s="50" customFormat="1" ht="12" x14ac:dyDescent="0.2">
      <c r="A701" s="214">
        <v>932</v>
      </c>
      <c r="B701" s="67" t="s">
        <v>144</v>
      </c>
      <c r="C701" s="79">
        <v>44252</v>
      </c>
      <c r="D701" s="56">
        <v>1.3</v>
      </c>
      <c r="E701" s="56">
        <v>5.3</v>
      </c>
      <c r="F701" s="67">
        <v>300</v>
      </c>
      <c r="G701" s="54">
        <v>0.4</v>
      </c>
      <c r="H701" s="67">
        <v>17</v>
      </c>
      <c r="I701" s="56">
        <v>4.1500000000000004</v>
      </c>
      <c r="J701" s="56">
        <v>6.2</v>
      </c>
      <c r="K701" s="55">
        <v>5.7000000000000002E-2</v>
      </c>
      <c r="L701" s="67">
        <v>240</v>
      </c>
      <c r="M701" s="67">
        <v>890</v>
      </c>
      <c r="N701" s="67">
        <v>23</v>
      </c>
      <c r="O701" s="67">
        <v>13.7</v>
      </c>
      <c r="P701" s="67">
        <v>99</v>
      </c>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row>
    <row r="702" spans="1:39" s="50" customFormat="1" ht="12" x14ac:dyDescent="0.2">
      <c r="A702" s="214">
        <v>932</v>
      </c>
      <c r="B702" s="67" t="s">
        <v>144</v>
      </c>
      <c r="C702" s="79" t="s">
        <v>154</v>
      </c>
      <c r="D702" s="56">
        <v>5.0999999999999996</v>
      </c>
      <c r="E702" s="56">
        <v>2</v>
      </c>
      <c r="F702" s="67">
        <v>180</v>
      </c>
      <c r="G702" s="54">
        <v>0.28999999999999998</v>
      </c>
      <c r="H702" s="67">
        <v>13</v>
      </c>
      <c r="I702" s="56">
        <v>5.21</v>
      </c>
      <c r="J702" s="56">
        <v>6.7</v>
      </c>
      <c r="K702" s="54">
        <v>0.14000000000000001</v>
      </c>
      <c r="L702" s="67">
        <v>100</v>
      </c>
      <c r="M702" s="67">
        <v>470</v>
      </c>
      <c r="N702" s="56">
        <v>9.4</v>
      </c>
      <c r="O702" s="67">
        <v>12.1</v>
      </c>
      <c r="P702" s="67">
        <v>96.8</v>
      </c>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row>
    <row r="703" spans="1:39" s="50" customFormat="1" ht="12" x14ac:dyDescent="0.2">
      <c r="A703" s="214">
        <v>932</v>
      </c>
      <c r="B703" s="67" t="s">
        <v>144</v>
      </c>
      <c r="C703" s="79" t="s">
        <v>159</v>
      </c>
      <c r="D703" s="56">
        <v>16.5</v>
      </c>
      <c r="E703" s="56">
        <v>4</v>
      </c>
      <c r="F703" s="67">
        <v>120</v>
      </c>
      <c r="G703" s="54">
        <v>0.23</v>
      </c>
      <c r="H703" s="56">
        <v>8.9</v>
      </c>
      <c r="I703" s="56">
        <v>6.35</v>
      </c>
      <c r="J703" s="56">
        <v>6.9</v>
      </c>
      <c r="K703" s="54">
        <v>0.23</v>
      </c>
      <c r="L703" s="67">
        <v>98</v>
      </c>
      <c r="M703" s="67">
        <v>430</v>
      </c>
      <c r="N703" s="67">
        <v>16</v>
      </c>
      <c r="O703" s="56">
        <v>8.8000000000000007</v>
      </c>
      <c r="P703" s="67">
        <v>92</v>
      </c>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row>
    <row r="704" spans="1:39" s="50" customFormat="1" ht="12" x14ac:dyDescent="0.2">
      <c r="A704" s="214">
        <v>932</v>
      </c>
      <c r="B704" s="67" t="s">
        <v>144</v>
      </c>
      <c r="C704" s="79" t="s">
        <v>161</v>
      </c>
      <c r="D704" s="56">
        <v>14.5</v>
      </c>
      <c r="E704" s="56">
        <v>3.6</v>
      </c>
      <c r="F704" s="67">
        <v>200</v>
      </c>
      <c r="G704" s="54">
        <v>0.32</v>
      </c>
      <c r="H704" s="67">
        <v>14</v>
      </c>
      <c r="I704" s="56">
        <v>6.05</v>
      </c>
      <c r="J704" s="56">
        <v>6.9</v>
      </c>
      <c r="K704" s="54">
        <v>0.18</v>
      </c>
      <c r="L704" s="67">
        <v>28</v>
      </c>
      <c r="M704" s="67">
        <v>490</v>
      </c>
      <c r="N704" s="67">
        <v>15</v>
      </c>
      <c r="O704" s="56">
        <v>9.11</v>
      </c>
      <c r="P704" s="67">
        <v>92.9</v>
      </c>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row>
    <row r="705" spans="1:39" s="50" customFormat="1" ht="12" x14ac:dyDescent="0.2">
      <c r="A705" s="214">
        <v>932</v>
      </c>
      <c r="B705" s="67" t="s">
        <v>144</v>
      </c>
      <c r="C705" s="79" t="s">
        <v>168</v>
      </c>
      <c r="D705" s="56">
        <v>5.8</v>
      </c>
      <c r="E705" s="56">
        <v>2.8</v>
      </c>
      <c r="F705" s="67">
        <v>200</v>
      </c>
      <c r="G705" s="54">
        <v>0.56000000000000005</v>
      </c>
      <c r="H705" s="67">
        <v>25</v>
      </c>
      <c r="I705" s="56">
        <v>5.0199999999999996</v>
      </c>
      <c r="J705" s="56">
        <v>6.4</v>
      </c>
      <c r="K705" s="54">
        <v>0.11</v>
      </c>
      <c r="L705" s="67">
        <v>27</v>
      </c>
      <c r="M705" s="67">
        <v>620</v>
      </c>
      <c r="N705" s="67">
        <v>12</v>
      </c>
      <c r="O705" s="67">
        <v>11.7</v>
      </c>
      <c r="P705" s="67">
        <v>95.2</v>
      </c>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row>
    <row r="706" spans="1:39" s="50" customFormat="1" ht="12" x14ac:dyDescent="0.2">
      <c r="A706" s="214">
        <v>932</v>
      </c>
      <c r="B706" s="67" t="s">
        <v>144</v>
      </c>
      <c r="C706" s="331">
        <v>44551</v>
      </c>
      <c r="D706" s="56">
        <v>0.1</v>
      </c>
      <c r="E706" s="56">
        <v>1.7</v>
      </c>
      <c r="F706" s="67">
        <v>300</v>
      </c>
      <c r="G706" s="54">
        <v>0.52</v>
      </c>
      <c r="H706" s="67">
        <v>20</v>
      </c>
      <c r="I706" s="56">
        <v>4.67</v>
      </c>
      <c r="J706" s="56">
        <v>6.3</v>
      </c>
      <c r="K706" s="55">
        <v>9.2999999999999999E-2</v>
      </c>
      <c r="L706" s="67">
        <v>100</v>
      </c>
      <c r="M706" s="67">
        <v>590</v>
      </c>
      <c r="N706" s="56">
        <v>9.6</v>
      </c>
      <c r="O706" s="67">
        <v>14</v>
      </c>
      <c r="P706" s="67">
        <v>96</v>
      </c>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row>
    <row r="707" spans="1:39" s="50" customFormat="1" ht="12" x14ac:dyDescent="0.2">
      <c r="A707" s="85"/>
      <c r="B707" s="85"/>
      <c r="C707" s="86"/>
      <c r="D707" s="87"/>
      <c r="E707" s="87"/>
      <c r="F707" s="88"/>
      <c r="G707" s="88"/>
      <c r="H707" s="87"/>
      <c r="I707" s="87"/>
      <c r="J707" s="87"/>
      <c r="K707" s="89"/>
      <c r="L707" s="88"/>
      <c r="M707" s="88"/>
      <c r="N707" s="88"/>
      <c r="O707" s="87"/>
      <c r="P707" s="88"/>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row>
    <row r="708" spans="1:39" s="50" customFormat="1" ht="12" x14ac:dyDescent="0.2">
      <c r="A708" s="49"/>
      <c r="B708" s="49"/>
      <c r="C708" s="173" t="s">
        <v>19</v>
      </c>
      <c r="D708" s="174">
        <f t="shared" ref="D708:P708" si="141">MIN(D701:D706)</f>
        <v>0.1</v>
      </c>
      <c r="E708" s="174">
        <f t="shared" si="141"/>
        <v>1.7</v>
      </c>
      <c r="F708" s="175">
        <f t="shared" si="141"/>
        <v>120</v>
      </c>
      <c r="G708" s="174">
        <f>MIN(G701:G706)</f>
        <v>0.23</v>
      </c>
      <c r="H708" s="174">
        <f t="shared" si="141"/>
        <v>8.9</v>
      </c>
      <c r="I708" s="174">
        <f t="shared" si="141"/>
        <v>4.1500000000000004</v>
      </c>
      <c r="J708" s="174">
        <f t="shared" si="141"/>
        <v>6.2</v>
      </c>
      <c r="K708" s="176">
        <f t="shared" si="141"/>
        <v>5.7000000000000002E-2</v>
      </c>
      <c r="L708" s="175">
        <f t="shared" si="141"/>
        <v>27</v>
      </c>
      <c r="M708" s="175">
        <f t="shared" si="141"/>
        <v>430</v>
      </c>
      <c r="N708" s="175">
        <f t="shared" si="141"/>
        <v>9.4</v>
      </c>
      <c r="O708" s="174">
        <f t="shared" si="141"/>
        <v>8.8000000000000007</v>
      </c>
      <c r="P708" s="175">
        <f t="shared" si="141"/>
        <v>92</v>
      </c>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row>
    <row r="709" spans="1:39" s="50" customFormat="1" ht="12" x14ac:dyDescent="0.2">
      <c r="A709" s="49"/>
      <c r="B709" s="49"/>
      <c r="C709" s="173" t="s">
        <v>20</v>
      </c>
      <c r="D709" s="174">
        <f t="shared" ref="D709:P709" si="142">AVERAGE(D701:D706)</f>
        <v>7.2166666666666659</v>
      </c>
      <c r="E709" s="174">
        <f t="shared" si="142"/>
        <v>3.2333333333333329</v>
      </c>
      <c r="F709" s="175">
        <f t="shared" si="142"/>
        <v>216.66666666666666</v>
      </c>
      <c r="G709" s="174">
        <f>AVERAGE(G701:G706)</f>
        <v>0.38666666666666671</v>
      </c>
      <c r="H709" s="174">
        <f t="shared" si="142"/>
        <v>16.316666666666666</v>
      </c>
      <c r="I709" s="174">
        <f t="shared" si="142"/>
        <v>5.2416666666666663</v>
      </c>
      <c r="J709" s="174">
        <f t="shared" si="142"/>
        <v>6.5666666666666664</v>
      </c>
      <c r="K709" s="176">
        <f t="shared" si="142"/>
        <v>0.13499999999999998</v>
      </c>
      <c r="L709" s="175">
        <f t="shared" si="142"/>
        <v>98.833333333333329</v>
      </c>
      <c r="M709" s="175">
        <f t="shared" si="142"/>
        <v>581.66666666666663</v>
      </c>
      <c r="N709" s="175">
        <f t="shared" si="142"/>
        <v>14.166666666666666</v>
      </c>
      <c r="O709" s="174">
        <f t="shared" si="142"/>
        <v>11.568333333333333</v>
      </c>
      <c r="P709" s="175">
        <f t="shared" si="142"/>
        <v>95.316666666666677</v>
      </c>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row>
    <row r="710" spans="1:39" s="50" customFormat="1" ht="12" x14ac:dyDescent="0.2">
      <c r="A710" s="49"/>
      <c r="B710" s="49"/>
      <c r="C710" s="173" t="s">
        <v>21</v>
      </c>
      <c r="D710" s="174">
        <f t="shared" ref="D710:P710" si="143">MAX(D701:D706)</f>
        <v>16.5</v>
      </c>
      <c r="E710" s="174">
        <f t="shared" si="143"/>
        <v>5.3</v>
      </c>
      <c r="F710" s="175">
        <f t="shared" si="143"/>
        <v>300</v>
      </c>
      <c r="G710" s="174">
        <f>MAX(G701:G706)</f>
        <v>0.56000000000000005</v>
      </c>
      <c r="H710" s="174">
        <f t="shared" si="143"/>
        <v>25</v>
      </c>
      <c r="I710" s="174">
        <f t="shared" si="143"/>
        <v>6.35</v>
      </c>
      <c r="J710" s="174">
        <f t="shared" si="143"/>
        <v>6.9</v>
      </c>
      <c r="K710" s="176">
        <f t="shared" si="143"/>
        <v>0.23</v>
      </c>
      <c r="L710" s="175">
        <f t="shared" si="143"/>
        <v>240</v>
      </c>
      <c r="M710" s="175">
        <f t="shared" si="143"/>
        <v>890</v>
      </c>
      <c r="N710" s="175">
        <f t="shared" si="143"/>
        <v>23</v>
      </c>
      <c r="O710" s="174">
        <f t="shared" si="143"/>
        <v>14</v>
      </c>
      <c r="P710" s="175">
        <f t="shared" si="143"/>
        <v>99</v>
      </c>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row>
    <row r="711" spans="1:39" s="50" customFormat="1" ht="12" x14ac:dyDescent="0.2">
      <c r="A711" s="49"/>
      <c r="B711" s="49"/>
      <c r="C711" s="72"/>
      <c r="D711" s="96"/>
      <c r="E711" s="74"/>
      <c r="F711" s="62"/>
      <c r="G711" s="62"/>
      <c r="H711" s="76"/>
      <c r="I711" s="65"/>
      <c r="J711" s="65"/>
      <c r="K711" s="63"/>
      <c r="L711" s="62"/>
      <c r="M711" s="62"/>
      <c r="N711" s="62"/>
      <c r="O711" s="65"/>
      <c r="P711" s="62"/>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row>
    <row r="712" spans="1:39" s="50" customFormat="1" ht="12" x14ac:dyDescent="0.2">
      <c r="A712" s="49"/>
      <c r="B712" s="49"/>
      <c r="C712" s="72"/>
      <c r="D712" s="96"/>
      <c r="E712" s="74"/>
      <c r="F712" s="62"/>
      <c r="G712" s="62"/>
      <c r="H712" s="76"/>
      <c r="I712" s="65"/>
      <c r="J712" s="65"/>
      <c r="K712" s="63"/>
      <c r="L712" s="62"/>
      <c r="M712" s="62"/>
      <c r="N712" s="62"/>
      <c r="O712" s="65"/>
      <c r="P712" s="62"/>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row>
    <row r="713" spans="1:39" s="50" customFormat="1" ht="12" x14ac:dyDescent="0.2">
      <c r="A713" s="278">
        <v>940</v>
      </c>
      <c r="B713" s="279" t="s">
        <v>145</v>
      </c>
      <c r="C713" s="280">
        <v>44252</v>
      </c>
      <c r="D713" s="281">
        <v>2.2000000000000002</v>
      </c>
      <c r="E713" s="281">
        <v>2.5</v>
      </c>
      <c r="F713" s="279">
        <v>100</v>
      </c>
      <c r="G713" s="282">
        <v>0.18</v>
      </c>
      <c r="H713" s="281">
        <v>7.5</v>
      </c>
      <c r="I713" s="279">
        <v>13.6</v>
      </c>
      <c r="J713" s="281">
        <v>7.2</v>
      </c>
      <c r="K713" s="282">
        <v>0.56999999999999995</v>
      </c>
      <c r="L713" s="279">
        <v>830</v>
      </c>
      <c r="M713" s="279">
        <v>1100</v>
      </c>
      <c r="N713" s="279">
        <v>13</v>
      </c>
      <c r="O713" s="279">
        <v>11.5</v>
      </c>
      <c r="P713" s="279">
        <v>85</v>
      </c>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row>
    <row r="714" spans="1:39" s="50" customFormat="1" ht="12" x14ac:dyDescent="0.2">
      <c r="A714" s="225">
        <v>940</v>
      </c>
      <c r="B714" s="67" t="s">
        <v>145</v>
      </c>
      <c r="C714" s="79" t="s">
        <v>154</v>
      </c>
      <c r="D714" s="56">
        <v>10.4</v>
      </c>
      <c r="E714" s="56">
        <v>1.5</v>
      </c>
      <c r="F714" s="67">
        <v>80</v>
      </c>
      <c r="G714" s="54">
        <v>0.11</v>
      </c>
      <c r="H714" s="56">
        <v>6.3</v>
      </c>
      <c r="I714" s="67">
        <v>13.4</v>
      </c>
      <c r="J714" s="56">
        <v>7.6</v>
      </c>
      <c r="K714" s="54">
        <v>0.56999999999999995</v>
      </c>
      <c r="L714" s="67">
        <v>630</v>
      </c>
      <c r="M714" s="67">
        <v>880</v>
      </c>
      <c r="N714" s="67">
        <v>14</v>
      </c>
      <c r="O714" s="67">
        <v>11.48</v>
      </c>
      <c r="P714" s="67">
        <v>104.5</v>
      </c>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row>
    <row r="715" spans="1:39" s="50" customFormat="1" ht="12" x14ac:dyDescent="0.2">
      <c r="A715" s="225">
        <v>940</v>
      </c>
      <c r="B715" s="67" t="s">
        <v>145</v>
      </c>
      <c r="C715" s="79" t="s">
        <v>159</v>
      </c>
      <c r="D715" s="56">
        <v>21.3</v>
      </c>
      <c r="E715" s="56">
        <v>2.7</v>
      </c>
      <c r="F715" s="67">
        <v>40</v>
      </c>
      <c r="G715" s="55">
        <v>6.4000000000000001E-2</v>
      </c>
      <c r="H715" s="56">
        <v>5.6</v>
      </c>
      <c r="I715" s="67">
        <v>14.9</v>
      </c>
      <c r="J715" s="56">
        <v>7.7</v>
      </c>
      <c r="K715" s="54">
        <v>0.7</v>
      </c>
      <c r="L715" s="67">
        <v>280</v>
      </c>
      <c r="M715" s="67">
        <v>560</v>
      </c>
      <c r="N715" s="67">
        <v>15</v>
      </c>
      <c r="O715" s="56">
        <v>8.5</v>
      </c>
      <c r="P715" s="67">
        <v>97</v>
      </c>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row>
    <row r="716" spans="1:39" s="50" customFormat="1" ht="12" x14ac:dyDescent="0.2">
      <c r="A716" s="243">
        <v>940</v>
      </c>
      <c r="B716" s="193" t="s">
        <v>145</v>
      </c>
      <c r="C716" s="255" t="s">
        <v>163</v>
      </c>
      <c r="D716" s="193">
        <v>18</v>
      </c>
      <c r="E716" s="99">
        <v>3</v>
      </c>
      <c r="F716" s="193">
        <v>20</v>
      </c>
      <c r="G716" s="256">
        <v>4.5999999999999999E-2</v>
      </c>
      <c r="H716" s="99">
        <v>4.7</v>
      </c>
      <c r="I716" s="193">
        <v>15.4</v>
      </c>
      <c r="J716" s="99">
        <v>7.5</v>
      </c>
      <c r="K716" s="98">
        <v>0.74</v>
      </c>
      <c r="L716" s="294">
        <v>10</v>
      </c>
      <c r="M716" s="193">
        <v>310</v>
      </c>
      <c r="N716" s="193">
        <v>15</v>
      </c>
      <c r="O716" s="99">
        <v>8.3000000000000007</v>
      </c>
      <c r="P716" s="193">
        <v>91.4</v>
      </c>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row>
    <row r="717" spans="1:39" s="50" customFormat="1" ht="12" x14ac:dyDescent="0.2">
      <c r="A717" s="243">
        <v>940</v>
      </c>
      <c r="B717" s="67" t="s">
        <v>145</v>
      </c>
      <c r="C717" s="79" t="s">
        <v>167</v>
      </c>
      <c r="D717" s="56">
        <v>9.3000000000000007</v>
      </c>
      <c r="E717" s="56">
        <v>3.4</v>
      </c>
      <c r="F717" s="67">
        <v>25</v>
      </c>
      <c r="G717" s="55">
        <v>5.8000000000000003E-2</v>
      </c>
      <c r="H717" s="56">
        <v>5.7</v>
      </c>
      <c r="I717" s="67">
        <v>15.6</v>
      </c>
      <c r="J717" s="56">
        <v>7.5</v>
      </c>
      <c r="K717" s="54">
        <v>0.72</v>
      </c>
      <c r="L717" s="67">
        <v>100</v>
      </c>
      <c r="M717" s="67">
        <v>390</v>
      </c>
      <c r="N717" s="67">
        <v>14</v>
      </c>
      <c r="O717" s="56">
        <v>9.4600000000000009</v>
      </c>
      <c r="P717" s="67">
        <v>84.6</v>
      </c>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row>
    <row r="718" spans="1:39" s="50" customFormat="1" ht="12" x14ac:dyDescent="0.2">
      <c r="A718" s="214">
        <v>940</v>
      </c>
      <c r="B718" s="101" t="s">
        <v>145</v>
      </c>
      <c r="C718" s="331">
        <v>44551</v>
      </c>
      <c r="D718" s="60">
        <v>2.1</v>
      </c>
      <c r="E718" s="60">
        <v>2.2000000000000002</v>
      </c>
      <c r="F718" s="131">
        <v>50</v>
      </c>
      <c r="G718" s="59">
        <v>0.18</v>
      </c>
      <c r="H718" s="60">
        <v>9.6999999999999993</v>
      </c>
      <c r="I718" s="131">
        <v>13.3</v>
      </c>
      <c r="J718" s="60">
        <v>7.2</v>
      </c>
      <c r="K718" s="59">
        <v>0.59</v>
      </c>
      <c r="L718" s="131">
        <v>560</v>
      </c>
      <c r="M718" s="131">
        <v>810</v>
      </c>
      <c r="N718" s="67">
        <v>12</v>
      </c>
      <c r="O718" s="131">
        <v>10.7</v>
      </c>
      <c r="P718" s="131">
        <v>78</v>
      </c>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row>
    <row r="719" spans="1:39" s="50" customFormat="1" ht="12" x14ac:dyDescent="0.2">
      <c r="A719" s="81"/>
      <c r="B719" s="81"/>
      <c r="C719" s="61"/>
      <c r="D719" s="65"/>
      <c r="E719" s="65"/>
      <c r="F719" s="62"/>
      <c r="G719" s="62"/>
      <c r="H719" s="65"/>
      <c r="I719" s="65"/>
      <c r="J719" s="65"/>
      <c r="K719" s="63"/>
      <c r="L719" s="62"/>
      <c r="M719" s="62"/>
      <c r="N719" s="62"/>
      <c r="O719" s="65"/>
      <c r="P719" s="62"/>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row>
    <row r="720" spans="1:39" s="50" customFormat="1" ht="12" x14ac:dyDescent="0.2">
      <c r="A720" s="49"/>
      <c r="B720" s="49"/>
      <c r="C720" s="173" t="s">
        <v>19</v>
      </c>
      <c r="D720" s="174">
        <f t="shared" ref="D720:P720" si="144">MIN(D713:D718)</f>
        <v>2.1</v>
      </c>
      <c r="E720" s="174">
        <f t="shared" si="144"/>
        <v>1.5</v>
      </c>
      <c r="F720" s="175">
        <f t="shared" si="144"/>
        <v>20</v>
      </c>
      <c r="G720" s="174">
        <f>MIN(G713:G718)</f>
        <v>4.5999999999999999E-2</v>
      </c>
      <c r="H720" s="174">
        <f t="shared" si="144"/>
        <v>4.7</v>
      </c>
      <c r="I720" s="174">
        <f t="shared" si="144"/>
        <v>13.3</v>
      </c>
      <c r="J720" s="174">
        <f t="shared" si="144"/>
        <v>7.2</v>
      </c>
      <c r="K720" s="176">
        <f t="shared" si="144"/>
        <v>0.56999999999999995</v>
      </c>
      <c r="L720" s="175">
        <f t="shared" si="144"/>
        <v>10</v>
      </c>
      <c r="M720" s="175">
        <f t="shared" si="144"/>
        <v>310</v>
      </c>
      <c r="N720" s="175">
        <f t="shared" si="144"/>
        <v>12</v>
      </c>
      <c r="O720" s="174">
        <f t="shared" si="144"/>
        <v>8.3000000000000007</v>
      </c>
      <c r="P720" s="175">
        <f t="shared" si="144"/>
        <v>78</v>
      </c>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row>
    <row r="721" spans="1:39" s="50" customFormat="1" ht="12" x14ac:dyDescent="0.2">
      <c r="A721" s="49"/>
      <c r="B721" s="49"/>
      <c r="C721" s="173" t="s">
        <v>20</v>
      </c>
      <c r="D721" s="174">
        <f t="shared" ref="D721:P721" si="145">AVERAGE(D713:D718)</f>
        <v>10.55</v>
      </c>
      <c r="E721" s="174">
        <f t="shared" si="145"/>
        <v>2.5500000000000003</v>
      </c>
      <c r="F721" s="175">
        <f t="shared" si="145"/>
        <v>52.5</v>
      </c>
      <c r="G721" s="174">
        <f>AVERAGE(G713:G718)</f>
        <v>0.10633333333333332</v>
      </c>
      <c r="H721" s="174">
        <f t="shared" si="145"/>
        <v>6.583333333333333</v>
      </c>
      <c r="I721" s="174">
        <f t="shared" si="145"/>
        <v>14.366666666666665</v>
      </c>
      <c r="J721" s="174">
        <f t="shared" si="145"/>
        <v>7.45</v>
      </c>
      <c r="K721" s="176">
        <f t="shared" si="145"/>
        <v>0.64833333333333332</v>
      </c>
      <c r="L721" s="175">
        <f t="shared" si="145"/>
        <v>401.66666666666669</v>
      </c>
      <c r="M721" s="175">
        <f t="shared" si="145"/>
        <v>675</v>
      </c>
      <c r="N721" s="175">
        <f t="shared" si="145"/>
        <v>13.833333333333334</v>
      </c>
      <c r="O721" s="174">
        <f t="shared" si="145"/>
        <v>9.99</v>
      </c>
      <c r="P721" s="175">
        <f t="shared" si="145"/>
        <v>90.083333333333329</v>
      </c>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row>
    <row r="722" spans="1:39" s="50" customFormat="1" ht="12" x14ac:dyDescent="0.2">
      <c r="A722" s="49"/>
      <c r="B722" s="49"/>
      <c r="C722" s="173" t="s">
        <v>21</v>
      </c>
      <c r="D722" s="174">
        <f t="shared" ref="D722:P722" si="146">MAX(D713:D718)</f>
        <v>21.3</v>
      </c>
      <c r="E722" s="174">
        <f t="shared" si="146"/>
        <v>3.4</v>
      </c>
      <c r="F722" s="175">
        <f t="shared" si="146"/>
        <v>100</v>
      </c>
      <c r="G722" s="174">
        <f>MAX(G713:G718)</f>
        <v>0.18</v>
      </c>
      <c r="H722" s="174">
        <f t="shared" si="146"/>
        <v>9.6999999999999993</v>
      </c>
      <c r="I722" s="174">
        <f t="shared" si="146"/>
        <v>15.6</v>
      </c>
      <c r="J722" s="174">
        <f t="shared" si="146"/>
        <v>7.7</v>
      </c>
      <c r="K722" s="176">
        <f t="shared" si="146"/>
        <v>0.74</v>
      </c>
      <c r="L722" s="175">
        <f t="shared" si="146"/>
        <v>830</v>
      </c>
      <c r="M722" s="175">
        <f t="shared" si="146"/>
        <v>1100</v>
      </c>
      <c r="N722" s="175">
        <f t="shared" si="146"/>
        <v>15</v>
      </c>
      <c r="O722" s="174">
        <f t="shared" si="146"/>
        <v>11.5</v>
      </c>
      <c r="P722" s="175">
        <f t="shared" si="146"/>
        <v>104.5</v>
      </c>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row>
    <row r="723" spans="1:39" x14ac:dyDescent="0.2">
      <c r="A723" s="20"/>
      <c r="B723" s="20"/>
      <c r="C723" s="61"/>
      <c r="D723" s="14"/>
      <c r="E723" s="23"/>
      <c r="F723" s="14"/>
      <c r="G723" s="14"/>
      <c r="H723" s="14"/>
      <c r="I723" s="23"/>
      <c r="J723" s="23"/>
      <c r="K723" s="24"/>
      <c r="L723" s="14"/>
      <c r="M723" s="14"/>
      <c r="N723" s="14"/>
      <c r="O723" s="65"/>
      <c r="P723" s="14"/>
    </row>
    <row r="724" spans="1:39" x14ac:dyDescent="0.2">
      <c r="A724" s="20"/>
      <c r="B724" s="20"/>
      <c r="C724" s="61"/>
      <c r="D724" s="14"/>
      <c r="E724" s="23"/>
      <c r="F724" s="14"/>
      <c r="G724" s="14"/>
      <c r="H724" s="14"/>
      <c r="I724" s="23"/>
      <c r="J724" s="23"/>
      <c r="K724" s="24"/>
      <c r="L724" s="14"/>
      <c r="M724" s="14"/>
      <c r="N724" s="14"/>
      <c r="O724" s="65"/>
      <c r="P724" s="14"/>
    </row>
    <row r="725" spans="1:39" x14ac:dyDescent="0.2">
      <c r="A725" s="20"/>
      <c r="B725" s="20"/>
      <c r="C725" s="61"/>
      <c r="D725" s="23"/>
      <c r="E725" s="23"/>
      <c r="F725" s="14"/>
      <c r="G725" s="14"/>
      <c r="H725" s="23"/>
      <c r="I725" s="23"/>
      <c r="J725" s="23"/>
      <c r="K725" s="24"/>
      <c r="L725" s="14"/>
      <c r="M725" s="14"/>
      <c r="N725" s="14"/>
      <c r="O725" s="65"/>
      <c r="P725" s="14"/>
    </row>
    <row r="726" spans="1:39" x14ac:dyDescent="0.2">
      <c r="A726" s="20"/>
      <c r="B726" s="20"/>
      <c r="C726" s="61"/>
      <c r="D726" s="23"/>
      <c r="E726" s="23"/>
      <c r="F726" s="14"/>
      <c r="G726" s="14"/>
      <c r="H726" s="23"/>
      <c r="I726" s="23"/>
      <c r="J726" s="23"/>
      <c r="K726" s="24"/>
      <c r="L726" s="14"/>
      <c r="M726" s="14"/>
      <c r="N726" s="14"/>
      <c r="O726" s="65"/>
      <c r="P726" s="14"/>
    </row>
    <row r="727" spans="1:39" x14ac:dyDescent="0.2">
      <c r="A727" s="20"/>
      <c r="B727" s="20"/>
      <c r="C727" s="61"/>
      <c r="D727" s="23"/>
      <c r="E727" s="23"/>
      <c r="F727" s="14"/>
      <c r="G727" s="14"/>
      <c r="H727" s="23"/>
      <c r="I727" s="23"/>
      <c r="J727" s="23"/>
      <c r="K727" s="24"/>
      <c r="L727" s="14"/>
      <c r="M727" s="14"/>
      <c r="N727" s="14"/>
      <c r="O727" s="65"/>
      <c r="P727" s="14"/>
    </row>
    <row r="728" spans="1:39" x14ac:dyDescent="0.2">
      <c r="A728" s="20"/>
      <c r="B728" s="20"/>
      <c r="C728" s="61"/>
      <c r="D728" s="28"/>
      <c r="E728" s="23"/>
      <c r="F728" s="14"/>
      <c r="G728" s="14"/>
      <c r="H728" s="28"/>
      <c r="I728" s="23"/>
      <c r="J728" s="23"/>
      <c r="K728" s="24"/>
      <c r="L728" s="14"/>
      <c r="M728" s="14"/>
      <c r="N728" s="14"/>
      <c r="O728" s="65"/>
      <c r="P728" s="14"/>
    </row>
    <row r="729" spans="1:39" x14ac:dyDescent="0.2">
      <c r="A729" s="20"/>
      <c r="B729" s="20"/>
      <c r="C729" s="61"/>
      <c r="D729" s="14"/>
      <c r="E729" s="23"/>
      <c r="F729" s="14"/>
      <c r="G729" s="14"/>
      <c r="H729" s="14"/>
      <c r="I729" s="23"/>
      <c r="J729" s="23"/>
      <c r="K729" s="24"/>
      <c r="L729" s="14"/>
      <c r="M729" s="14"/>
      <c r="N729" s="14"/>
      <c r="O729" s="65"/>
      <c r="P729" s="14"/>
    </row>
    <row r="730" spans="1:39" x14ac:dyDescent="0.2">
      <c r="A730" s="20"/>
      <c r="B730" s="20"/>
      <c r="C730" s="61"/>
      <c r="D730" s="28"/>
      <c r="E730" s="23"/>
      <c r="F730" s="14"/>
      <c r="G730" s="14"/>
      <c r="H730" s="28"/>
      <c r="I730" s="23"/>
      <c r="J730" s="23"/>
      <c r="K730" s="24"/>
      <c r="L730" s="14"/>
      <c r="M730" s="14"/>
      <c r="N730" s="14"/>
      <c r="O730" s="65"/>
      <c r="P730" s="14"/>
    </row>
    <row r="731" spans="1:39" x14ac:dyDescent="0.2">
      <c r="A731" s="20"/>
      <c r="B731" s="20"/>
      <c r="C731" s="72"/>
      <c r="D731" s="29"/>
      <c r="E731" s="21"/>
      <c r="F731" s="14"/>
      <c r="G731" s="14"/>
      <c r="H731" s="28"/>
      <c r="I731" s="23"/>
      <c r="J731" s="23"/>
      <c r="K731" s="24"/>
      <c r="L731" s="14"/>
      <c r="M731" s="14"/>
      <c r="N731" s="14"/>
      <c r="O731" s="65"/>
      <c r="P731" s="14"/>
    </row>
    <row r="732" spans="1:39" x14ac:dyDescent="0.2">
      <c r="A732" s="20"/>
      <c r="B732" s="20"/>
      <c r="C732" s="61"/>
      <c r="D732" s="19"/>
      <c r="E732" s="23"/>
      <c r="F732" s="16"/>
      <c r="G732" s="16"/>
      <c r="H732" s="19"/>
      <c r="I732" s="19"/>
      <c r="J732" s="19"/>
      <c r="K732" s="18"/>
      <c r="L732" s="16"/>
      <c r="M732" s="16"/>
      <c r="N732" s="16"/>
      <c r="O732" s="71"/>
      <c r="P732" s="16"/>
    </row>
    <row r="733" spans="1:39" x14ac:dyDescent="0.2">
      <c r="A733" s="20"/>
      <c r="B733" s="20"/>
      <c r="C733" s="61"/>
      <c r="D733" s="19"/>
      <c r="E733" s="23"/>
      <c r="F733" s="16"/>
      <c r="G733" s="16"/>
      <c r="H733" s="19"/>
      <c r="I733" s="19"/>
      <c r="J733" s="19"/>
      <c r="K733" s="18"/>
      <c r="L733" s="16"/>
      <c r="M733" s="16"/>
      <c r="N733" s="16"/>
      <c r="O733" s="71"/>
      <c r="P733" s="16"/>
    </row>
    <row r="734" spans="1:39" x14ac:dyDescent="0.2">
      <c r="A734" s="20"/>
      <c r="B734" s="20"/>
      <c r="C734" s="61"/>
      <c r="D734" s="23"/>
      <c r="E734" s="23"/>
      <c r="F734" s="14"/>
      <c r="G734" s="14"/>
      <c r="H734" s="23"/>
      <c r="I734" s="23"/>
      <c r="J734" s="23"/>
      <c r="K734" s="24"/>
      <c r="L734" s="14"/>
      <c r="M734" s="14"/>
      <c r="N734" s="14"/>
      <c r="O734" s="65"/>
      <c r="P734" s="14"/>
    </row>
    <row r="735" spans="1:39" x14ac:dyDescent="0.2">
      <c r="A735" s="20"/>
      <c r="B735" s="20"/>
      <c r="C735" s="61"/>
      <c r="D735" s="23"/>
      <c r="E735" s="23"/>
      <c r="F735" s="14"/>
      <c r="G735" s="14"/>
      <c r="H735" s="23"/>
      <c r="I735" s="23"/>
      <c r="J735" s="23"/>
      <c r="K735" s="24"/>
      <c r="L735" s="14"/>
      <c r="M735" s="14"/>
      <c r="N735" s="14"/>
      <c r="O735" s="65"/>
      <c r="P735" s="14"/>
    </row>
    <row r="736" spans="1:39" x14ac:dyDescent="0.2">
      <c r="A736" s="20"/>
      <c r="B736" s="20"/>
      <c r="C736" s="61"/>
      <c r="D736" s="23"/>
      <c r="E736" s="23"/>
      <c r="F736" s="14"/>
      <c r="G736" s="14"/>
      <c r="H736" s="23"/>
      <c r="I736" s="23"/>
      <c r="J736" s="23"/>
      <c r="K736" s="24"/>
      <c r="L736" s="14"/>
      <c r="M736" s="14"/>
      <c r="N736" s="14"/>
      <c r="O736" s="65"/>
      <c r="P736" s="14"/>
    </row>
    <row r="737" spans="1:16" x14ac:dyDescent="0.2">
      <c r="A737" s="20"/>
      <c r="B737" s="20"/>
      <c r="C737" s="61"/>
      <c r="D737" s="23"/>
      <c r="E737" s="23"/>
      <c r="F737" s="14"/>
      <c r="G737" s="14"/>
      <c r="H737" s="23"/>
      <c r="I737" s="23"/>
      <c r="J737" s="23"/>
      <c r="K737" s="24"/>
      <c r="L737" s="14"/>
      <c r="M737" s="14"/>
      <c r="N737" s="14"/>
      <c r="O737" s="65"/>
      <c r="P737" s="14"/>
    </row>
    <row r="738" spans="1:16" x14ac:dyDescent="0.2">
      <c r="A738" s="20"/>
      <c r="B738" s="20"/>
      <c r="C738" s="61"/>
      <c r="D738" s="23"/>
      <c r="E738" s="23"/>
      <c r="F738" s="14"/>
      <c r="G738" s="14"/>
      <c r="H738" s="23"/>
      <c r="I738" s="23"/>
      <c r="J738" s="23"/>
      <c r="K738" s="24"/>
      <c r="L738" s="14"/>
      <c r="M738" s="14"/>
      <c r="N738" s="14"/>
      <c r="O738" s="65"/>
      <c r="P738" s="14"/>
    </row>
    <row r="739" spans="1:16" x14ac:dyDescent="0.2">
      <c r="A739" s="20"/>
      <c r="B739" s="20"/>
      <c r="C739" s="61"/>
      <c r="D739" s="28"/>
      <c r="E739" s="23"/>
      <c r="F739" s="14"/>
      <c r="G739" s="14"/>
      <c r="H739" s="28"/>
      <c r="I739" s="23"/>
      <c r="J739" s="23"/>
      <c r="K739" s="24"/>
      <c r="L739" s="14"/>
      <c r="M739" s="14"/>
      <c r="N739" s="14"/>
      <c r="O739" s="65"/>
      <c r="P739" s="14"/>
    </row>
    <row r="740" spans="1:16" x14ac:dyDescent="0.2">
      <c r="A740" s="20"/>
      <c r="B740" s="20"/>
      <c r="C740" s="61"/>
      <c r="D740" s="14"/>
      <c r="E740" s="23"/>
      <c r="F740" s="14"/>
      <c r="G740" s="14"/>
      <c r="H740" s="14"/>
      <c r="I740" s="23"/>
      <c r="J740" s="23"/>
      <c r="K740" s="24"/>
      <c r="L740" s="14"/>
      <c r="M740" s="14"/>
      <c r="N740" s="14"/>
      <c r="O740" s="65"/>
      <c r="P740" s="14"/>
    </row>
    <row r="741" spans="1:16" x14ac:dyDescent="0.2">
      <c r="A741" s="20"/>
      <c r="B741" s="20"/>
      <c r="C741" s="61"/>
      <c r="D741" s="28"/>
      <c r="E741" s="23"/>
      <c r="F741" s="14"/>
      <c r="G741" s="14"/>
      <c r="H741" s="28"/>
      <c r="I741" s="23"/>
      <c r="J741" s="23"/>
      <c r="K741" s="24"/>
      <c r="L741" s="14"/>
      <c r="M741" s="14"/>
      <c r="N741" s="14"/>
      <c r="O741" s="65"/>
      <c r="P741" s="14"/>
    </row>
    <row r="742" spans="1:16" x14ac:dyDescent="0.2">
      <c r="A742" s="20"/>
      <c r="B742" s="20"/>
      <c r="C742" s="61"/>
      <c r="D742" s="28"/>
      <c r="E742" s="23"/>
      <c r="F742" s="14"/>
      <c r="G742" s="14"/>
      <c r="H742" s="28"/>
      <c r="I742" s="23"/>
      <c r="J742" s="23"/>
      <c r="K742" s="24"/>
      <c r="L742" s="14"/>
      <c r="M742" s="14"/>
      <c r="N742" s="14"/>
      <c r="O742" s="65"/>
      <c r="P742" s="14"/>
    </row>
    <row r="743" spans="1:16" x14ac:dyDescent="0.2">
      <c r="A743" s="20"/>
      <c r="B743" s="20"/>
      <c r="C743" s="72"/>
      <c r="D743" s="29"/>
      <c r="E743" s="21"/>
      <c r="F743" s="14"/>
      <c r="G743" s="14"/>
      <c r="H743" s="28"/>
      <c r="I743" s="23"/>
      <c r="J743" s="23"/>
      <c r="K743" s="24"/>
      <c r="L743" s="14"/>
      <c r="M743" s="14"/>
      <c r="N743" s="14"/>
      <c r="O743" s="65"/>
      <c r="P743" s="14"/>
    </row>
    <row r="744" spans="1:16" x14ac:dyDescent="0.2">
      <c r="A744" s="20"/>
      <c r="B744" s="20"/>
      <c r="C744" s="72"/>
      <c r="D744" s="29"/>
      <c r="E744" s="21"/>
      <c r="F744" s="14"/>
      <c r="G744" s="14"/>
      <c r="H744" s="28"/>
      <c r="I744" s="23"/>
      <c r="J744" s="23"/>
      <c r="K744" s="24"/>
      <c r="L744" s="14"/>
      <c r="M744" s="14"/>
      <c r="N744" s="14"/>
      <c r="O744" s="65"/>
      <c r="P744" s="14"/>
    </row>
    <row r="745" spans="1:16" x14ac:dyDescent="0.2">
      <c r="A745" s="20"/>
      <c r="B745" s="20"/>
      <c r="C745" s="72"/>
      <c r="D745" s="21"/>
      <c r="E745" s="21"/>
      <c r="F745" s="22"/>
      <c r="G745" s="22"/>
      <c r="H745" s="21"/>
      <c r="I745" s="21"/>
      <c r="J745" s="21"/>
      <c r="K745" s="30"/>
      <c r="L745" s="22"/>
      <c r="M745" s="22"/>
      <c r="N745" s="22"/>
      <c r="O745" s="74"/>
      <c r="P745" s="22"/>
    </row>
    <row r="746" spans="1:16" x14ac:dyDescent="0.2">
      <c r="A746" s="20"/>
      <c r="B746" s="20"/>
      <c r="C746" s="72"/>
      <c r="D746" s="21"/>
      <c r="E746" s="21"/>
      <c r="F746" s="22"/>
      <c r="G746" s="22"/>
      <c r="H746" s="21"/>
      <c r="I746" s="21"/>
      <c r="J746" s="21"/>
      <c r="K746" s="30"/>
      <c r="L746" s="22"/>
      <c r="M746" s="22"/>
      <c r="N746" s="22"/>
      <c r="O746" s="74"/>
      <c r="P746" s="22"/>
    </row>
    <row r="747" spans="1:16" x14ac:dyDescent="0.2">
      <c r="A747" s="20"/>
      <c r="B747" s="20"/>
      <c r="C747" s="61"/>
      <c r="D747" s="19"/>
      <c r="E747" s="23"/>
      <c r="F747" s="16"/>
      <c r="G747" s="16"/>
      <c r="H747" s="19"/>
      <c r="I747" s="19"/>
      <c r="J747" s="19"/>
      <c r="K747" s="18"/>
      <c r="L747" s="16"/>
      <c r="M747" s="16"/>
      <c r="N747" s="16"/>
      <c r="O747" s="71"/>
      <c r="P747" s="16"/>
    </row>
    <row r="748" spans="1:16" x14ac:dyDescent="0.2">
      <c r="A748" s="20"/>
      <c r="B748" s="20"/>
      <c r="C748" s="61"/>
      <c r="D748" s="19"/>
      <c r="E748" s="23"/>
      <c r="F748" s="16"/>
      <c r="G748" s="16"/>
      <c r="H748" s="19"/>
      <c r="I748" s="19"/>
      <c r="J748" s="19"/>
      <c r="K748" s="18"/>
      <c r="L748" s="16"/>
      <c r="M748" s="16"/>
      <c r="N748" s="16"/>
      <c r="O748" s="71"/>
      <c r="P748" s="16"/>
    </row>
    <row r="749" spans="1:16" x14ac:dyDescent="0.2">
      <c r="A749" s="20"/>
      <c r="B749" s="20"/>
      <c r="C749" s="61"/>
      <c r="D749" s="23"/>
      <c r="E749" s="23"/>
      <c r="F749" s="14"/>
      <c r="G749" s="14"/>
      <c r="H749" s="23"/>
      <c r="I749" s="23"/>
      <c r="J749" s="23"/>
      <c r="K749" s="24"/>
      <c r="L749" s="14"/>
      <c r="M749" s="14"/>
      <c r="N749" s="14"/>
      <c r="O749" s="65"/>
      <c r="P749" s="14"/>
    </row>
    <row r="750" spans="1:16" x14ac:dyDescent="0.2">
      <c r="A750" s="20"/>
      <c r="B750" s="20"/>
      <c r="C750" s="61"/>
      <c r="D750" s="23"/>
      <c r="E750" s="23"/>
      <c r="F750" s="14"/>
      <c r="G750" s="14"/>
      <c r="H750" s="23"/>
      <c r="I750" s="23"/>
      <c r="J750" s="23"/>
      <c r="K750" s="24"/>
      <c r="L750" s="14"/>
      <c r="M750" s="14"/>
      <c r="N750" s="14"/>
      <c r="O750" s="65"/>
      <c r="P750" s="14"/>
    </row>
    <row r="751" spans="1:16" x14ac:dyDescent="0.2">
      <c r="A751" s="20"/>
      <c r="B751" s="20"/>
      <c r="C751" s="61"/>
      <c r="D751" s="23"/>
      <c r="E751" s="23"/>
      <c r="F751" s="14"/>
      <c r="G751" s="14"/>
      <c r="H751" s="23"/>
      <c r="I751" s="23"/>
      <c r="J751" s="23"/>
      <c r="K751" s="24"/>
      <c r="L751" s="14"/>
      <c r="M751" s="14"/>
      <c r="N751" s="14"/>
      <c r="O751" s="65"/>
      <c r="P751" s="14"/>
    </row>
    <row r="752" spans="1:16" x14ac:dyDescent="0.2">
      <c r="A752" s="20"/>
      <c r="B752" s="20"/>
      <c r="C752" s="61"/>
      <c r="D752" s="23"/>
      <c r="E752" s="23"/>
      <c r="F752" s="14"/>
      <c r="G752" s="14"/>
      <c r="H752" s="23"/>
      <c r="I752" s="23"/>
      <c r="J752" s="23"/>
      <c r="K752" s="24"/>
      <c r="L752" s="14"/>
      <c r="M752" s="14"/>
      <c r="N752" s="14"/>
      <c r="O752" s="65"/>
      <c r="P752" s="14"/>
    </row>
    <row r="753" spans="1:16" x14ac:dyDescent="0.2">
      <c r="A753" s="20"/>
      <c r="B753" s="20"/>
      <c r="C753" s="61"/>
      <c r="D753" s="23"/>
      <c r="E753" s="23"/>
      <c r="F753" s="14"/>
      <c r="G753" s="14"/>
      <c r="H753" s="23"/>
      <c r="I753" s="23"/>
      <c r="J753" s="23"/>
      <c r="K753" s="24"/>
      <c r="L753" s="14"/>
      <c r="M753" s="14"/>
      <c r="N753" s="14"/>
      <c r="O753" s="65"/>
      <c r="P753" s="14"/>
    </row>
    <row r="754" spans="1:16" x14ac:dyDescent="0.2">
      <c r="A754" s="20"/>
      <c r="B754" s="20"/>
      <c r="C754" s="61"/>
      <c r="D754" s="28"/>
      <c r="E754" s="23"/>
      <c r="F754" s="14"/>
      <c r="G754" s="14"/>
      <c r="H754" s="28"/>
      <c r="I754" s="23"/>
      <c r="J754" s="23"/>
      <c r="K754" s="24"/>
      <c r="L754" s="14"/>
      <c r="M754" s="14"/>
      <c r="N754" s="14"/>
      <c r="O754" s="65"/>
      <c r="P754" s="14"/>
    </row>
    <row r="755" spans="1:16" x14ac:dyDescent="0.2">
      <c r="A755" s="20"/>
      <c r="B755" s="20"/>
      <c r="C755" s="61"/>
      <c r="D755" s="14"/>
      <c r="E755" s="23"/>
      <c r="F755" s="14"/>
      <c r="G755" s="14"/>
      <c r="H755" s="14"/>
      <c r="I755" s="23"/>
      <c r="J755" s="23"/>
      <c r="K755" s="24"/>
      <c r="L755" s="14"/>
      <c r="M755" s="14"/>
      <c r="N755" s="14"/>
      <c r="O755" s="65"/>
      <c r="P755" s="14"/>
    </row>
    <row r="756" spans="1:16" x14ac:dyDescent="0.2">
      <c r="A756" s="20"/>
      <c r="B756" s="20"/>
      <c r="C756" s="61"/>
      <c r="D756" s="28"/>
      <c r="E756" s="23"/>
      <c r="F756" s="14"/>
      <c r="G756" s="14"/>
      <c r="H756" s="28"/>
      <c r="I756" s="23"/>
      <c r="J756" s="23"/>
      <c r="K756" s="24"/>
      <c r="L756" s="14"/>
      <c r="M756" s="14"/>
      <c r="N756" s="14"/>
      <c r="O756" s="65"/>
      <c r="P756" s="14"/>
    </row>
    <row r="757" spans="1:16" x14ac:dyDescent="0.2">
      <c r="A757" s="20"/>
      <c r="B757" s="20"/>
      <c r="C757" s="61"/>
      <c r="D757" s="28"/>
      <c r="E757" s="23"/>
      <c r="F757" s="14"/>
      <c r="G757" s="14"/>
      <c r="H757" s="28"/>
      <c r="I757" s="23"/>
      <c r="J757" s="23"/>
      <c r="K757" s="24"/>
      <c r="L757" s="14"/>
      <c r="M757" s="14"/>
      <c r="N757" s="14"/>
      <c r="O757" s="65"/>
      <c r="P757" s="14"/>
    </row>
    <row r="758" spans="1:16" x14ac:dyDescent="0.2">
      <c r="A758" s="20"/>
      <c r="B758" s="20"/>
      <c r="C758" s="72"/>
      <c r="D758" s="29"/>
      <c r="E758" s="21"/>
      <c r="F758" s="14"/>
      <c r="G758" s="14"/>
      <c r="H758" s="28"/>
      <c r="I758" s="23"/>
      <c r="J758" s="23"/>
      <c r="K758" s="24"/>
      <c r="L758" s="14"/>
      <c r="M758" s="14"/>
      <c r="N758" s="14"/>
      <c r="O758" s="65"/>
      <c r="P758" s="14"/>
    </row>
    <row r="759" spans="1:16" x14ac:dyDescent="0.2">
      <c r="A759" s="20"/>
      <c r="B759" s="20"/>
      <c r="C759" s="61"/>
      <c r="D759" s="19"/>
      <c r="E759" s="23"/>
      <c r="F759" s="16"/>
      <c r="G759" s="16"/>
      <c r="H759" s="19"/>
      <c r="I759" s="19"/>
      <c r="J759" s="19"/>
      <c r="K759" s="18"/>
      <c r="L759" s="16"/>
      <c r="M759" s="16"/>
      <c r="N759" s="16"/>
      <c r="O759" s="71"/>
      <c r="P759" s="16"/>
    </row>
    <row r="760" spans="1:16" x14ac:dyDescent="0.2">
      <c r="A760" s="20"/>
      <c r="B760" s="20"/>
      <c r="C760" s="61"/>
      <c r="D760" s="19"/>
      <c r="E760" s="23"/>
      <c r="F760" s="16"/>
      <c r="G760" s="16"/>
      <c r="H760" s="19"/>
      <c r="I760" s="19"/>
      <c r="J760" s="19"/>
      <c r="K760" s="18"/>
      <c r="L760" s="16"/>
      <c r="M760" s="16"/>
      <c r="N760" s="16"/>
      <c r="O760" s="71"/>
      <c r="P760" s="16"/>
    </row>
    <row r="761" spans="1:16" x14ac:dyDescent="0.2">
      <c r="A761" s="20"/>
      <c r="B761" s="20"/>
      <c r="C761" s="61"/>
      <c r="D761" s="23"/>
      <c r="E761" s="23"/>
      <c r="F761" s="14"/>
      <c r="G761" s="14"/>
      <c r="H761" s="23"/>
      <c r="I761" s="23"/>
      <c r="J761" s="23"/>
      <c r="K761" s="24"/>
      <c r="L761" s="14"/>
      <c r="M761" s="14"/>
      <c r="N761" s="14"/>
      <c r="O761" s="65"/>
      <c r="P761" s="14"/>
    </row>
    <row r="762" spans="1:16" x14ac:dyDescent="0.2">
      <c r="A762" s="20"/>
      <c r="B762" s="20"/>
      <c r="C762" s="61"/>
      <c r="D762" s="23"/>
      <c r="E762" s="23"/>
      <c r="F762" s="14"/>
      <c r="G762" s="14"/>
      <c r="H762" s="23"/>
      <c r="I762" s="23"/>
      <c r="J762" s="23"/>
      <c r="K762" s="24"/>
      <c r="L762" s="14"/>
      <c r="M762" s="14"/>
      <c r="N762" s="14"/>
      <c r="O762" s="65"/>
      <c r="P762" s="14"/>
    </row>
    <row r="763" spans="1:16" x14ac:dyDescent="0.2">
      <c r="A763" s="20"/>
      <c r="B763" s="20"/>
      <c r="C763" s="61"/>
      <c r="D763" s="23"/>
      <c r="E763" s="23"/>
      <c r="F763" s="14"/>
      <c r="G763" s="14"/>
      <c r="H763" s="23"/>
      <c r="I763" s="23"/>
      <c r="J763" s="23"/>
      <c r="K763" s="24"/>
      <c r="L763" s="14"/>
      <c r="M763" s="14"/>
      <c r="N763" s="14"/>
      <c r="O763" s="65"/>
      <c r="P763" s="14"/>
    </row>
    <row r="764" spans="1:16" x14ac:dyDescent="0.2">
      <c r="A764" s="20"/>
      <c r="B764" s="20"/>
      <c r="C764" s="61"/>
      <c r="D764" s="23"/>
      <c r="E764" s="23"/>
      <c r="F764" s="14"/>
      <c r="G764" s="14"/>
      <c r="H764" s="23"/>
      <c r="I764" s="23"/>
      <c r="J764" s="23"/>
      <c r="K764" s="24"/>
      <c r="L764" s="14"/>
      <c r="M764" s="14"/>
      <c r="N764" s="14"/>
      <c r="O764" s="65"/>
      <c r="P764" s="14"/>
    </row>
    <row r="765" spans="1:16" x14ac:dyDescent="0.2">
      <c r="A765" s="20"/>
      <c r="B765" s="20"/>
      <c r="C765" s="61"/>
      <c r="D765" s="23"/>
      <c r="E765" s="23"/>
      <c r="F765" s="14"/>
      <c r="G765" s="14"/>
      <c r="H765" s="23"/>
      <c r="I765" s="23"/>
      <c r="J765" s="23"/>
      <c r="K765" s="24"/>
      <c r="L765" s="14"/>
      <c r="M765" s="14"/>
      <c r="N765" s="14"/>
      <c r="O765" s="65"/>
      <c r="P765" s="14"/>
    </row>
    <row r="766" spans="1:16" x14ac:dyDescent="0.2">
      <c r="A766" s="20"/>
      <c r="B766" s="20"/>
      <c r="C766" s="61"/>
      <c r="D766" s="28"/>
      <c r="E766" s="23"/>
      <c r="F766" s="14"/>
      <c r="G766" s="14"/>
      <c r="H766" s="28"/>
      <c r="I766" s="23"/>
      <c r="J766" s="23"/>
      <c r="K766" s="24"/>
      <c r="L766" s="14"/>
      <c r="M766" s="14"/>
      <c r="N766" s="14"/>
      <c r="O766" s="65"/>
      <c r="P766" s="14"/>
    </row>
    <row r="767" spans="1:16" x14ac:dyDescent="0.2">
      <c r="A767" s="20"/>
      <c r="B767" s="20"/>
      <c r="C767" s="61"/>
      <c r="D767" s="14"/>
      <c r="E767" s="23"/>
      <c r="F767" s="14"/>
      <c r="G767" s="14"/>
      <c r="H767" s="14"/>
      <c r="I767" s="23"/>
      <c r="J767" s="23"/>
      <c r="K767" s="24"/>
      <c r="L767" s="14"/>
      <c r="M767" s="14"/>
      <c r="N767" s="14"/>
      <c r="O767" s="65"/>
      <c r="P767" s="14"/>
    </row>
    <row r="768" spans="1:16" x14ac:dyDescent="0.2">
      <c r="A768" s="20"/>
      <c r="B768" s="20"/>
      <c r="C768" s="61"/>
      <c r="D768" s="28"/>
      <c r="E768" s="23"/>
      <c r="F768" s="14"/>
      <c r="G768" s="14"/>
      <c r="H768" s="28"/>
      <c r="I768" s="23"/>
      <c r="J768" s="23"/>
      <c r="K768" s="24"/>
      <c r="L768" s="14"/>
      <c r="M768" s="14"/>
      <c r="N768" s="14"/>
      <c r="O768" s="65"/>
      <c r="P768" s="14"/>
    </row>
    <row r="769" spans="1:16" x14ac:dyDescent="0.2">
      <c r="A769" s="20"/>
      <c r="B769" s="20"/>
      <c r="C769" s="72"/>
      <c r="D769" s="29"/>
      <c r="E769" s="21"/>
      <c r="F769" s="14"/>
      <c r="G769" s="14"/>
      <c r="H769" s="28"/>
      <c r="I769" s="23"/>
      <c r="J769" s="23"/>
      <c r="K769" s="24"/>
      <c r="L769" s="14"/>
      <c r="M769" s="14"/>
      <c r="N769" s="14"/>
      <c r="O769" s="65"/>
      <c r="P769" s="14"/>
    </row>
    <row r="770" spans="1:16" x14ac:dyDescent="0.2">
      <c r="A770" s="20"/>
      <c r="B770" s="20"/>
      <c r="C770" s="61"/>
      <c r="D770" s="19"/>
      <c r="E770" s="23"/>
      <c r="F770" s="16"/>
      <c r="G770" s="16"/>
      <c r="H770" s="19"/>
      <c r="I770" s="19"/>
      <c r="J770" s="19"/>
      <c r="K770" s="18"/>
      <c r="L770" s="16"/>
      <c r="M770" s="16"/>
      <c r="N770" s="16"/>
      <c r="O770" s="71"/>
      <c r="P770" s="16"/>
    </row>
    <row r="771" spans="1:16" x14ac:dyDescent="0.2">
      <c r="A771" s="20"/>
      <c r="B771" s="20"/>
      <c r="C771" s="61"/>
      <c r="D771" s="19"/>
      <c r="E771" s="23"/>
      <c r="F771" s="16"/>
      <c r="G771" s="16"/>
      <c r="H771" s="19"/>
      <c r="I771" s="19"/>
      <c r="J771" s="19"/>
      <c r="K771" s="18"/>
      <c r="L771" s="16"/>
      <c r="M771" s="16"/>
      <c r="N771" s="16"/>
      <c r="O771" s="71"/>
      <c r="P771" s="16"/>
    </row>
    <row r="772" spans="1:16" x14ac:dyDescent="0.2">
      <c r="A772" s="20"/>
      <c r="B772" s="20"/>
      <c r="C772" s="61"/>
      <c r="D772" s="23"/>
      <c r="E772" s="23"/>
      <c r="F772" s="14"/>
      <c r="G772" s="14"/>
      <c r="H772" s="23"/>
      <c r="I772" s="23"/>
      <c r="J772" s="23"/>
      <c r="K772" s="24"/>
      <c r="L772" s="14"/>
      <c r="M772" s="14"/>
      <c r="N772" s="14"/>
      <c r="O772" s="65"/>
      <c r="P772" s="14"/>
    </row>
    <row r="773" spans="1:16" x14ac:dyDescent="0.2">
      <c r="A773" s="20"/>
      <c r="B773" s="20"/>
      <c r="C773" s="61"/>
      <c r="D773" s="23"/>
      <c r="E773" s="23"/>
      <c r="F773" s="14"/>
      <c r="G773" s="14"/>
      <c r="H773" s="23"/>
      <c r="I773" s="23"/>
      <c r="J773" s="23"/>
      <c r="K773" s="24"/>
      <c r="L773" s="14"/>
      <c r="M773" s="14"/>
      <c r="N773" s="14"/>
      <c r="O773" s="65"/>
      <c r="P773" s="14"/>
    </row>
    <row r="774" spans="1:16" x14ac:dyDescent="0.2">
      <c r="A774" s="20"/>
      <c r="B774" s="20"/>
      <c r="C774" s="61"/>
      <c r="D774" s="23"/>
      <c r="E774" s="23"/>
      <c r="F774" s="14"/>
      <c r="G774" s="14"/>
      <c r="H774" s="23"/>
      <c r="I774" s="23"/>
      <c r="J774" s="23"/>
      <c r="K774" s="24"/>
      <c r="L774" s="14"/>
      <c r="M774" s="14"/>
      <c r="N774" s="14"/>
      <c r="O774" s="65"/>
      <c r="P774" s="14"/>
    </row>
    <row r="775" spans="1:16" x14ac:dyDescent="0.2">
      <c r="A775" s="20"/>
      <c r="B775" s="20"/>
      <c r="C775" s="61"/>
      <c r="D775" s="23"/>
      <c r="E775" s="23"/>
      <c r="F775" s="14"/>
      <c r="G775" s="14"/>
      <c r="H775" s="23"/>
      <c r="I775" s="23"/>
      <c r="J775" s="23"/>
      <c r="K775" s="24"/>
      <c r="L775" s="14"/>
      <c r="M775" s="14"/>
      <c r="N775" s="14"/>
      <c r="O775" s="65"/>
      <c r="P775" s="14"/>
    </row>
    <row r="776" spans="1:16" x14ac:dyDescent="0.2">
      <c r="A776" s="20"/>
      <c r="B776" s="20"/>
      <c r="C776" s="61"/>
      <c r="D776" s="23"/>
      <c r="E776" s="23"/>
      <c r="F776" s="14"/>
      <c r="G776" s="14"/>
      <c r="H776" s="23"/>
      <c r="I776" s="23"/>
      <c r="J776" s="23"/>
      <c r="K776" s="24"/>
      <c r="L776" s="14"/>
      <c r="M776" s="14"/>
      <c r="N776" s="14"/>
      <c r="O776" s="65"/>
      <c r="P776" s="14"/>
    </row>
    <row r="777" spans="1:16" x14ac:dyDescent="0.2">
      <c r="A777" s="20"/>
      <c r="B777" s="20"/>
      <c r="C777" s="61"/>
      <c r="D777" s="28"/>
      <c r="E777" s="23"/>
      <c r="F777" s="14"/>
      <c r="G777" s="14"/>
      <c r="H777" s="28"/>
      <c r="I777" s="23"/>
      <c r="J777" s="23"/>
      <c r="K777" s="24"/>
      <c r="L777" s="14"/>
      <c r="M777" s="14"/>
      <c r="N777" s="14"/>
      <c r="O777" s="65"/>
      <c r="P777" s="14"/>
    </row>
    <row r="778" spans="1:16" x14ac:dyDescent="0.2">
      <c r="A778" s="20"/>
      <c r="B778" s="20"/>
      <c r="C778" s="61"/>
      <c r="D778" s="14"/>
      <c r="E778" s="23"/>
      <c r="F778" s="14"/>
      <c r="G778" s="14"/>
      <c r="H778" s="14"/>
      <c r="I778" s="23"/>
      <c r="J778" s="23"/>
      <c r="K778" s="24"/>
      <c r="L778" s="14"/>
      <c r="M778" s="14"/>
      <c r="N778" s="14"/>
      <c r="O778" s="65"/>
      <c r="P778" s="14"/>
    </row>
    <row r="779" spans="1:16" x14ac:dyDescent="0.2">
      <c r="A779" s="20"/>
      <c r="B779" s="20"/>
      <c r="C779" s="61"/>
      <c r="D779" s="28"/>
      <c r="E779" s="23"/>
      <c r="F779" s="14"/>
      <c r="G779" s="14"/>
      <c r="H779" s="28"/>
      <c r="I779" s="23"/>
      <c r="J779" s="23"/>
      <c r="K779" s="24"/>
      <c r="L779" s="14"/>
      <c r="M779" s="14"/>
      <c r="N779" s="14"/>
      <c r="O779" s="65"/>
      <c r="P779" s="14"/>
    </row>
    <row r="780" spans="1:16" x14ac:dyDescent="0.2">
      <c r="A780" s="20"/>
      <c r="B780" s="20"/>
      <c r="C780" s="72"/>
      <c r="D780" s="29"/>
      <c r="E780" s="21"/>
      <c r="F780" s="14"/>
      <c r="G780" s="14"/>
      <c r="H780" s="28"/>
      <c r="I780" s="23"/>
      <c r="J780" s="23"/>
      <c r="K780" s="24"/>
      <c r="L780" s="14"/>
      <c r="M780" s="14"/>
      <c r="N780" s="14"/>
      <c r="O780" s="65"/>
      <c r="P780" s="14"/>
    </row>
    <row r="781" spans="1:16" x14ac:dyDescent="0.2">
      <c r="A781" s="20"/>
      <c r="B781" s="20"/>
      <c r="C781" s="72"/>
      <c r="D781" s="29"/>
      <c r="E781" s="21"/>
      <c r="F781" s="14"/>
      <c r="G781" s="14"/>
      <c r="H781" s="28"/>
      <c r="I781" s="23"/>
      <c r="J781" s="23"/>
      <c r="K781" s="24"/>
      <c r="L781" s="14"/>
      <c r="M781" s="14"/>
      <c r="N781" s="14"/>
      <c r="O781" s="65"/>
      <c r="P781" s="14"/>
    </row>
    <row r="782" spans="1:16" x14ac:dyDescent="0.2">
      <c r="A782" s="20"/>
      <c r="B782" s="20"/>
      <c r="C782" s="72"/>
      <c r="D782" s="21"/>
      <c r="E782" s="21"/>
      <c r="F782" s="22"/>
      <c r="G782" s="22"/>
      <c r="H782" s="21"/>
      <c r="I782" s="21"/>
      <c r="J782" s="21"/>
      <c r="K782" s="30"/>
      <c r="L782" s="22"/>
      <c r="M782" s="22"/>
      <c r="N782" s="22"/>
      <c r="O782" s="74"/>
      <c r="P782" s="22"/>
    </row>
    <row r="783" spans="1:16" x14ac:dyDescent="0.2">
      <c r="A783" s="20"/>
      <c r="B783" s="20"/>
      <c r="C783" s="72"/>
      <c r="D783" s="21"/>
      <c r="E783" s="21"/>
      <c r="F783" s="22"/>
      <c r="G783" s="22"/>
      <c r="H783" s="21"/>
      <c r="I783" s="21"/>
      <c r="J783" s="21"/>
      <c r="K783" s="30"/>
      <c r="L783" s="22"/>
      <c r="M783" s="22"/>
      <c r="N783" s="22"/>
      <c r="O783" s="74"/>
      <c r="P783" s="22"/>
    </row>
    <row r="784" spans="1:16" x14ac:dyDescent="0.2">
      <c r="A784" s="20"/>
      <c r="B784" s="20"/>
      <c r="C784" s="61"/>
      <c r="D784" s="19"/>
      <c r="E784" s="19"/>
      <c r="F784" s="16"/>
      <c r="G784" s="16"/>
      <c r="H784" s="19"/>
      <c r="I784" s="19"/>
      <c r="J784" s="19"/>
      <c r="K784" s="18"/>
      <c r="L784" s="16"/>
      <c r="M784" s="16"/>
      <c r="N784" s="16"/>
      <c r="O784" s="71"/>
      <c r="P784" s="16"/>
    </row>
    <row r="785" spans="1:16" x14ac:dyDescent="0.2">
      <c r="A785" s="20"/>
      <c r="B785" s="20"/>
      <c r="C785" s="61"/>
      <c r="D785" s="19"/>
      <c r="E785" s="19"/>
      <c r="F785" s="16"/>
      <c r="G785" s="16"/>
      <c r="H785" s="19"/>
      <c r="I785" s="19"/>
      <c r="J785" s="19"/>
      <c r="K785" s="18"/>
      <c r="L785" s="16"/>
      <c r="M785" s="16"/>
      <c r="N785" s="16"/>
      <c r="O785" s="71"/>
      <c r="P785" s="16"/>
    </row>
    <row r="786" spans="1:16" x14ac:dyDescent="0.2">
      <c r="A786" s="20"/>
      <c r="B786" s="20"/>
      <c r="C786" s="61"/>
      <c r="D786" s="23"/>
      <c r="E786" s="23"/>
      <c r="F786" s="14"/>
      <c r="G786" s="14"/>
      <c r="H786" s="23"/>
      <c r="I786" s="23"/>
      <c r="J786" s="23"/>
      <c r="K786" s="24"/>
      <c r="L786" s="14"/>
      <c r="M786" s="14"/>
      <c r="N786" s="14"/>
      <c r="O786" s="65"/>
      <c r="P786" s="14"/>
    </row>
    <row r="787" spans="1:16" x14ac:dyDescent="0.2">
      <c r="A787" s="20"/>
      <c r="B787" s="20"/>
      <c r="C787" s="61"/>
      <c r="D787" s="23"/>
      <c r="E787" s="23"/>
      <c r="F787" s="14"/>
      <c r="G787" s="14"/>
      <c r="H787" s="23"/>
      <c r="I787" s="23"/>
      <c r="J787" s="23"/>
      <c r="K787" s="24"/>
      <c r="L787" s="14"/>
      <c r="M787" s="14"/>
      <c r="N787" s="14"/>
      <c r="O787" s="65"/>
      <c r="P787" s="14"/>
    </row>
    <row r="788" spans="1:16" x14ac:dyDescent="0.2">
      <c r="A788" s="20"/>
      <c r="B788" s="20"/>
      <c r="C788" s="61"/>
      <c r="D788" s="23"/>
      <c r="E788" s="23"/>
      <c r="F788" s="14"/>
      <c r="G788" s="14"/>
      <c r="H788" s="23"/>
      <c r="I788" s="23"/>
      <c r="J788" s="23"/>
      <c r="K788" s="24"/>
      <c r="L788" s="14"/>
      <c r="M788" s="14"/>
      <c r="N788" s="14"/>
      <c r="O788" s="65"/>
      <c r="P788" s="14"/>
    </row>
    <row r="789" spans="1:16" x14ac:dyDescent="0.2">
      <c r="A789" s="20"/>
      <c r="B789" s="20"/>
      <c r="C789" s="61"/>
      <c r="D789" s="23"/>
      <c r="E789" s="23"/>
      <c r="F789" s="14"/>
      <c r="G789" s="14"/>
      <c r="H789" s="23"/>
      <c r="I789" s="23"/>
      <c r="J789" s="23"/>
      <c r="K789" s="24"/>
      <c r="L789" s="14"/>
      <c r="M789" s="14"/>
      <c r="N789" s="14"/>
      <c r="O789" s="65"/>
      <c r="P789" s="14"/>
    </row>
    <row r="790" spans="1:16" x14ac:dyDescent="0.2">
      <c r="A790" s="20"/>
      <c r="B790" s="20"/>
      <c r="C790" s="61"/>
      <c r="D790" s="23"/>
      <c r="E790" s="23"/>
      <c r="F790" s="14"/>
      <c r="G790" s="14"/>
      <c r="H790" s="23"/>
      <c r="I790" s="23"/>
      <c r="J790" s="23"/>
      <c r="K790" s="24"/>
      <c r="L790" s="14"/>
      <c r="M790" s="14"/>
      <c r="N790" s="14"/>
      <c r="O790" s="65"/>
      <c r="P790" s="14"/>
    </row>
    <row r="791" spans="1:16" x14ac:dyDescent="0.2">
      <c r="A791" s="20"/>
      <c r="B791" s="20"/>
      <c r="C791" s="61"/>
      <c r="D791" s="28"/>
      <c r="E791" s="23"/>
      <c r="F791" s="14"/>
      <c r="G791" s="14"/>
      <c r="H791" s="28"/>
      <c r="I791" s="23"/>
      <c r="J791" s="23"/>
      <c r="K791" s="24"/>
      <c r="L791" s="14"/>
      <c r="M791" s="14"/>
      <c r="N791" s="14"/>
      <c r="O791" s="65"/>
      <c r="P791" s="14"/>
    </row>
    <row r="792" spans="1:16" x14ac:dyDescent="0.2">
      <c r="A792" s="20"/>
      <c r="B792" s="20"/>
      <c r="C792" s="61"/>
      <c r="D792" s="14"/>
      <c r="E792" s="23"/>
      <c r="F792" s="14"/>
      <c r="G792" s="14"/>
      <c r="H792" s="14"/>
      <c r="I792" s="23"/>
      <c r="J792" s="23"/>
      <c r="K792" s="24"/>
      <c r="L792" s="14"/>
      <c r="M792" s="14"/>
      <c r="N792" s="14"/>
      <c r="O792" s="65"/>
      <c r="P792" s="14"/>
    </row>
    <row r="793" spans="1:16" x14ac:dyDescent="0.2">
      <c r="A793" s="20"/>
      <c r="B793" s="20"/>
      <c r="C793" s="61"/>
      <c r="D793" s="28"/>
      <c r="E793" s="23"/>
      <c r="F793" s="14"/>
      <c r="G793" s="14"/>
      <c r="H793" s="28"/>
      <c r="I793" s="23"/>
      <c r="J793" s="23"/>
      <c r="K793" s="24"/>
      <c r="L793" s="14"/>
      <c r="M793" s="14"/>
      <c r="N793" s="14"/>
      <c r="O793" s="65"/>
      <c r="P793" s="14"/>
    </row>
    <row r="794" spans="1:16" x14ac:dyDescent="0.2">
      <c r="A794" s="20"/>
      <c r="B794" s="20"/>
      <c r="C794" s="61"/>
      <c r="D794" s="28"/>
      <c r="E794" s="23"/>
      <c r="F794" s="14"/>
      <c r="G794" s="14"/>
      <c r="H794" s="28"/>
      <c r="I794" s="23"/>
      <c r="J794" s="23"/>
      <c r="K794" s="24"/>
      <c r="L794" s="14"/>
      <c r="M794" s="14"/>
      <c r="N794" s="14"/>
      <c r="O794" s="65"/>
      <c r="P794" s="14"/>
    </row>
    <row r="795" spans="1:16" x14ac:dyDescent="0.2">
      <c r="A795" s="20"/>
      <c r="B795" s="20"/>
      <c r="C795" s="72"/>
      <c r="D795" s="29"/>
      <c r="E795" s="21"/>
      <c r="F795" s="14"/>
      <c r="G795" s="14"/>
      <c r="H795" s="28"/>
      <c r="I795" s="23"/>
      <c r="J795" s="23"/>
      <c r="K795" s="24"/>
      <c r="L795" s="14"/>
      <c r="M795" s="14"/>
      <c r="N795" s="14"/>
      <c r="O795" s="65"/>
      <c r="P795" s="14"/>
    </row>
    <row r="796" spans="1:16" x14ac:dyDescent="0.2">
      <c r="A796" s="20"/>
      <c r="B796" s="20"/>
      <c r="C796" s="61"/>
      <c r="D796" s="19"/>
      <c r="E796" s="19"/>
      <c r="F796" s="16"/>
      <c r="G796" s="16"/>
      <c r="H796" s="19"/>
      <c r="I796" s="19"/>
      <c r="J796" s="19"/>
      <c r="K796" s="18"/>
      <c r="L796" s="16"/>
      <c r="M796" s="16"/>
      <c r="N796" s="16"/>
      <c r="O796" s="71"/>
      <c r="P796" s="16"/>
    </row>
    <row r="797" spans="1:16" x14ac:dyDescent="0.2">
      <c r="A797" s="20"/>
      <c r="B797" s="20"/>
      <c r="C797" s="61"/>
      <c r="D797" s="19"/>
      <c r="E797" s="19"/>
      <c r="F797" s="16"/>
      <c r="G797" s="16"/>
      <c r="H797" s="19"/>
      <c r="I797" s="19"/>
      <c r="J797" s="19"/>
      <c r="K797" s="18"/>
      <c r="L797" s="16"/>
      <c r="M797" s="16"/>
      <c r="N797" s="16"/>
      <c r="O797" s="71"/>
      <c r="P797" s="16"/>
    </row>
    <row r="798" spans="1:16" x14ac:dyDescent="0.2">
      <c r="A798" s="20"/>
      <c r="B798" s="20"/>
      <c r="C798" s="61"/>
      <c r="D798" s="23"/>
      <c r="E798" s="23"/>
      <c r="F798" s="14"/>
      <c r="G798" s="14"/>
      <c r="H798" s="23"/>
      <c r="I798" s="23"/>
      <c r="J798" s="23"/>
      <c r="K798" s="24"/>
      <c r="L798" s="14"/>
      <c r="M798" s="14"/>
      <c r="N798" s="14"/>
      <c r="O798" s="65"/>
      <c r="P798" s="14"/>
    </row>
    <row r="799" spans="1:16" x14ac:dyDescent="0.2">
      <c r="A799" s="20"/>
      <c r="B799" s="20"/>
      <c r="C799" s="61"/>
      <c r="D799" s="23"/>
      <c r="E799" s="23"/>
      <c r="F799" s="14"/>
      <c r="G799" s="14"/>
      <c r="H799" s="23"/>
      <c r="I799" s="23"/>
      <c r="J799" s="23"/>
      <c r="K799" s="24"/>
      <c r="L799" s="14"/>
      <c r="M799" s="14"/>
      <c r="N799" s="14"/>
      <c r="O799" s="65"/>
      <c r="P799" s="14"/>
    </row>
    <row r="800" spans="1:16" x14ac:dyDescent="0.2">
      <c r="A800" s="20"/>
      <c r="B800" s="20"/>
      <c r="C800" s="61"/>
      <c r="D800" s="23"/>
      <c r="E800" s="23"/>
      <c r="F800" s="14"/>
      <c r="G800" s="14"/>
      <c r="H800" s="23"/>
      <c r="I800" s="23"/>
      <c r="J800" s="23"/>
      <c r="K800" s="24"/>
      <c r="L800" s="14"/>
      <c r="M800" s="14"/>
      <c r="N800" s="14"/>
      <c r="O800" s="65"/>
      <c r="P800" s="14"/>
    </row>
    <row r="801" spans="1:16" x14ac:dyDescent="0.2">
      <c r="A801" s="20"/>
      <c r="B801" s="20"/>
      <c r="C801" s="61"/>
      <c r="D801" s="23"/>
      <c r="E801" s="23"/>
      <c r="F801" s="14"/>
      <c r="G801" s="14"/>
      <c r="H801" s="23"/>
      <c r="I801" s="23"/>
      <c r="J801" s="23"/>
      <c r="K801" s="24"/>
      <c r="L801" s="14"/>
      <c r="M801" s="14"/>
      <c r="N801" s="14"/>
      <c r="O801" s="65"/>
      <c r="P801" s="14"/>
    </row>
    <row r="802" spans="1:16" x14ac:dyDescent="0.2">
      <c r="A802" s="20"/>
      <c r="B802" s="20"/>
      <c r="C802" s="61"/>
      <c r="D802" s="23"/>
      <c r="E802" s="23"/>
      <c r="F802" s="14"/>
      <c r="G802" s="14"/>
      <c r="H802" s="23"/>
      <c r="I802" s="23"/>
      <c r="J802" s="23"/>
      <c r="K802" s="24"/>
      <c r="L802" s="14"/>
      <c r="M802" s="14"/>
      <c r="N802" s="14"/>
      <c r="O802" s="65"/>
      <c r="P802" s="14"/>
    </row>
    <row r="803" spans="1:16" x14ac:dyDescent="0.2">
      <c r="A803" s="20"/>
      <c r="B803" s="20"/>
      <c r="C803" s="61"/>
      <c r="D803" s="28"/>
      <c r="E803" s="23"/>
      <c r="F803" s="14"/>
      <c r="G803" s="14"/>
      <c r="H803" s="28"/>
      <c r="I803" s="23"/>
      <c r="J803" s="23"/>
      <c r="K803" s="24"/>
      <c r="L803" s="14"/>
      <c r="M803" s="14"/>
      <c r="N803" s="14"/>
      <c r="O803" s="65"/>
      <c r="P803" s="14"/>
    </row>
    <row r="804" spans="1:16" x14ac:dyDescent="0.2">
      <c r="A804" s="20"/>
      <c r="B804" s="20"/>
      <c r="C804" s="61"/>
      <c r="D804" s="14"/>
      <c r="E804" s="23"/>
      <c r="F804" s="14"/>
      <c r="G804" s="14"/>
      <c r="H804" s="14"/>
      <c r="I804" s="23"/>
      <c r="J804" s="23"/>
      <c r="K804" s="24"/>
      <c r="L804" s="14"/>
      <c r="M804" s="14"/>
      <c r="N804" s="14"/>
      <c r="O804" s="65"/>
      <c r="P804" s="14"/>
    </row>
    <row r="805" spans="1:16" x14ac:dyDescent="0.2">
      <c r="A805" s="20"/>
      <c r="B805" s="20"/>
      <c r="C805" s="61"/>
      <c r="D805" s="28"/>
      <c r="E805" s="23"/>
      <c r="F805" s="14"/>
      <c r="G805" s="14"/>
      <c r="H805" s="28"/>
      <c r="I805" s="23"/>
      <c r="J805" s="23"/>
      <c r="K805" s="24"/>
      <c r="L805" s="14"/>
      <c r="M805" s="14"/>
      <c r="N805" s="14"/>
      <c r="O805" s="65"/>
      <c r="P805" s="14"/>
    </row>
    <row r="806" spans="1:16" x14ac:dyDescent="0.2">
      <c r="A806" s="20"/>
      <c r="B806" s="20"/>
      <c r="C806" s="61"/>
      <c r="D806" s="28"/>
      <c r="E806" s="23"/>
      <c r="F806" s="14"/>
      <c r="G806" s="14"/>
      <c r="H806" s="28"/>
      <c r="I806" s="23"/>
      <c r="J806" s="23"/>
      <c r="K806" s="24"/>
      <c r="L806" s="14"/>
      <c r="M806" s="14"/>
      <c r="N806" s="14"/>
      <c r="O806" s="65"/>
      <c r="P806" s="14"/>
    </row>
    <row r="807" spans="1:16" x14ac:dyDescent="0.2">
      <c r="A807" s="20"/>
      <c r="B807" s="20"/>
      <c r="C807" s="72"/>
      <c r="D807" s="29"/>
      <c r="E807" s="21"/>
      <c r="F807" s="14"/>
      <c r="G807" s="14"/>
      <c r="H807" s="28"/>
      <c r="I807" s="23"/>
      <c r="J807" s="23"/>
      <c r="K807" s="24"/>
      <c r="L807" s="14"/>
      <c r="M807" s="14"/>
      <c r="N807" s="14"/>
      <c r="O807" s="65"/>
      <c r="P807" s="14"/>
    </row>
    <row r="808" spans="1:16" x14ac:dyDescent="0.2">
      <c r="A808" s="20"/>
      <c r="B808" s="20"/>
      <c r="C808" s="61"/>
      <c r="D808" s="19"/>
      <c r="E808" s="19"/>
      <c r="F808" s="16"/>
      <c r="G808" s="16"/>
      <c r="H808" s="19"/>
      <c r="I808" s="19"/>
      <c r="J808" s="19"/>
      <c r="K808" s="18"/>
      <c r="L808" s="16"/>
      <c r="M808" s="16"/>
      <c r="N808" s="16"/>
      <c r="O808" s="71"/>
      <c r="P808" s="16"/>
    </row>
    <row r="809" spans="1:16" x14ac:dyDescent="0.2">
      <c r="A809" s="20"/>
      <c r="B809" s="20"/>
      <c r="C809" s="61"/>
      <c r="D809" s="19"/>
      <c r="E809" s="19"/>
      <c r="F809" s="16"/>
      <c r="G809" s="16"/>
      <c r="H809" s="19"/>
      <c r="I809" s="19"/>
      <c r="J809" s="19"/>
      <c r="K809" s="18"/>
      <c r="L809" s="16"/>
      <c r="M809" s="16"/>
      <c r="N809" s="16"/>
      <c r="O809" s="71"/>
      <c r="P809" s="16"/>
    </row>
    <row r="810" spans="1:16" x14ac:dyDescent="0.2">
      <c r="A810" s="20"/>
      <c r="B810" s="20"/>
      <c r="C810" s="61"/>
      <c r="D810" s="23"/>
      <c r="E810" s="23"/>
      <c r="F810" s="14"/>
      <c r="G810" s="14"/>
      <c r="H810" s="23"/>
      <c r="I810" s="23"/>
      <c r="J810" s="23"/>
      <c r="K810" s="24"/>
      <c r="L810" s="14"/>
      <c r="M810" s="14"/>
      <c r="N810" s="14"/>
      <c r="O810" s="65"/>
      <c r="P810" s="14"/>
    </row>
    <row r="811" spans="1:16" x14ac:dyDescent="0.2">
      <c r="A811" s="20"/>
      <c r="B811" s="20"/>
      <c r="C811" s="61"/>
      <c r="D811" s="23"/>
      <c r="E811" s="23"/>
      <c r="F811" s="14"/>
      <c r="G811" s="14"/>
      <c r="H811" s="23"/>
      <c r="I811" s="23"/>
      <c r="J811" s="23"/>
      <c r="K811" s="24"/>
      <c r="L811" s="14"/>
      <c r="M811" s="14"/>
      <c r="N811" s="14"/>
      <c r="O811" s="65"/>
      <c r="P811" s="14"/>
    </row>
    <row r="812" spans="1:16" x14ac:dyDescent="0.2">
      <c r="A812" s="20"/>
      <c r="B812" s="20"/>
      <c r="C812" s="61"/>
      <c r="D812" s="23"/>
      <c r="E812" s="23"/>
      <c r="F812" s="14"/>
      <c r="G812" s="14"/>
      <c r="H812" s="23"/>
      <c r="I812" s="23"/>
      <c r="J812" s="23"/>
      <c r="K812" s="24"/>
      <c r="L812" s="14"/>
      <c r="M812" s="14"/>
      <c r="N812" s="14"/>
      <c r="O812" s="65"/>
      <c r="P812" s="14"/>
    </row>
    <row r="813" spans="1:16" x14ac:dyDescent="0.2">
      <c r="A813" s="20"/>
      <c r="B813" s="20"/>
      <c r="C813" s="61"/>
      <c r="D813" s="23"/>
      <c r="E813" s="23"/>
      <c r="F813" s="14"/>
      <c r="G813" s="14"/>
      <c r="H813" s="23"/>
      <c r="I813" s="23"/>
      <c r="J813" s="23"/>
      <c r="K813" s="24"/>
      <c r="L813" s="14"/>
      <c r="M813" s="14"/>
      <c r="N813" s="14"/>
      <c r="O813" s="65"/>
      <c r="P813" s="14"/>
    </row>
    <row r="814" spans="1:16" x14ac:dyDescent="0.2">
      <c r="A814" s="20"/>
      <c r="B814" s="20"/>
      <c r="C814" s="61"/>
      <c r="D814" s="23"/>
      <c r="E814" s="23"/>
      <c r="F814" s="14"/>
      <c r="G814" s="14"/>
      <c r="H814" s="23"/>
      <c r="I814" s="23"/>
      <c r="J814" s="23"/>
      <c r="K814" s="24"/>
      <c r="L814" s="14"/>
      <c r="M814" s="14"/>
      <c r="N814" s="14"/>
      <c r="O814" s="65"/>
      <c r="P814" s="14"/>
    </row>
    <row r="815" spans="1:16" x14ac:dyDescent="0.2">
      <c r="A815" s="20"/>
      <c r="B815" s="20"/>
      <c r="C815" s="61"/>
      <c r="D815" s="28"/>
      <c r="E815" s="23"/>
      <c r="F815" s="14"/>
      <c r="G815" s="14"/>
      <c r="H815" s="28"/>
      <c r="I815" s="23"/>
      <c r="J815" s="23"/>
      <c r="K815" s="24"/>
      <c r="L815" s="14"/>
      <c r="M815" s="14"/>
      <c r="N815" s="14"/>
      <c r="O815" s="65"/>
      <c r="P815" s="14"/>
    </row>
    <row r="816" spans="1:16" x14ac:dyDescent="0.2">
      <c r="A816" s="20"/>
      <c r="B816" s="20"/>
      <c r="C816" s="61"/>
      <c r="D816" s="14"/>
      <c r="E816" s="23"/>
      <c r="F816" s="14"/>
      <c r="G816" s="14"/>
      <c r="H816" s="14"/>
      <c r="I816" s="23"/>
      <c r="J816" s="23"/>
      <c r="K816" s="24"/>
      <c r="L816" s="14"/>
      <c r="M816" s="14"/>
      <c r="N816" s="14"/>
      <c r="O816" s="65"/>
      <c r="P816" s="14"/>
    </row>
    <row r="817" spans="1:16" x14ac:dyDescent="0.2">
      <c r="A817" s="20"/>
      <c r="B817" s="20"/>
      <c r="C817" s="61"/>
      <c r="D817" s="20"/>
      <c r="E817" s="19"/>
      <c r="F817" s="16"/>
      <c r="G817" s="16"/>
      <c r="H817" s="20"/>
      <c r="I817" s="19"/>
      <c r="J817" s="19"/>
      <c r="K817" s="18"/>
      <c r="L817" s="16"/>
      <c r="M817" s="16"/>
      <c r="N817" s="16"/>
      <c r="O817" s="71"/>
      <c r="P817" s="16"/>
    </row>
    <row r="818" spans="1:16" x14ac:dyDescent="0.2">
      <c r="A818" s="20"/>
      <c r="B818" s="20"/>
      <c r="C818" s="61"/>
      <c r="D818" s="20"/>
      <c r="E818" s="19"/>
      <c r="F818" s="16"/>
      <c r="G818" s="16"/>
      <c r="H818" s="20"/>
      <c r="I818" s="19"/>
      <c r="J818" s="19"/>
      <c r="K818" s="18"/>
      <c r="L818" s="16"/>
      <c r="M818" s="16"/>
      <c r="N818" s="16"/>
      <c r="O818" s="71"/>
      <c r="P818" s="16"/>
    </row>
    <row r="819" spans="1:16" x14ac:dyDescent="0.2">
      <c r="A819" s="20"/>
      <c r="B819" s="20"/>
      <c r="C819" s="61"/>
      <c r="D819" s="20"/>
      <c r="E819" s="19"/>
      <c r="F819" s="16"/>
      <c r="G819" s="16"/>
      <c r="H819" s="20"/>
      <c r="I819" s="19"/>
      <c r="J819" s="19"/>
      <c r="K819" s="18"/>
      <c r="L819" s="16"/>
      <c r="M819" s="16"/>
      <c r="N819" s="16"/>
      <c r="O819" s="71"/>
      <c r="P819" s="16"/>
    </row>
    <row r="820" spans="1:16" x14ac:dyDescent="0.2">
      <c r="A820" s="20"/>
      <c r="B820" s="20"/>
      <c r="C820" s="61"/>
      <c r="D820" s="20"/>
      <c r="E820" s="19"/>
      <c r="F820" s="16"/>
      <c r="G820" s="16"/>
      <c r="H820" s="20"/>
      <c r="I820" s="19"/>
      <c r="J820" s="19"/>
      <c r="K820" s="18"/>
      <c r="L820" s="16"/>
      <c r="M820" s="16"/>
      <c r="N820" s="16"/>
      <c r="O820" s="71"/>
      <c r="P820" s="16"/>
    </row>
    <row r="821" spans="1:16" x14ac:dyDescent="0.2">
      <c r="A821" s="20"/>
      <c r="B821" s="20"/>
      <c r="C821" s="61"/>
      <c r="D821" s="20"/>
      <c r="E821" s="19"/>
      <c r="F821" s="16"/>
      <c r="G821" s="16"/>
      <c r="H821" s="20"/>
      <c r="I821" s="19"/>
      <c r="J821" s="19"/>
      <c r="K821" s="18"/>
      <c r="L821" s="16"/>
      <c r="M821" s="16"/>
      <c r="N821" s="16"/>
      <c r="O821" s="71"/>
      <c r="P821" s="16"/>
    </row>
    <row r="822" spans="1:16" x14ac:dyDescent="0.2">
      <c r="A822" s="20"/>
      <c r="B822" s="20"/>
      <c r="C822" s="61"/>
      <c r="D822" s="20"/>
      <c r="E822" s="19"/>
      <c r="F822" s="16"/>
      <c r="G822" s="16"/>
      <c r="H822" s="20"/>
      <c r="I822" s="19"/>
      <c r="J822" s="19"/>
      <c r="K822" s="18"/>
      <c r="L822" s="16"/>
      <c r="M822" s="16"/>
      <c r="N822" s="16"/>
      <c r="O822" s="71"/>
      <c r="P822" s="16"/>
    </row>
    <row r="823" spans="1:16" x14ac:dyDescent="0.2">
      <c r="A823" s="20"/>
      <c r="B823" s="20"/>
      <c r="C823" s="61"/>
      <c r="D823" s="20"/>
      <c r="E823" s="19"/>
      <c r="F823" s="16"/>
      <c r="G823" s="16"/>
      <c r="H823" s="20"/>
      <c r="I823" s="19"/>
      <c r="J823" s="19"/>
      <c r="K823" s="18"/>
      <c r="L823" s="16"/>
      <c r="M823" s="16"/>
      <c r="N823" s="16"/>
      <c r="O823" s="71"/>
      <c r="P823" s="16"/>
    </row>
    <row r="824" spans="1:16" x14ac:dyDescent="0.2">
      <c r="A824" s="20"/>
      <c r="B824" s="20"/>
      <c r="C824" s="61"/>
      <c r="D824" s="20"/>
      <c r="E824" s="19"/>
      <c r="F824" s="16"/>
      <c r="G824" s="16"/>
      <c r="H824" s="20"/>
      <c r="I824" s="19"/>
      <c r="J824" s="19"/>
      <c r="K824" s="18"/>
      <c r="L824" s="16"/>
      <c r="M824" s="16"/>
      <c r="N824" s="16"/>
      <c r="O824" s="71"/>
      <c r="P824" s="16"/>
    </row>
    <row r="825" spans="1:16" x14ac:dyDescent="0.2">
      <c r="A825" s="20"/>
      <c r="B825" s="20"/>
      <c r="C825" s="61"/>
      <c r="D825" s="20"/>
      <c r="E825" s="19"/>
      <c r="F825" s="16"/>
      <c r="G825" s="16"/>
      <c r="H825" s="20"/>
      <c r="I825" s="19"/>
      <c r="J825" s="19"/>
      <c r="K825" s="18"/>
      <c r="L825" s="16"/>
      <c r="M825" s="16"/>
      <c r="N825" s="16"/>
      <c r="O825" s="71"/>
      <c r="P825" s="16"/>
    </row>
    <row r="826" spans="1:16" x14ac:dyDescent="0.2">
      <c r="A826" s="20"/>
      <c r="B826" s="20"/>
      <c r="C826" s="61"/>
      <c r="D826" s="20"/>
      <c r="E826" s="19"/>
      <c r="F826" s="16"/>
      <c r="G826" s="16"/>
      <c r="H826" s="20"/>
      <c r="I826" s="19"/>
      <c r="J826" s="19"/>
      <c r="K826" s="18"/>
      <c r="L826" s="16"/>
      <c r="M826" s="16"/>
      <c r="N826" s="16"/>
      <c r="O826" s="71"/>
      <c r="P826" s="16"/>
    </row>
    <row r="827" spans="1:16" x14ac:dyDescent="0.2">
      <c r="A827" s="20"/>
      <c r="B827" s="20"/>
      <c r="C827" s="15"/>
      <c r="D827" s="20"/>
      <c r="E827" s="19"/>
      <c r="F827" s="16"/>
      <c r="G827" s="16"/>
      <c r="H827" s="20"/>
      <c r="I827" s="19"/>
      <c r="J827" s="19"/>
      <c r="K827" s="18"/>
      <c r="L827" s="16"/>
      <c r="M827" s="16"/>
      <c r="N827" s="16"/>
      <c r="O827" s="71"/>
      <c r="P827" s="16"/>
    </row>
    <row r="828" spans="1:16" x14ac:dyDescent="0.2">
      <c r="A828" s="20"/>
      <c r="B828" s="20"/>
      <c r="C828" s="15"/>
      <c r="D828" s="20"/>
      <c r="E828" s="19"/>
      <c r="F828" s="16"/>
      <c r="G828" s="16"/>
      <c r="H828" s="20"/>
      <c r="I828" s="19"/>
      <c r="J828" s="19"/>
      <c r="K828" s="18"/>
      <c r="L828" s="16"/>
      <c r="M828" s="16"/>
      <c r="N828" s="16"/>
      <c r="O828" s="71"/>
      <c r="P828" s="16"/>
    </row>
    <row r="829" spans="1:16" x14ac:dyDescent="0.2">
      <c r="A829" s="20"/>
      <c r="B829" s="20"/>
      <c r="C829" s="15"/>
      <c r="D829" s="20"/>
      <c r="E829" s="19"/>
      <c r="F829" s="16"/>
      <c r="G829" s="16"/>
      <c r="H829" s="20"/>
      <c r="I829" s="19"/>
      <c r="J829" s="19"/>
      <c r="K829" s="18"/>
      <c r="L829" s="16"/>
      <c r="M829" s="16"/>
      <c r="N829" s="16"/>
      <c r="O829" s="71"/>
      <c r="P829" s="16"/>
    </row>
    <row r="830" spans="1:16" x14ac:dyDescent="0.2">
      <c r="A830" s="20"/>
      <c r="B830" s="20"/>
      <c r="C830" s="15"/>
      <c r="D830" s="20"/>
      <c r="E830" s="19"/>
      <c r="F830" s="16"/>
      <c r="G830" s="16"/>
      <c r="H830" s="20"/>
      <c r="I830" s="19"/>
      <c r="J830" s="19"/>
      <c r="K830" s="18"/>
      <c r="L830" s="16"/>
      <c r="M830" s="16"/>
      <c r="N830" s="16"/>
      <c r="O830" s="71"/>
      <c r="P830" s="16"/>
    </row>
    <row r="831" spans="1:16" x14ac:dyDescent="0.2">
      <c r="A831" s="20"/>
      <c r="B831" s="20"/>
      <c r="C831" s="15"/>
      <c r="D831" s="20"/>
      <c r="E831" s="19"/>
      <c r="F831" s="16"/>
      <c r="G831" s="16"/>
      <c r="H831" s="20"/>
      <c r="I831" s="19"/>
      <c r="J831" s="19"/>
      <c r="K831" s="18"/>
      <c r="L831" s="16"/>
      <c r="M831" s="16"/>
      <c r="N831" s="16"/>
      <c r="O831" s="71"/>
      <c r="P831" s="16"/>
    </row>
    <row r="832" spans="1:16" x14ac:dyDescent="0.2">
      <c r="A832" s="20"/>
      <c r="B832" s="20"/>
      <c r="C832" s="15"/>
      <c r="D832" s="20"/>
      <c r="E832" s="19"/>
      <c r="F832" s="16"/>
      <c r="G832" s="16"/>
      <c r="H832" s="20"/>
      <c r="I832" s="19"/>
      <c r="J832" s="19"/>
      <c r="K832" s="18"/>
      <c r="L832" s="16"/>
      <c r="M832" s="16"/>
      <c r="N832" s="16"/>
      <c r="O832" s="71"/>
      <c r="P832" s="16"/>
    </row>
    <row r="833" spans="1:16" x14ac:dyDescent="0.2">
      <c r="A833" s="20"/>
      <c r="B833" s="20"/>
      <c r="C833" s="15"/>
      <c r="D833" s="20"/>
      <c r="E833" s="19"/>
      <c r="F833" s="16"/>
      <c r="G833" s="16"/>
      <c r="H833" s="20"/>
      <c r="I833" s="19"/>
      <c r="J833" s="19"/>
      <c r="K833" s="18"/>
      <c r="L833" s="16"/>
      <c r="M833" s="16"/>
      <c r="N833" s="16"/>
      <c r="O833" s="71"/>
      <c r="P833" s="16"/>
    </row>
    <row r="834" spans="1:16" x14ac:dyDescent="0.2">
      <c r="A834" s="20"/>
      <c r="B834" s="20"/>
      <c r="C834" s="15"/>
      <c r="D834" s="20"/>
      <c r="E834" s="19"/>
      <c r="F834" s="16"/>
      <c r="G834" s="16"/>
      <c r="H834" s="20"/>
      <c r="I834" s="19"/>
      <c r="J834" s="19"/>
      <c r="K834" s="18"/>
      <c r="L834" s="16"/>
      <c r="M834" s="16"/>
      <c r="N834" s="16"/>
      <c r="O834" s="71"/>
      <c r="P834" s="16"/>
    </row>
    <row r="835" spans="1:16" x14ac:dyDescent="0.2">
      <c r="A835" s="20"/>
      <c r="B835" s="20"/>
      <c r="C835" s="15"/>
      <c r="D835" s="20"/>
      <c r="E835" s="19"/>
      <c r="F835" s="16"/>
      <c r="G835" s="16"/>
      <c r="H835" s="20"/>
      <c r="I835" s="19"/>
      <c r="J835" s="19"/>
      <c r="K835" s="18"/>
      <c r="L835" s="16"/>
      <c r="M835" s="16"/>
      <c r="N835" s="16"/>
      <c r="O835" s="71"/>
      <c r="P835" s="16"/>
    </row>
    <row r="836" spans="1:16" x14ac:dyDescent="0.2">
      <c r="A836" s="20"/>
      <c r="B836" s="20"/>
      <c r="C836" s="15"/>
      <c r="D836" s="20"/>
      <c r="E836" s="19"/>
      <c r="F836" s="16"/>
      <c r="G836" s="16"/>
      <c r="H836" s="20"/>
      <c r="I836" s="19"/>
      <c r="J836" s="19"/>
      <c r="K836" s="18"/>
      <c r="L836" s="16"/>
      <c r="M836" s="16"/>
      <c r="N836" s="16"/>
      <c r="O836" s="71"/>
      <c r="P836" s="16"/>
    </row>
    <row r="837" spans="1:16" x14ac:dyDescent="0.2">
      <c r="A837" s="20"/>
      <c r="B837" s="20"/>
      <c r="C837" s="15"/>
      <c r="D837" s="20"/>
      <c r="E837" s="19"/>
      <c r="F837" s="16"/>
      <c r="G837" s="16"/>
      <c r="H837" s="20"/>
      <c r="I837" s="19"/>
      <c r="J837" s="19"/>
      <c r="K837" s="18"/>
      <c r="L837" s="16"/>
      <c r="M837" s="16"/>
      <c r="N837" s="16"/>
      <c r="O837" s="71"/>
      <c r="P837" s="16"/>
    </row>
    <row r="838" spans="1:16" x14ac:dyDescent="0.2">
      <c r="A838" s="20"/>
      <c r="B838" s="20"/>
      <c r="C838" s="15"/>
      <c r="D838" s="20"/>
      <c r="E838" s="19"/>
      <c r="F838" s="16"/>
      <c r="G838" s="16"/>
      <c r="H838" s="20"/>
      <c r="I838" s="19"/>
      <c r="J838" s="19"/>
      <c r="K838" s="18"/>
      <c r="L838" s="16"/>
      <c r="M838" s="16"/>
      <c r="N838" s="16"/>
      <c r="O838" s="71"/>
      <c r="P838" s="16"/>
    </row>
    <row r="839" spans="1:16" x14ac:dyDescent="0.2">
      <c r="A839" s="20"/>
      <c r="B839" s="20"/>
      <c r="C839" s="15"/>
      <c r="D839" s="20"/>
      <c r="E839" s="19"/>
      <c r="F839" s="16"/>
      <c r="G839" s="16"/>
      <c r="H839" s="20"/>
      <c r="I839" s="19"/>
      <c r="J839" s="19"/>
      <c r="K839" s="18"/>
      <c r="L839" s="16"/>
      <c r="M839" s="16"/>
      <c r="N839" s="16"/>
      <c r="O839" s="71"/>
      <c r="P839" s="16"/>
    </row>
    <row r="840" spans="1:16" x14ac:dyDescent="0.2">
      <c r="A840" s="20"/>
      <c r="B840" s="20"/>
      <c r="C840" s="15"/>
      <c r="D840" s="20"/>
      <c r="E840" s="19"/>
      <c r="F840" s="16"/>
      <c r="G840" s="16"/>
      <c r="H840" s="20"/>
      <c r="I840" s="19"/>
      <c r="J840" s="19"/>
      <c r="K840" s="18"/>
      <c r="L840" s="16"/>
      <c r="M840" s="16"/>
      <c r="N840" s="16"/>
      <c r="O840" s="71"/>
      <c r="P840" s="16"/>
    </row>
    <row r="841" spans="1:16" x14ac:dyDescent="0.2">
      <c r="A841" s="20"/>
      <c r="B841" s="20"/>
      <c r="C841" s="15"/>
      <c r="D841" s="20"/>
      <c r="E841" s="19"/>
      <c r="F841" s="16"/>
      <c r="G841" s="16"/>
      <c r="H841" s="20"/>
      <c r="I841" s="19"/>
      <c r="J841" s="19"/>
      <c r="K841" s="18"/>
      <c r="L841" s="16"/>
      <c r="M841" s="16"/>
      <c r="N841" s="16"/>
      <c r="O841" s="71"/>
      <c r="P841" s="16"/>
    </row>
    <row r="842" spans="1:16" x14ac:dyDescent="0.2">
      <c r="A842" s="20"/>
      <c r="B842" s="20"/>
      <c r="C842" s="15"/>
      <c r="D842" s="20"/>
      <c r="E842" s="19"/>
      <c r="F842" s="16"/>
      <c r="G842" s="16"/>
      <c r="H842" s="20"/>
      <c r="I842" s="19"/>
      <c r="J842" s="19"/>
      <c r="K842" s="18"/>
      <c r="L842" s="16"/>
      <c r="M842" s="16"/>
      <c r="N842" s="16"/>
      <c r="O842" s="71"/>
      <c r="P842" s="16"/>
    </row>
    <row r="843" spans="1:16" x14ac:dyDescent="0.2">
      <c r="A843" s="20"/>
      <c r="B843" s="20"/>
      <c r="C843" s="15"/>
      <c r="D843" s="20"/>
      <c r="E843" s="19"/>
      <c r="F843" s="16"/>
      <c r="G843" s="16"/>
      <c r="H843" s="20"/>
      <c r="I843" s="19"/>
      <c r="J843" s="19"/>
      <c r="K843" s="18"/>
      <c r="L843" s="16"/>
      <c r="M843" s="16"/>
      <c r="N843" s="16"/>
      <c r="O843" s="71"/>
      <c r="P843" s="16"/>
    </row>
    <row r="844" spans="1:16" x14ac:dyDescent="0.2">
      <c r="A844" s="20"/>
      <c r="B844" s="20"/>
      <c r="C844" s="15"/>
      <c r="D844" s="20"/>
      <c r="E844" s="19"/>
      <c r="F844" s="16"/>
      <c r="G844" s="16"/>
      <c r="H844" s="20"/>
      <c r="I844" s="19"/>
      <c r="J844" s="19"/>
      <c r="K844" s="18"/>
      <c r="L844" s="16"/>
      <c r="M844" s="16"/>
      <c r="N844" s="16"/>
      <c r="O844" s="71"/>
      <c r="P844" s="16"/>
    </row>
    <row r="845" spans="1:16" x14ac:dyDescent="0.2">
      <c r="A845" s="20"/>
      <c r="B845" s="20"/>
      <c r="C845" s="15"/>
      <c r="D845" s="20"/>
      <c r="E845" s="19"/>
      <c r="F845" s="16"/>
      <c r="G845" s="16"/>
      <c r="H845" s="20"/>
      <c r="I845" s="19"/>
      <c r="J845" s="19"/>
      <c r="K845" s="18"/>
      <c r="L845" s="16"/>
      <c r="M845" s="16"/>
      <c r="N845" s="16"/>
      <c r="O845" s="71"/>
      <c r="P845" s="16"/>
    </row>
    <row r="846" spans="1:16" x14ac:dyDescent="0.2">
      <c r="A846" s="20"/>
      <c r="B846" s="20"/>
      <c r="C846" s="15"/>
      <c r="D846" s="20"/>
      <c r="E846" s="19"/>
      <c r="F846" s="16"/>
      <c r="G846" s="16"/>
      <c r="H846" s="20"/>
      <c r="I846" s="19"/>
      <c r="J846" s="19"/>
      <c r="K846" s="18"/>
      <c r="L846" s="16"/>
      <c r="M846" s="16"/>
      <c r="N846" s="16"/>
      <c r="O846" s="71"/>
      <c r="P846" s="16"/>
    </row>
    <row r="847" spans="1:16" x14ac:dyDescent="0.2">
      <c r="A847" s="20"/>
      <c r="B847" s="20"/>
      <c r="C847" s="15"/>
      <c r="D847" s="20"/>
      <c r="E847" s="19"/>
      <c r="F847" s="16"/>
      <c r="G847" s="16"/>
      <c r="H847" s="20"/>
      <c r="I847" s="19"/>
      <c r="J847" s="19"/>
      <c r="K847" s="18"/>
      <c r="L847" s="16"/>
      <c r="M847" s="16"/>
      <c r="N847" s="16"/>
      <c r="O847" s="71"/>
      <c r="P847" s="16"/>
    </row>
    <row r="848" spans="1:16" x14ac:dyDescent="0.2">
      <c r="A848" s="20"/>
      <c r="B848" s="20"/>
      <c r="C848" s="15"/>
      <c r="D848" s="20"/>
      <c r="E848" s="19"/>
      <c r="F848" s="16"/>
      <c r="G848" s="16"/>
      <c r="H848" s="20"/>
      <c r="I848" s="19"/>
      <c r="J848" s="19"/>
      <c r="K848" s="18"/>
      <c r="L848" s="16"/>
      <c r="M848" s="16"/>
      <c r="N848" s="16"/>
      <c r="O848" s="71"/>
      <c r="P848" s="16"/>
    </row>
    <row r="849" spans="1:16" x14ac:dyDescent="0.2">
      <c r="A849" s="20"/>
      <c r="B849" s="20"/>
      <c r="C849" s="15"/>
      <c r="D849" s="20"/>
      <c r="E849" s="19"/>
      <c r="F849" s="16"/>
      <c r="G849" s="16"/>
      <c r="H849" s="20"/>
      <c r="I849" s="19"/>
      <c r="J849" s="19"/>
      <c r="K849" s="18"/>
      <c r="L849" s="16"/>
      <c r="M849" s="16"/>
      <c r="N849" s="16"/>
      <c r="O849" s="71"/>
      <c r="P849" s="16"/>
    </row>
    <row r="850" spans="1:16" x14ac:dyDescent="0.2">
      <c r="A850" s="20"/>
      <c r="B850" s="20"/>
      <c r="C850" s="15"/>
      <c r="D850" s="20"/>
      <c r="E850" s="19"/>
      <c r="F850" s="16"/>
      <c r="G850" s="16"/>
      <c r="H850" s="20"/>
      <c r="I850" s="19"/>
      <c r="J850" s="19"/>
      <c r="K850" s="18"/>
      <c r="L850" s="16"/>
      <c r="M850" s="16"/>
      <c r="N850" s="16"/>
      <c r="O850" s="71"/>
      <c r="P850" s="16"/>
    </row>
    <row r="851" spans="1:16" x14ac:dyDescent="0.2">
      <c r="A851" s="20"/>
      <c r="B851" s="20"/>
      <c r="C851" s="15"/>
      <c r="D851" s="20"/>
      <c r="E851" s="19"/>
      <c r="F851" s="16"/>
      <c r="G851" s="16"/>
      <c r="H851" s="20"/>
      <c r="I851" s="19"/>
      <c r="J851" s="19"/>
      <c r="K851" s="18"/>
      <c r="L851" s="16"/>
      <c r="M851" s="16"/>
      <c r="N851" s="16"/>
      <c r="O851" s="71"/>
      <c r="P851" s="16"/>
    </row>
    <row r="852" spans="1:16" x14ac:dyDescent="0.2">
      <c r="A852" s="20"/>
      <c r="B852" s="20"/>
      <c r="C852" s="15"/>
      <c r="D852" s="20"/>
      <c r="E852" s="19"/>
      <c r="F852" s="16"/>
      <c r="G852" s="16"/>
      <c r="H852" s="20"/>
      <c r="I852" s="19"/>
      <c r="J852" s="19"/>
      <c r="K852" s="18"/>
      <c r="L852" s="16"/>
      <c r="M852" s="16"/>
      <c r="N852" s="16"/>
      <c r="O852" s="71"/>
      <c r="P852" s="16"/>
    </row>
    <row r="853" spans="1:16" x14ac:dyDescent="0.2">
      <c r="A853" s="20"/>
      <c r="B853" s="20"/>
      <c r="C853" s="15"/>
      <c r="D853" s="20"/>
      <c r="E853" s="19"/>
      <c r="F853" s="16"/>
      <c r="G853" s="16"/>
      <c r="H853" s="20"/>
      <c r="I853" s="19"/>
      <c r="J853" s="19"/>
      <c r="K853" s="18"/>
      <c r="L853" s="16"/>
      <c r="M853" s="16"/>
      <c r="N853" s="16"/>
      <c r="O853" s="71"/>
      <c r="P853" s="16"/>
    </row>
    <row r="854" spans="1:16" x14ac:dyDescent="0.2">
      <c r="A854" s="20"/>
      <c r="B854" s="20"/>
      <c r="C854" s="15"/>
      <c r="D854" s="20"/>
      <c r="E854" s="19"/>
      <c r="F854" s="16"/>
      <c r="G854" s="16"/>
      <c r="H854" s="20"/>
      <c r="I854" s="19"/>
      <c r="J854" s="19"/>
      <c r="K854" s="18"/>
      <c r="L854" s="16"/>
      <c r="M854" s="16"/>
      <c r="N854" s="16"/>
      <c r="O854" s="71"/>
      <c r="P854" s="16"/>
    </row>
    <row r="855" spans="1:16" x14ac:dyDescent="0.2">
      <c r="A855" s="20"/>
      <c r="B855" s="20"/>
      <c r="C855" s="15"/>
      <c r="D855" s="20"/>
      <c r="E855" s="19"/>
      <c r="F855" s="16"/>
      <c r="G855" s="16"/>
      <c r="H855" s="20"/>
      <c r="I855" s="19"/>
      <c r="J855" s="19"/>
      <c r="K855" s="18"/>
      <c r="L855" s="16"/>
      <c r="M855" s="16"/>
      <c r="N855" s="16"/>
      <c r="O855" s="71"/>
      <c r="P855" s="16"/>
    </row>
    <row r="856" spans="1:16" x14ac:dyDescent="0.2">
      <c r="A856" s="20"/>
      <c r="B856" s="20"/>
      <c r="C856" s="15"/>
      <c r="D856" s="20"/>
      <c r="E856" s="19"/>
      <c r="F856" s="16"/>
      <c r="G856" s="16"/>
      <c r="H856" s="20"/>
      <c r="I856" s="19"/>
      <c r="J856" s="19"/>
      <c r="K856" s="18"/>
      <c r="L856" s="16"/>
      <c r="M856" s="16"/>
      <c r="N856" s="16"/>
      <c r="O856" s="71"/>
      <c r="P856" s="16"/>
    </row>
  </sheetData>
  <phoneticPr fontId="0" type="noConversion"/>
  <conditionalFormatting sqref="F22:G60">
    <cfRule type="cellIs" dxfId="18347" priority="66650" stopIfTrue="1" operator="lessThanOrEqual">
      <formula>60</formula>
    </cfRule>
    <cfRule type="cellIs" dxfId="18346" priority="66651" stopIfTrue="1" operator="between">
      <formula>60</formula>
      <formula>100</formula>
    </cfRule>
    <cfRule type="cellIs" dxfId="18345" priority="66652" stopIfTrue="1" operator="greaterThan">
      <formula>100</formula>
    </cfRule>
  </conditionalFormatting>
  <conditionalFormatting sqref="E22:E60">
    <cfRule type="cellIs" dxfId="18344" priority="66653" stopIfTrue="1" operator="lessThanOrEqual">
      <formula>2.5</formula>
    </cfRule>
    <cfRule type="cellIs" dxfId="18343" priority="66654" stopIfTrue="1" operator="between">
      <formula>2.5</formula>
      <formula>7</formula>
    </cfRule>
    <cfRule type="cellIs" dxfId="18342" priority="66655" stopIfTrue="1" operator="greaterThan">
      <formula>7</formula>
    </cfRule>
  </conditionalFormatting>
  <conditionalFormatting sqref="H22:H60">
    <cfRule type="cellIs" dxfId="18341" priority="66656" stopIfTrue="1" operator="lessThanOrEqual">
      <formula>12</formula>
    </cfRule>
    <cfRule type="cellIs" dxfId="18340" priority="66657" stopIfTrue="1" operator="between">
      <formula>12</formula>
      <formula>16</formula>
    </cfRule>
    <cfRule type="cellIs" dxfId="18339" priority="66658" stopIfTrue="1" operator="greaterThan">
      <formula>16</formula>
    </cfRule>
  </conditionalFormatting>
  <conditionalFormatting sqref="J22:J60">
    <cfRule type="cellIs" dxfId="18338" priority="66680" stopIfTrue="1" operator="greaterThan">
      <formula>6.2</formula>
    </cfRule>
    <cfRule type="cellIs" dxfId="18337" priority="66681" stopIfTrue="1" operator="between">
      <formula>5.601</formula>
      <formula>6.2</formula>
    </cfRule>
    <cfRule type="cellIs" dxfId="18336" priority="66682" stopIfTrue="1" operator="lessThanOrEqual">
      <formula>5.6</formula>
    </cfRule>
  </conditionalFormatting>
  <conditionalFormatting sqref="K22:K60">
    <cfRule type="cellIs" dxfId="18335" priority="66685" stopIfTrue="1" operator="lessThanOrEqual">
      <formula>0.02</formula>
    </cfRule>
  </conditionalFormatting>
  <conditionalFormatting sqref="G22:G60">
    <cfRule type="cellIs" dxfId="18334" priority="61685" stopIfTrue="1" operator="lessThanOrEqual">
      <formula>0.12</formula>
    </cfRule>
    <cfRule type="cellIs" dxfId="18333" priority="61686" stopIfTrue="1" operator="between">
      <formula>0.1201</formula>
      <formula>0.2</formula>
    </cfRule>
    <cfRule type="cellIs" dxfId="18332" priority="61687" stopIfTrue="1" operator="greaterThan">
      <formula>0.2</formula>
    </cfRule>
  </conditionalFormatting>
  <conditionalFormatting sqref="N22:N60">
    <cfRule type="cellIs" dxfId="18331" priority="55098" stopIfTrue="1" operator="between">
      <formula>50.1</formula>
      <formula>100</formula>
    </cfRule>
    <cfRule type="cellIs" dxfId="18330" priority="55100" stopIfTrue="1" operator="greaterThan">
      <formula>100</formula>
    </cfRule>
  </conditionalFormatting>
  <conditionalFormatting sqref="M22:M60">
    <cfRule type="cellIs" dxfId="18329" priority="55097" stopIfTrue="1" operator="between">
      <formula>1250.1</formula>
      <formula>5000</formula>
    </cfRule>
    <cfRule type="cellIs" dxfId="18328" priority="55099" stopIfTrue="1" operator="greaterThan">
      <formula>5000</formula>
    </cfRule>
  </conditionalFormatting>
  <conditionalFormatting sqref="F22:G60">
    <cfRule type="cellIs" dxfId="18327" priority="54069" stopIfTrue="1" operator="lessThanOrEqual">
      <formula>60</formula>
    </cfRule>
    <cfRule type="cellIs" dxfId="18326" priority="54070" stopIfTrue="1" operator="between">
      <formula>60</formula>
      <formula>100</formula>
    </cfRule>
    <cfRule type="cellIs" dxfId="18325" priority="54071" stopIfTrue="1" operator="greaterThan">
      <formula>100</formula>
    </cfRule>
  </conditionalFormatting>
  <conditionalFormatting sqref="E22:E60">
    <cfRule type="cellIs" dxfId="18324" priority="54066" stopIfTrue="1" operator="lessThanOrEqual">
      <formula>2.5</formula>
    </cfRule>
    <cfRule type="cellIs" dxfId="18323" priority="54067" stopIfTrue="1" operator="between">
      <formula>2.5</formula>
      <formula>7</formula>
    </cfRule>
    <cfRule type="cellIs" dxfId="18322" priority="54068" stopIfTrue="1" operator="greaterThan">
      <formula>7</formula>
    </cfRule>
  </conditionalFormatting>
  <conditionalFormatting sqref="H22:H60">
    <cfRule type="cellIs" dxfId="18321" priority="54063" stopIfTrue="1" operator="lessThanOrEqual">
      <formula>12</formula>
    </cfRule>
    <cfRule type="cellIs" dxfId="18320" priority="54064" stopIfTrue="1" operator="between">
      <formula>12</formula>
      <formula>16</formula>
    </cfRule>
    <cfRule type="cellIs" dxfId="18319" priority="54065" stopIfTrue="1" operator="greaterThan">
      <formula>16</formula>
    </cfRule>
  </conditionalFormatting>
  <conditionalFormatting sqref="J22:J60">
    <cfRule type="cellIs" dxfId="18318" priority="54060" stopIfTrue="1" operator="greaterThan">
      <formula>6.2</formula>
    </cfRule>
    <cfRule type="cellIs" dxfId="18317" priority="54061" stopIfTrue="1" operator="between">
      <formula>5.601</formula>
      <formula>6.2</formula>
    </cfRule>
    <cfRule type="cellIs" dxfId="18316" priority="54062" stopIfTrue="1" operator="lessThanOrEqual">
      <formula>5.6</formula>
    </cfRule>
  </conditionalFormatting>
  <conditionalFormatting sqref="K22:K60">
    <cfRule type="cellIs" dxfId="18315" priority="54059" stopIfTrue="1" operator="lessThanOrEqual">
      <formula>0.02</formula>
    </cfRule>
  </conditionalFormatting>
  <conditionalFormatting sqref="G22:G60">
    <cfRule type="cellIs" dxfId="18314" priority="54056" stopIfTrue="1" operator="lessThanOrEqual">
      <formula>0.12</formula>
    </cfRule>
    <cfRule type="cellIs" dxfId="18313" priority="54057" stopIfTrue="1" operator="between">
      <formula>0.1201</formula>
      <formula>0.2</formula>
    </cfRule>
    <cfRule type="cellIs" dxfId="18312" priority="54058" stopIfTrue="1" operator="greaterThan">
      <formula>0.2</formula>
    </cfRule>
  </conditionalFormatting>
  <conditionalFormatting sqref="N22:N60">
    <cfRule type="cellIs" dxfId="18311" priority="54054" stopIfTrue="1" operator="between">
      <formula>50.1</formula>
      <formula>100</formula>
    </cfRule>
    <cfRule type="cellIs" dxfId="18310" priority="54055" stopIfTrue="1" operator="greaterThan">
      <formula>100</formula>
    </cfRule>
  </conditionalFormatting>
  <conditionalFormatting sqref="M22:M60">
    <cfRule type="cellIs" dxfId="18309" priority="54052" stopIfTrue="1" operator="between">
      <formula>1250.1</formula>
      <formula>5000</formula>
    </cfRule>
    <cfRule type="cellIs" dxfId="18308" priority="54053" stopIfTrue="1" operator="greaterThan">
      <formula>5000</formula>
    </cfRule>
  </conditionalFormatting>
  <conditionalFormatting sqref="F74 I74">
    <cfRule type="cellIs" dxfId="18307" priority="29470" stopIfTrue="1" operator="lessThanOrEqual">
      <formula>60</formula>
    </cfRule>
    <cfRule type="cellIs" dxfId="18306" priority="29471" stopIfTrue="1" operator="between">
      <formula>60</formula>
      <formula>100</formula>
    </cfRule>
    <cfRule type="cellIs" dxfId="18305" priority="29472" stopIfTrue="1" operator="greaterThan">
      <formula>100</formula>
    </cfRule>
  </conditionalFormatting>
  <conditionalFormatting sqref="E74">
    <cfRule type="cellIs" dxfId="18304" priority="29473" stopIfTrue="1" operator="lessThanOrEqual">
      <formula>2.5</formula>
    </cfRule>
    <cfRule type="cellIs" dxfId="18303" priority="29474" stopIfTrue="1" operator="between">
      <formula>2.5</formula>
      <formula>7</formula>
    </cfRule>
    <cfRule type="cellIs" dxfId="18302" priority="29475" stopIfTrue="1" operator="greaterThan">
      <formula>7</formula>
    </cfRule>
  </conditionalFormatting>
  <conditionalFormatting sqref="H74">
    <cfRule type="cellIs" dxfId="18301" priority="29476" stopIfTrue="1" operator="lessThanOrEqual">
      <formula>12</formula>
    </cfRule>
    <cfRule type="cellIs" dxfId="18300" priority="29477" stopIfTrue="1" operator="between">
      <formula>12</formula>
      <formula>16</formula>
    </cfRule>
    <cfRule type="cellIs" dxfId="18299" priority="29478" stopIfTrue="1" operator="greaterThan">
      <formula>16</formula>
    </cfRule>
  </conditionalFormatting>
  <conditionalFormatting sqref="J74">
    <cfRule type="cellIs" dxfId="18298" priority="29479" stopIfTrue="1" operator="greaterThan">
      <formula>6.2</formula>
    </cfRule>
    <cfRule type="cellIs" dxfId="18297" priority="29480" stopIfTrue="1" operator="between">
      <formula>5.601</formula>
      <formula>6.2</formula>
    </cfRule>
    <cfRule type="cellIs" dxfId="18296" priority="29481" stopIfTrue="1" operator="lessThanOrEqual">
      <formula>5.6</formula>
    </cfRule>
  </conditionalFormatting>
  <conditionalFormatting sqref="K74">
    <cfRule type="cellIs" dxfId="18295" priority="29482" stopIfTrue="1" operator="lessThanOrEqual">
      <formula>0.02</formula>
    </cfRule>
  </conditionalFormatting>
  <conditionalFormatting sqref="G74">
    <cfRule type="cellIs" dxfId="18294" priority="29467" stopIfTrue="1" operator="lessThanOrEqual">
      <formula>0.12</formula>
    </cfRule>
    <cfRule type="cellIs" dxfId="18293" priority="29468" stopIfTrue="1" operator="between">
      <formula>0.1201</formula>
      <formula>0.2</formula>
    </cfRule>
    <cfRule type="cellIs" dxfId="18292" priority="29469" stopIfTrue="1" operator="greaterThan">
      <formula>0.2</formula>
    </cfRule>
  </conditionalFormatting>
  <conditionalFormatting sqref="N74">
    <cfRule type="cellIs" dxfId="18291" priority="29464" stopIfTrue="1" operator="between">
      <formula>50.1</formula>
      <formula>100</formula>
    </cfRule>
    <cfRule type="cellIs" dxfId="18290" priority="29466" stopIfTrue="1" operator="greaterThan">
      <formula>100</formula>
    </cfRule>
  </conditionalFormatting>
  <conditionalFormatting sqref="M74">
    <cfRule type="cellIs" dxfId="18289" priority="29463" stopIfTrue="1" operator="between">
      <formula>1250.1</formula>
      <formula>5000</formula>
    </cfRule>
    <cfRule type="cellIs" dxfId="18288" priority="29465" stopIfTrue="1" operator="greaterThan">
      <formula>5000</formula>
    </cfRule>
  </conditionalFormatting>
  <conditionalFormatting sqref="F74 I74">
    <cfRule type="cellIs" dxfId="18287" priority="29460" stopIfTrue="1" operator="lessThanOrEqual">
      <formula>60</formula>
    </cfRule>
    <cfRule type="cellIs" dxfId="18286" priority="29461" stopIfTrue="1" operator="between">
      <formula>60</formula>
      <formula>100</formula>
    </cfRule>
    <cfRule type="cellIs" dxfId="18285" priority="29462" stopIfTrue="1" operator="greaterThan">
      <formula>100</formula>
    </cfRule>
  </conditionalFormatting>
  <conditionalFormatting sqref="E74">
    <cfRule type="cellIs" dxfId="18284" priority="29457" stopIfTrue="1" operator="lessThanOrEqual">
      <formula>2.5</formula>
    </cfRule>
    <cfRule type="cellIs" dxfId="18283" priority="29458" stopIfTrue="1" operator="between">
      <formula>2.5</formula>
      <formula>7</formula>
    </cfRule>
    <cfRule type="cellIs" dxfId="18282" priority="29459" stopIfTrue="1" operator="greaterThan">
      <formula>7</formula>
    </cfRule>
  </conditionalFormatting>
  <conditionalFormatting sqref="H74">
    <cfRule type="cellIs" dxfId="18281" priority="29454" stopIfTrue="1" operator="lessThanOrEqual">
      <formula>12</formula>
    </cfRule>
    <cfRule type="cellIs" dxfId="18280" priority="29455" stopIfTrue="1" operator="between">
      <formula>12</formula>
      <formula>16</formula>
    </cfRule>
    <cfRule type="cellIs" dxfId="18279" priority="29456" stopIfTrue="1" operator="greaterThan">
      <formula>16</formula>
    </cfRule>
  </conditionalFormatting>
  <conditionalFormatting sqref="J74">
    <cfRule type="cellIs" dxfId="18278" priority="29451" stopIfTrue="1" operator="greaterThan">
      <formula>6.2</formula>
    </cfRule>
    <cfRule type="cellIs" dxfId="18277" priority="29452" stopIfTrue="1" operator="between">
      <formula>5.601</formula>
      <formula>6.2</formula>
    </cfRule>
    <cfRule type="cellIs" dxfId="18276" priority="29453" stopIfTrue="1" operator="lessThanOrEqual">
      <formula>5.6</formula>
    </cfRule>
  </conditionalFormatting>
  <conditionalFormatting sqref="K74">
    <cfRule type="cellIs" dxfId="18275" priority="29450" stopIfTrue="1" operator="lessThanOrEqual">
      <formula>0.02</formula>
    </cfRule>
  </conditionalFormatting>
  <conditionalFormatting sqref="G74">
    <cfRule type="cellIs" dxfId="18274" priority="29447" stopIfTrue="1" operator="lessThanOrEqual">
      <formula>0.12</formula>
    </cfRule>
    <cfRule type="cellIs" dxfId="18273" priority="29448" stopIfTrue="1" operator="between">
      <formula>0.1201</formula>
      <formula>0.2</formula>
    </cfRule>
    <cfRule type="cellIs" dxfId="18272" priority="29449" stopIfTrue="1" operator="greaterThan">
      <formula>0.2</formula>
    </cfRule>
  </conditionalFormatting>
  <conditionalFormatting sqref="N74">
    <cfRule type="cellIs" dxfId="18271" priority="29445" stopIfTrue="1" operator="between">
      <formula>50.1</formula>
      <formula>100</formula>
    </cfRule>
    <cfRule type="cellIs" dxfId="18270" priority="29446" stopIfTrue="1" operator="greaterThan">
      <formula>100</formula>
    </cfRule>
  </conditionalFormatting>
  <conditionalFormatting sqref="M74">
    <cfRule type="cellIs" dxfId="18269" priority="29443" stopIfTrue="1" operator="between">
      <formula>1250.1</formula>
      <formula>5000</formula>
    </cfRule>
    <cfRule type="cellIs" dxfId="18268" priority="29444" stopIfTrue="1" operator="greaterThan">
      <formula>5000</formula>
    </cfRule>
  </conditionalFormatting>
  <conditionalFormatting sqref="F92 I92">
    <cfRule type="cellIs" dxfId="18267" priority="29430" stopIfTrue="1" operator="lessThanOrEqual">
      <formula>60</formula>
    </cfRule>
    <cfRule type="cellIs" dxfId="18266" priority="29431" stopIfTrue="1" operator="between">
      <formula>60</formula>
      <formula>100</formula>
    </cfRule>
    <cfRule type="cellIs" dxfId="18265" priority="29432" stopIfTrue="1" operator="greaterThan">
      <formula>100</formula>
    </cfRule>
  </conditionalFormatting>
  <conditionalFormatting sqref="E92">
    <cfRule type="cellIs" dxfId="18264" priority="29433" stopIfTrue="1" operator="lessThanOrEqual">
      <formula>2.5</formula>
    </cfRule>
    <cfRule type="cellIs" dxfId="18263" priority="29434" stopIfTrue="1" operator="between">
      <formula>2.5</formula>
      <formula>7</formula>
    </cfRule>
    <cfRule type="cellIs" dxfId="18262" priority="29435" stopIfTrue="1" operator="greaterThan">
      <formula>7</formula>
    </cfRule>
  </conditionalFormatting>
  <conditionalFormatting sqref="H92">
    <cfRule type="cellIs" dxfId="18261" priority="29436" stopIfTrue="1" operator="lessThanOrEqual">
      <formula>12</formula>
    </cfRule>
    <cfRule type="cellIs" dxfId="18260" priority="29437" stopIfTrue="1" operator="between">
      <formula>12</formula>
      <formula>16</formula>
    </cfRule>
    <cfRule type="cellIs" dxfId="18259" priority="29438" stopIfTrue="1" operator="greaterThan">
      <formula>16</formula>
    </cfRule>
  </conditionalFormatting>
  <conditionalFormatting sqref="J92">
    <cfRule type="cellIs" dxfId="18258" priority="29439" stopIfTrue="1" operator="greaterThan">
      <formula>6.2</formula>
    </cfRule>
    <cfRule type="cellIs" dxfId="18257" priority="29440" stopIfTrue="1" operator="between">
      <formula>5.601</formula>
      <formula>6.2</formula>
    </cfRule>
    <cfRule type="cellIs" dxfId="18256" priority="29441" stopIfTrue="1" operator="lessThanOrEqual">
      <formula>5.6</formula>
    </cfRule>
  </conditionalFormatting>
  <conditionalFormatting sqref="K92">
    <cfRule type="cellIs" dxfId="18255" priority="29442" stopIfTrue="1" operator="lessThanOrEqual">
      <formula>0.02</formula>
    </cfRule>
  </conditionalFormatting>
  <conditionalFormatting sqref="G92">
    <cfRule type="cellIs" dxfId="18254" priority="29427" stopIfTrue="1" operator="lessThanOrEqual">
      <formula>0.12</formula>
    </cfRule>
    <cfRule type="cellIs" dxfId="18253" priority="29428" stopIfTrue="1" operator="between">
      <formula>0.1201</formula>
      <formula>0.2</formula>
    </cfRule>
    <cfRule type="cellIs" dxfId="18252" priority="29429" stopIfTrue="1" operator="greaterThan">
      <formula>0.2</formula>
    </cfRule>
  </conditionalFormatting>
  <conditionalFormatting sqref="N92">
    <cfRule type="cellIs" dxfId="18251" priority="29424" stopIfTrue="1" operator="between">
      <formula>50.1</formula>
      <formula>100</formula>
    </cfRule>
    <cfRule type="cellIs" dxfId="18250" priority="29426" stopIfTrue="1" operator="greaterThan">
      <formula>100</formula>
    </cfRule>
  </conditionalFormatting>
  <conditionalFormatting sqref="M92">
    <cfRule type="cellIs" dxfId="18249" priority="29423" stopIfTrue="1" operator="between">
      <formula>1250.1</formula>
      <formula>5000</formula>
    </cfRule>
    <cfRule type="cellIs" dxfId="18248" priority="29425" stopIfTrue="1" operator="greaterThan">
      <formula>5000</formula>
    </cfRule>
  </conditionalFormatting>
  <conditionalFormatting sqref="F92 I92">
    <cfRule type="cellIs" dxfId="18247" priority="29420" stopIfTrue="1" operator="lessThanOrEqual">
      <formula>60</formula>
    </cfRule>
    <cfRule type="cellIs" dxfId="18246" priority="29421" stopIfTrue="1" operator="between">
      <formula>60</formula>
      <formula>100</formula>
    </cfRule>
    <cfRule type="cellIs" dxfId="18245" priority="29422" stopIfTrue="1" operator="greaterThan">
      <formula>100</formula>
    </cfRule>
  </conditionalFormatting>
  <conditionalFormatting sqref="E92">
    <cfRule type="cellIs" dxfId="18244" priority="29417" stopIfTrue="1" operator="lessThanOrEqual">
      <formula>2.5</formula>
    </cfRule>
    <cfRule type="cellIs" dxfId="18243" priority="29418" stopIfTrue="1" operator="between">
      <formula>2.5</formula>
      <formula>7</formula>
    </cfRule>
    <cfRule type="cellIs" dxfId="18242" priority="29419" stopIfTrue="1" operator="greaterThan">
      <formula>7</formula>
    </cfRule>
  </conditionalFormatting>
  <conditionalFormatting sqref="H92">
    <cfRule type="cellIs" dxfId="18241" priority="29414" stopIfTrue="1" operator="lessThanOrEqual">
      <formula>12</formula>
    </cfRule>
    <cfRule type="cellIs" dxfId="18240" priority="29415" stopIfTrue="1" operator="between">
      <formula>12</formula>
      <formula>16</formula>
    </cfRule>
    <cfRule type="cellIs" dxfId="18239" priority="29416" stopIfTrue="1" operator="greaterThan">
      <formula>16</formula>
    </cfRule>
  </conditionalFormatting>
  <conditionalFormatting sqref="J92">
    <cfRule type="cellIs" dxfId="18238" priority="29411" stopIfTrue="1" operator="greaterThan">
      <formula>6.2</formula>
    </cfRule>
    <cfRule type="cellIs" dxfId="18237" priority="29412" stopIfTrue="1" operator="between">
      <formula>5.601</formula>
      <formula>6.2</formula>
    </cfRule>
    <cfRule type="cellIs" dxfId="18236" priority="29413" stopIfTrue="1" operator="lessThanOrEqual">
      <formula>5.6</formula>
    </cfRule>
  </conditionalFormatting>
  <conditionalFormatting sqref="K92">
    <cfRule type="cellIs" dxfId="18235" priority="29410" stopIfTrue="1" operator="lessThanOrEqual">
      <formula>0.02</formula>
    </cfRule>
  </conditionalFormatting>
  <conditionalFormatting sqref="G92">
    <cfRule type="cellIs" dxfId="18234" priority="29407" stopIfTrue="1" operator="lessThanOrEqual">
      <formula>0.12</formula>
    </cfRule>
    <cfRule type="cellIs" dxfId="18233" priority="29408" stopIfTrue="1" operator="between">
      <formula>0.1201</formula>
      <formula>0.2</formula>
    </cfRule>
    <cfRule type="cellIs" dxfId="18232" priority="29409" stopIfTrue="1" operator="greaterThan">
      <formula>0.2</formula>
    </cfRule>
  </conditionalFormatting>
  <conditionalFormatting sqref="N92">
    <cfRule type="cellIs" dxfId="18231" priority="29405" stopIfTrue="1" operator="between">
      <formula>50.1</formula>
      <formula>100</formula>
    </cfRule>
    <cfRule type="cellIs" dxfId="18230" priority="29406" stopIfTrue="1" operator="greaterThan">
      <formula>100</formula>
    </cfRule>
  </conditionalFormatting>
  <conditionalFormatting sqref="M92">
    <cfRule type="cellIs" dxfId="18229" priority="29403" stopIfTrue="1" operator="between">
      <formula>1250.1</formula>
      <formula>5000</formula>
    </cfRule>
    <cfRule type="cellIs" dxfId="18228" priority="29404" stopIfTrue="1" operator="greaterThan">
      <formula>5000</formula>
    </cfRule>
  </conditionalFormatting>
  <conditionalFormatting sqref="F105">
    <cfRule type="cellIs" dxfId="18227" priority="29390" stopIfTrue="1" operator="lessThanOrEqual">
      <formula>60</formula>
    </cfRule>
    <cfRule type="cellIs" dxfId="18226" priority="29391" stopIfTrue="1" operator="between">
      <formula>60</formula>
      <formula>100</formula>
    </cfRule>
    <cfRule type="cellIs" dxfId="18225" priority="29392" stopIfTrue="1" operator="greaterThan">
      <formula>100</formula>
    </cfRule>
  </conditionalFormatting>
  <conditionalFormatting sqref="E105">
    <cfRule type="cellIs" dxfId="18224" priority="29393" stopIfTrue="1" operator="lessThanOrEqual">
      <formula>2.5</formula>
    </cfRule>
    <cfRule type="cellIs" dxfId="18223" priority="29394" stopIfTrue="1" operator="between">
      <formula>2.5</formula>
      <formula>7</formula>
    </cfRule>
    <cfRule type="cellIs" dxfId="18222" priority="29395" stopIfTrue="1" operator="greaterThan">
      <formula>7</formula>
    </cfRule>
  </conditionalFormatting>
  <conditionalFormatting sqref="H105">
    <cfRule type="cellIs" dxfId="18221" priority="29396" stopIfTrue="1" operator="lessThanOrEqual">
      <formula>12</formula>
    </cfRule>
    <cfRule type="cellIs" dxfId="18220" priority="29397" stopIfTrue="1" operator="between">
      <formula>12</formula>
      <formula>16</formula>
    </cfRule>
    <cfRule type="cellIs" dxfId="18219" priority="29398" stopIfTrue="1" operator="greaterThan">
      <formula>16</formula>
    </cfRule>
  </conditionalFormatting>
  <conditionalFormatting sqref="J105">
    <cfRule type="cellIs" dxfId="18218" priority="29399" stopIfTrue="1" operator="greaterThan">
      <formula>6.2</formula>
    </cfRule>
    <cfRule type="cellIs" dxfId="18217" priority="29400" stopIfTrue="1" operator="between">
      <formula>5.601</formula>
      <formula>6.2</formula>
    </cfRule>
    <cfRule type="cellIs" dxfId="18216" priority="29401" stopIfTrue="1" operator="lessThanOrEqual">
      <formula>5.6</formula>
    </cfRule>
  </conditionalFormatting>
  <conditionalFormatting sqref="K105">
    <cfRule type="cellIs" dxfId="18215" priority="29402" stopIfTrue="1" operator="lessThanOrEqual">
      <formula>0.02</formula>
    </cfRule>
  </conditionalFormatting>
  <conditionalFormatting sqref="G105">
    <cfRule type="cellIs" dxfId="18214" priority="29387" stopIfTrue="1" operator="lessThanOrEqual">
      <formula>0.12</formula>
    </cfRule>
    <cfRule type="cellIs" dxfId="18213" priority="29388" stopIfTrue="1" operator="between">
      <formula>0.1201</formula>
      <formula>0.2</formula>
    </cfRule>
    <cfRule type="cellIs" dxfId="18212" priority="29389" stopIfTrue="1" operator="greaterThan">
      <formula>0.2</formula>
    </cfRule>
  </conditionalFormatting>
  <conditionalFormatting sqref="N105">
    <cfRule type="cellIs" dxfId="18211" priority="29384" stopIfTrue="1" operator="between">
      <formula>50.1</formula>
      <formula>100</formula>
    </cfRule>
    <cfRule type="cellIs" dxfId="18210" priority="29386" stopIfTrue="1" operator="greaterThan">
      <formula>100</formula>
    </cfRule>
  </conditionalFormatting>
  <conditionalFormatting sqref="M105">
    <cfRule type="cellIs" dxfId="18209" priority="29383" stopIfTrue="1" operator="between">
      <formula>1250.1</formula>
      <formula>5000</formula>
    </cfRule>
    <cfRule type="cellIs" dxfId="18208" priority="29385" stopIfTrue="1" operator="greaterThan">
      <formula>5000</formula>
    </cfRule>
  </conditionalFormatting>
  <conditionalFormatting sqref="F105">
    <cfRule type="cellIs" dxfId="18207" priority="29380" stopIfTrue="1" operator="lessThanOrEqual">
      <formula>60</formula>
    </cfRule>
    <cfRule type="cellIs" dxfId="18206" priority="29381" stopIfTrue="1" operator="between">
      <formula>60</formula>
      <formula>100</formula>
    </cfRule>
    <cfRule type="cellIs" dxfId="18205" priority="29382" stopIfTrue="1" operator="greaterThan">
      <formula>100</formula>
    </cfRule>
  </conditionalFormatting>
  <conditionalFormatting sqref="E105">
    <cfRule type="cellIs" dxfId="18204" priority="29377" stopIfTrue="1" operator="lessThanOrEqual">
      <formula>2.5</formula>
    </cfRule>
    <cfRule type="cellIs" dxfId="18203" priority="29378" stopIfTrue="1" operator="between">
      <formula>2.5</formula>
      <formula>7</formula>
    </cfRule>
    <cfRule type="cellIs" dxfId="18202" priority="29379" stopIfTrue="1" operator="greaterThan">
      <formula>7</formula>
    </cfRule>
  </conditionalFormatting>
  <conditionalFormatting sqref="H105">
    <cfRule type="cellIs" dxfId="18201" priority="29374" stopIfTrue="1" operator="lessThanOrEqual">
      <formula>12</formula>
    </cfRule>
    <cfRule type="cellIs" dxfId="18200" priority="29375" stopIfTrue="1" operator="between">
      <formula>12</formula>
      <formula>16</formula>
    </cfRule>
    <cfRule type="cellIs" dxfId="18199" priority="29376" stopIfTrue="1" operator="greaterThan">
      <formula>16</formula>
    </cfRule>
  </conditionalFormatting>
  <conditionalFormatting sqref="J105">
    <cfRule type="cellIs" dxfId="18198" priority="29371" stopIfTrue="1" operator="greaterThan">
      <formula>6.2</formula>
    </cfRule>
    <cfRule type="cellIs" dxfId="18197" priority="29372" stopIfTrue="1" operator="between">
      <formula>5.601</formula>
      <formula>6.2</formula>
    </cfRule>
    <cfRule type="cellIs" dxfId="18196" priority="29373" stopIfTrue="1" operator="lessThanOrEqual">
      <formula>5.6</formula>
    </cfRule>
  </conditionalFormatting>
  <conditionalFormatting sqref="K105">
    <cfRule type="cellIs" dxfId="18195" priority="29370" stopIfTrue="1" operator="lessThanOrEqual">
      <formula>0.02</formula>
    </cfRule>
  </conditionalFormatting>
  <conditionalFormatting sqref="G105">
    <cfRule type="cellIs" dxfId="18194" priority="29367" stopIfTrue="1" operator="lessThanOrEqual">
      <formula>0.12</formula>
    </cfRule>
    <cfRule type="cellIs" dxfId="18193" priority="29368" stopIfTrue="1" operator="between">
      <formula>0.1201</formula>
      <formula>0.2</formula>
    </cfRule>
    <cfRule type="cellIs" dxfId="18192" priority="29369" stopIfTrue="1" operator="greaterThan">
      <formula>0.2</formula>
    </cfRule>
  </conditionalFormatting>
  <conditionalFormatting sqref="N105">
    <cfRule type="cellIs" dxfId="18191" priority="29365" stopIfTrue="1" operator="between">
      <formula>50.1</formula>
      <formula>100</formula>
    </cfRule>
    <cfRule type="cellIs" dxfId="18190" priority="29366" stopIfTrue="1" operator="greaterThan">
      <formula>100</formula>
    </cfRule>
  </conditionalFormatting>
  <conditionalFormatting sqref="M105">
    <cfRule type="cellIs" dxfId="18189" priority="29363" stopIfTrue="1" operator="between">
      <formula>1250.1</formula>
      <formula>5000</formula>
    </cfRule>
    <cfRule type="cellIs" dxfId="18188" priority="29364" stopIfTrue="1" operator="greaterThan">
      <formula>5000</formula>
    </cfRule>
  </conditionalFormatting>
  <conditionalFormatting sqref="F117">
    <cfRule type="cellIs" dxfId="18187" priority="29350" stopIfTrue="1" operator="lessThanOrEqual">
      <formula>60</formula>
    </cfRule>
    <cfRule type="cellIs" dxfId="18186" priority="29351" stopIfTrue="1" operator="between">
      <formula>60</formula>
      <formula>100</formula>
    </cfRule>
    <cfRule type="cellIs" dxfId="18185" priority="29352" stopIfTrue="1" operator="greaterThan">
      <formula>100</formula>
    </cfRule>
  </conditionalFormatting>
  <conditionalFormatting sqref="E117">
    <cfRule type="cellIs" dxfId="18184" priority="29353" stopIfTrue="1" operator="lessThanOrEqual">
      <formula>2.5</formula>
    </cfRule>
    <cfRule type="cellIs" dxfId="18183" priority="29354" stopIfTrue="1" operator="between">
      <formula>2.5</formula>
      <formula>7</formula>
    </cfRule>
    <cfRule type="cellIs" dxfId="18182" priority="29355" stopIfTrue="1" operator="greaterThan">
      <formula>7</formula>
    </cfRule>
  </conditionalFormatting>
  <conditionalFormatting sqref="H117">
    <cfRule type="cellIs" dxfId="18181" priority="29356" stopIfTrue="1" operator="lessThanOrEqual">
      <formula>12</formula>
    </cfRule>
    <cfRule type="cellIs" dxfId="18180" priority="29357" stopIfTrue="1" operator="between">
      <formula>12</formula>
      <formula>16</formula>
    </cfRule>
    <cfRule type="cellIs" dxfId="18179" priority="29358" stopIfTrue="1" operator="greaterThan">
      <formula>16</formula>
    </cfRule>
  </conditionalFormatting>
  <conditionalFormatting sqref="J117">
    <cfRule type="cellIs" dxfId="18178" priority="29359" stopIfTrue="1" operator="greaterThan">
      <formula>6.2</formula>
    </cfRule>
    <cfRule type="cellIs" dxfId="18177" priority="29360" stopIfTrue="1" operator="between">
      <formula>5.601</formula>
      <formula>6.2</formula>
    </cfRule>
    <cfRule type="cellIs" dxfId="18176" priority="29361" stopIfTrue="1" operator="lessThanOrEqual">
      <formula>5.6</formula>
    </cfRule>
  </conditionalFormatting>
  <conditionalFormatting sqref="K117">
    <cfRule type="cellIs" dxfId="18175" priority="29362" stopIfTrue="1" operator="lessThanOrEqual">
      <formula>0.02</formula>
    </cfRule>
  </conditionalFormatting>
  <conditionalFormatting sqref="G117">
    <cfRule type="cellIs" dxfId="18174" priority="29347" stopIfTrue="1" operator="lessThanOrEqual">
      <formula>0.12</formula>
    </cfRule>
    <cfRule type="cellIs" dxfId="18173" priority="29348" stopIfTrue="1" operator="between">
      <formula>0.1201</formula>
      <formula>0.2</formula>
    </cfRule>
    <cfRule type="cellIs" dxfId="18172" priority="29349" stopIfTrue="1" operator="greaterThan">
      <formula>0.2</formula>
    </cfRule>
  </conditionalFormatting>
  <conditionalFormatting sqref="N117">
    <cfRule type="cellIs" dxfId="18171" priority="29344" stopIfTrue="1" operator="between">
      <formula>50.1</formula>
      <formula>100</formula>
    </cfRule>
    <cfRule type="cellIs" dxfId="18170" priority="29346" stopIfTrue="1" operator="greaterThan">
      <formula>100</formula>
    </cfRule>
  </conditionalFormatting>
  <conditionalFormatting sqref="M117">
    <cfRule type="cellIs" dxfId="18169" priority="29343" stopIfTrue="1" operator="between">
      <formula>1250.1</formula>
      <formula>5000</formula>
    </cfRule>
    <cfRule type="cellIs" dxfId="18168" priority="29345" stopIfTrue="1" operator="greaterThan">
      <formula>5000</formula>
    </cfRule>
  </conditionalFormatting>
  <conditionalFormatting sqref="F117">
    <cfRule type="cellIs" dxfId="18167" priority="29340" stopIfTrue="1" operator="lessThanOrEqual">
      <formula>60</formula>
    </cfRule>
    <cfRule type="cellIs" dxfId="18166" priority="29341" stopIfTrue="1" operator="between">
      <formula>60</formula>
      <formula>100</formula>
    </cfRule>
    <cfRule type="cellIs" dxfId="18165" priority="29342" stopIfTrue="1" operator="greaterThan">
      <formula>100</formula>
    </cfRule>
  </conditionalFormatting>
  <conditionalFormatting sqref="E117">
    <cfRule type="cellIs" dxfId="18164" priority="29337" stopIfTrue="1" operator="lessThanOrEqual">
      <formula>2.5</formula>
    </cfRule>
    <cfRule type="cellIs" dxfId="18163" priority="29338" stopIfTrue="1" operator="between">
      <formula>2.5</formula>
      <formula>7</formula>
    </cfRule>
    <cfRule type="cellIs" dxfId="18162" priority="29339" stopIfTrue="1" operator="greaterThan">
      <formula>7</formula>
    </cfRule>
  </conditionalFormatting>
  <conditionalFormatting sqref="H117">
    <cfRule type="cellIs" dxfId="18161" priority="29334" stopIfTrue="1" operator="lessThanOrEqual">
      <formula>12</formula>
    </cfRule>
    <cfRule type="cellIs" dxfId="18160" priority="29335" stopIfTrue="1" operator="between">
      <formula>12</formula>
      <formula>16</formula>
    </cfRule>
    <cfRule type="cellIs" dxfId="18159" priority="29336" stopIfTrue="1" operator="greaterThan">
      <formula>16</formula>
    </cfRule>
  </conditionalFormatting>
  <conditionalFormatting sqref="J117">
    <cfRule type="cellIs" dxfId="18158" priority="29331" stopIfTrue="1" operator="greaterThan">
      <formula>6.2</formula>
    </cfRule>
    <cfRule type="cellIs" dxfId="18157" priority="29332" stopIfTrue="1" operator="between">
      <formula>5.601</formula>
      <formula>6.2</formula>
    </cfRule>
    <cfRule type="cellIs" dxfId="18156" priority="29333" stopIfTrue="1" operator="lessThanOrEqual">
      <formula>5.6</formula>
    </cfRule>
  </conditionalFormatting>
  <conditionalFormatting sqref="K117">
    <cfRule type="cellIs" dxfId="18155" priority="29330" stopIfTrue="1" operator="lessThanOrEqual">
      <formula>0.02</formula>
    </cfRule>
  </conditionalFormatting>
  <conditionalFormatting sqref="G117">
    <cfRule type="cellIs" dxfId="18154" priority="29327" stopIfTrue="1" operator="lessThanOrEqual">
      <formula>0.12</formula>
    </cfRule>
    <cfRule type="cellIs" dxfId="18153" priority="29328" stopIfTrue="1" operator="between">
      <formula>0.1201</formula>
      <formula>0.2</formula>
    </cfRule>
    <cfRule type="cellIs" dxfId="18152" priority="29329" stopIfTrue="1" operator="greaterThan">
      <formula>0.2</formula>
    </cfRule>
  </conditionalFormatting>
  <conditionalFormatting sqref="N117">
    <cfRule type="cellIs" dxfId="18151" priority="29325" stopIfTrue="1" operator="between">
      <formula>50.1</formula>
      <formula>100</formula>
    </cfRule>
    <cfRule type="cellIs" dxfId="18150" priority="29326" stopIfTrue="1" operator="greaterThan">
      <formula>100</formula>
    </cfRule>
  </conditionalFormatting>
  <conditionalFormatting sqref="M117">
    <cfRule type="cellIs" dxfId="18149" priority="29323" stopIfTrue="1" operator="between">
      <formula>1250.1</formula>
      <formula>5000</formula>
    </cfRule>
    <cfRule type="cellIs" dxfId="18148" priority="29324" stopIfTrue="1" operator="greaterThan">
      <formula>5000</formula>
    </cfRule>
  </conditionalFormatting>
  <conditionalFormatting sqref="F129">
    <cfRule type="cellIs" dxfId="18147" priority="29310" stopIfTrue="1" operator="lessThanOrEqual">
      <formula>60</formula>
    </cfRule>
    <cfRule type="cellIs" dxfId="18146" priority="29311" stopIfTrue="1" operator="between">
      <formula>60</formula>
      <formula>100</formula>
    </cfRule>
    <cfRule type="cellIs" dxfId="18145" priority="29312" stopIfTrue="1" operator="greaterThan">
      <formula>100</formula>
    </cfRule>
  </conditionalFormatting>
  <conditionalFormatting sqref="E129">
    <cfRule type="cellIs" dxfId="18144" priority="29313" stopIfTrue="1" operator="lessThanOrEqual">
      <formula>2.5</formula>
    </cfRule>
    <cfRule type="cellIs" dxfId="18143" priority="29314" stopIfTrue="1" operator="between">
      <formula>2.5</formula>
      <formula>7</formula>
    </cfRule>
    <cfRule type="cellIs" dxfId="18142" priority="29315" stopIfTrue="1" operator="greaterThan">
      <formula>7</formula>
    </cfRule>
  </conditionalFormatting>
  <conditionalFormatting sqref="H129">
    <cfRule type="cellIs" dxfId="18141" priority="29316" stopIfTrue="1" operator="lessThanOrEqual">
      <formula>12</formula>
    </cfRule>
    <cfRule type="cellIs" dxfId="18140" priority="29317" stopIfTrue="1" operator="between">
      <formula>12</formula>
      <formula>16</formula>
    </cfRule>
    <cfRule type="cellIs" dxfId="18139" priority="29318" stopIfTrue="1" operator="greaterThan">
      <formula>16</formula>
    </cfRule>
  </conditionalFormatting>
  <conditionalFormatting sqref="J129">
    <cfRule type="cellIs" dxfId="18138" priority="29319" stopIfTrue="1" operator="greaterThan">
      <formula>6.2</formula>
    </cfRule>
    <cfRule type="cellIs" dxfId="18137" priority="29320" stopIfTrue="1" operator="between">
      <formula>5.601</formula>
      <formula>6.2</formula>
    </cfRule>
    <cfRule type="cellIs" dxfId="18136" priority="29321" stopIfTrue="1" operator="lessThanOrEqual">
      <formula>5.6</formula>
    </cfRule>
  </conditionalFormatting>
  <conditionalFormatting sqref="K129">
    <cfRule type="cellIs" dxfId="18135" priority="29322" stopIfTrue="1" operator="lessThanOrEqual">
      <formula>0.02</formula>
    </cfRule>
  </conditionalFormatting>
  <conditionalFormatting sqref="G129">
    <cfRule type="cellIs" dxfId="18134" priority="29307" stopIfTrue="1" operator="lessThanOrEqual">
      <formula>0.12</formula>
    </cfRule>
    <cfRule type="cellIs" dxfId="18133" priority="29308" stopIfTrue="1" operator="between">
      <formula>0.1201</formula>
      <formula>0.2</formula>
    </cfRule>
    <cfRule type="cellIs" dxfId="18132" priority="29309" stopIfTrue="1" operator="greaterThan">
      <formula>0.2</formula>
    </cfRule>
  </conditionalFormatting>
  <conditionalFormatting sqref="N129">
    <cfRule type="cellIs" dxfId="18131" priority="29304" stopIfTrue="1" operator="between">
      <formula>50.1</formula>
      <formula>100</formula>
    </cfRule>
    <cfRule type="cellIs" dxfId="18130" priority="29306" stopIfTrue="1" operator="greaterThan">
      <formula>100</formula>
    </cfRule>
  </conditionalFormatting>
  <conditionalFormatting sqref="M129">
    <cfRule type="cellIs" dxfId="18129" priority="29303" stopIfTrue="1" operator="between">
      <formula>1250.1</formula>
      <formula>5000</formula>
    </cfRule>
    <cfRule type="cellIs" dxfId="18128" priority="29305" stopIfTrue="1" operator="greaterThan">
      <formula>5000</formula>
    </cfRule>
  </conditionalFormatting>
  <conditionalFormatting sqref="F129">
    <cfRule type="cellIs" dxfId="18127" priority="29300" stopIfTrue="1" operator="lessThanOrEqual">
      <formula>60</formula>
    </cfRule>
    <cfRule type="cellIs" dxfId="18126" priority="29301" stopIfTrue="1" operator="between">
      <formula>60</formula>
      <formula>100</formula>
    </cfRule>
    <cfRule type="cellIs" dxfId="18125" priority="29302" stopIfTrue="1" operator="greaterThan">
      <formula>100</formula>
    </cfRule>
  </conditionalFormatting>
  <conditionalFormatting sqref="E129">
    <cfRule type="cellIs" dxfId="18124" priority="29297" stopIfTrue="1" operator="lessThanOrEqual">
      <formula>2.5</formula>
    </cfRule>
    <cfRule type="cellIs" dxfId="18123" priority="29298" stopIfTrue="1" operator="between">
      <formula>2.5</formula>
      <formula>7</formula>
    </cfRule>
    <cfRule type="cellIs" dxfId="18122" priority="29299" stopIfTrue="1" operator="greaterThan">
      <formula>7</formula>
    </cfRule>
  </conditionalFormatting>
  <conditionalFormatting sqref="H129">
    <cfRule type="cellIs" dxfId="18121" priority="29294" stopIfTrue="1" operator="lessThanOrEqual">
      <formula>12</formula>
    </cfRule>
    <cfRule type="cellIs" dxfId="18120" priority="29295" stopIfTrue="1" operator="between">
      <formula>12</formula>
      <formula>16</formula>
    </cfRule>
    <cfRule type="cellIs" dxfId="18119" priority="29296" stopIfTrue="1" operator="greaterThan">
      <formula>16</formula>
    </cfRule>
  </conditionalFormatting>
  <conditionalFormatting sqref="J129">
    <cfRule type="cellIs" dxfId="18118" priority="29291" stopIfTrue="1" operator="greaterThan">
      <formula>6.2</formula>
    </cfRule>
    <cfRule type="cellIs" dxfId="18117" priority="29292" stopIfTrue="1" operator="between">
      <formula>5.601</formula>
      <formula>6.2</formula>
    </cfRule>
    <cfRule type="cellIs" dxfId="18116" priority="29293" stopIfTrue="1" operator="lessThanOrEqual">
      <formula>5.6</formula>
    </cfRule>
  </conditionalFormatting>
  <conditionalFormatting sqref="K129">
    <cfRule type="cellIs" dxfId="18115" priority="29290" stopIfTrue="1" operator="lessThanOrEqual">
      <formula>0.02</formula>
    </cfRule>
  </conditionalFormatting>
  <conditionalFormatting sqref="G129">
    <cfRule type="cellIs" dxfId="18114" priority="29287" stopIfTrue="1" operator="lessThanOrEqual">
      <formula>0.12</formula>
    </cfRule>
    <cfRule type="cellIs" dxfId="18113" priority="29288" stopIfTrue="1" operator="between">
      <formula>0.1201</formula>
      <formula>0.2</formula>
    </cfRule>
    <cfRule type="cellIs" dxfId="18112" priority="29289" stopIfTrue="1" operator="greaterThan">
      <formula>0.2</formula>
    </cfRule>
  </conditionalFormatting>
  <conditionalFormatting sqref="N129">
    <cfRule type="cellIs" dxfId="18111" priority="29285" stopIfTrue="1" operator="between">
      <formula>50.1</formula>
      <formula>100</formula>
    </cfRule>
    <cfRule type="cellIs" dxfId="18110" priority="29286" stopIfTrue="1" operator="greaterThan">
      <formula>100</formula>
    </cfRule>
  </conditionalFormatting>
  <conditionalFormatting sqref="M129">
    <cfRule type="cellIs" dxfId="18109" priority="29283" stopIfTrue="1" operator="between">
      <formula>1250.1</formula>
      <formula>5000</formula>
    </cfRule>
    <cfRule type="cellIs" dxfId="18108" priority="29284" stopIfTrue="1" operator="greaterThan">
      <formula>5000</formula>
    </cfRule>
  </conditionalFormatting>
  <conditionalFormatting sqref="F146">
    <cfRule type="cellIs" dxfId="18107" priority="29270" stopIfTrue="1" operator="lessThanOrEqual">
      <formula>60</formula>
    </cfRule>
    <cfRule type="cellIs" dxfId="18106" priority="29271" stopIfTrue="1" operator="between">
      <formula>60</formula>
      <formula>100</formula>
    </cfRule>
    <cfRule type="cellIs" dxfId="18105" priority="29272" stopIfTrue="1" operator="greaterThan">
      <formula>100</formula>
    </cfRule>
  </conditionalFormatting>
  <conditionalFormatting sqref="E146">
    <cfRule type="cellIs" dxfId="18104" priority="29273" stopIfTrue="1" operator="lessThanOrEqual">
      <formula>2.5</formula>
    </cfRule>
    <cfRule type="cellIs" dxfId="18103" priority="29274" stopIfTrue="1" operator="between">
      <formula>2.5</formula>
      <formula>7</formula>
    </cfRule>
    <cfRule type="cellIs" dxfId="18102" priority="29275" stopIfTrue="1" operator="greaterThan">
      <formula>7</formula>
    </cfRule>
  </conditionalFormatting>
  <conditionalFormatting sqref="H146">
    <cfRule type="cellIs" dxfId="18101" priority="29276" stopIfTrue="1" operator="lessThanOrEqual">
      <formula>12</formula>
    </cfRule>
    <cfRule type="cellIs" dxfId="18100" priority="29277" stopIfTrue="1" operator="between">
      <formula>12</formula>
      <formula>16</formula>
    </cfRule>
    <cfRule type="cellIs" dxfId="18099" priority="29278" stopIfTrue="1" operator="greaterThan">
      <formula>16</formula>
    </cfRule>
  </conditionalFormatting>
  <conditionalFormatting sqref="J146">
    <cfRule type="cellIs" dxfId="18098" priority="29279" stopIfTrue="1" operator="greaterThan">
      <formula>6.2</formula>
    </cfRule>
    <cfRule type="cellIs" dxfId="18097" priority="29280" stopIfTrue="1" operator="between">
      <formula>5.601</formula>
      <formula>6.2</formula>
    </cfRule>
    <cfRule type="cellIs" dxfId="18096" priority="29281" stopIfTrue="1" operator="lessThanOrEqual">
      <formula>5.6</formula>
    </cfRule>
  </conditionalFormatting>
  <conditionalFormatting sqref="K146">
    <cfRule type="cellIs" dxfId="18095" priority="29282" stopIfTrue="1" operator="lessThanOrEqual">
      <formula>0.02</formula>
    </cfRule>
  </conditionalFormatting>
  <conditionalFormatting sqref="G146">
    <cfRule type="cellIs" dxfId="18094" priority="29267" stopIfTrue="1" operator="lessThanOrEqual">
      <formula>0.12</formula>
    </cfRule>
    <cfRule type="cellIs" dxfId="18093" priority="29268" stopIfTrue="1" operator="between">
      <formula>0.1201</formula>
      <formula>0.2</formula>
    </cfRule>
    <cfRule type="cellIs" dxfId="18092" priority="29269" stopIfTrue="1" operator="greaterThan">
      <formula>0.2</formula>
    </cfRule>
  </conditionalFormatting>
  <conditionalFormatting sqref="N146">
    <cfRule type="cellIs" dxfId="18091" priority="29264" stopIfTrue="1" operator="between">
      <formula>50.1</formula>
      <formula>100</formula>
    </cfRule>
    <cfRule type="cellIs" dxfId="18090" priority="29266" stopIfTrue="1" operator="greaterThan">
      <formula>100</formula>
    </cfRule>
  </conditionalFormatting>
  <conditionalFormatting sqref="M146">
    <cfRule type="cellIs" dxfId="18089" priority="29263" stopIfTrue="1" operator="between">
      <formula>1250.1</formula>
      <formula>5000</formula>
    </cfRule>
    <cfRule type="cellIs" dxfId="18088" priority="29265" stopIfTrue="1" operator="greaterThan">
      <formula>5000</formula>
    </cfRule>
  </conditionalFormatting>
  <conditionalFormatting sqref="F146">
    <cfRule type="cellIs" dxfId="18087" priority="29260" stopIfTrue="1" operator="lessThanOrEqual">
      <formula>60</formula>
    </cfRule>
    <cfRule type="cellIs" dxfId="18086" priority="29261" stopIfTrue="1" operator="between">
      <formula>60</formula>
      <formula>100</formula>
    </cfRule>
    <cfRule type="cellIs" dxfId="18085" priority="29262" stopIfTrue="1" operator="greaterThan">
      <formula>100</formula>
    </cfRule>
  </conditionalFormatting>
  <conditionalFormatting sqref="E146">
    <cfRule type="cellIs" dxfId="18084" priority="29257" stopIfTrue="1" operator="lessThanOrEqual">
      <formula>2.5</formula>
    </cfRule>
    <cfRule type="cellIs" dxfId="18083" priority="29258" stopIfTrue="1" operator="between">
      <formula>2.5</formula>
      <formula>7</formula>
    </cfRule>
    <cfRule type="cellIs" dxfId="18082" priority="29259" stopIfTrue="1" operator="greaterThan">
      <formula>7</formula>
    </cfRule>
  </conditionalFormatting>
  <conditionalFormatting sqref="H146">
    <cfRule type="cellIs" dxfId="18081" priority="29254" stopIfTrue="1" operator="lessThanOrEqual">
      <formula>12</formula>
    </cfRule>
    <cfRule type="cellIs" dxfId="18080" priority="29255" stopIfTrue="1" operator="between">
      <formula>12</formula>
      <formula>16</formula>
    </cfRule>
    <cfRule type="cellIs" dxfId="18079" priority="29256" stopIfTrue="1" operator="greaterThan">
      <formula>16</formula>
    </cfRule>
  </conditionalFormatting>
  <conditionalFormatting sqref="J146">
    <cfRule type="cellIs" dxfId="18078" priority="29251" stopIfTrue="1" operator="greaterThan">
      <formula>6.2</formula>
    </cfRule>
    <cfRule type="cellIs" dxfId="18077" priority="29252" stopIfTrue="1" operator="between">
      <formula>5.601</formula>
      <formula>6.2</formula>
    </cfRule>
    <cfRule type="cellIs" dxfId="18076" priority="29253" stopIfTrue="1" operator="lessThanOrEqual">
      <formula>5.6</formula>
    </cfRule>
  </conditionalFormatting>
  <conditionalFormatting sqref="K146">
    <cfRule type="cellIs" dxfId="18075" priority="29250" stopIfTrue="1" operator="lessThanOrEqual">
      <formula>0.02</formula>
    </cfRule>
  </conditionalFormatting>
  <conditionalFormatting sqref="G146">
    <cfRule type="cellIs" dxfId="18074" priority="29247" stopIfTrue="1" operator="lessThanOrEqual">
      <formula>0.12</formula>
    </cfRule>
    <cfRule type="cellIs" dxfId="18073" priority="29248" stopIfTrue="1" operator="between">
      <formula>0.1201</formula>
      <formula>0.2</formula>
    </cfRule>
    <cfRule type="cellIs" dxfId="18072" priority="29249" stopIfTrue="1" operator="greaterThan">
      <formula>0.2</formula>
    </cfRule>
  </conditionalFormatting>
  <conditionalFormatting sqref="N146">
    <cfRule type="cellIs" dxfId="18071" priority="29245" stopIfTrue="1" operator="between">
      <formula>50.1</formula>
      <formula>100</formula>
    </cfRule>
    <cfRule type="cellIs" dxfId="18070" priority="29246" stopIfTrue="1" operator="greaterThan">
      <formula>100</formula>
    </cfRule>
  </conditionalFormatting>
  <conditionalFormatting sqref="M146">
    <cfRule type="cellIs" dxfId="18069" priority="29243" stopIfTrue="1" operator="between">
      <formula>1250.1</formula>
      <formula>5000</formula>
    </cfRule>
    <cfRule type="cellIs" dxfId="18068" priority="29244" stopIfTrue="1" operator="greaterThan">
      <formula>5000</formula>
    </cfRule>
  </conditionalFormatting>
  <conditionalFormatting sqref="F159">
    <cfRule type="cellIs" dxfId="18067" priority="29230" stopIfTrue="1" operator="lessThanOrEqual">
      <formula>60</formula>
    </cfRule>
    <cfRule type="cellIs" dxfId="18066" priority="29231" stopIfTrue="1" operator="between">
      <formula>60</formula>
      <formula>100</formula>
    </cfRule>
    <cfRule type="cellIs" dxfId="18065" priority="29232" stopIfTrue="1" operator="greaterThan">
      <formula>100</formula>
    </cfRule>
  </conditionalFormatting>
  <conditionalFormatting sqref="E159">
    <cfRule type="cellIs" dxfId="18064" priority="29233" stopIfTrue="1" operator="lessThanOrEqual">
      <formula>2.5</formula>
    </cfRule>
    <cfRule type="cellIs" dxfId="18063" priority="29234" stopIfTrue="1" operator="between">
      <formula>2.5</formula>
      <formula>7</formula>
    </cfRule>
    <cfRule type="cellIs" dxfId="18062" priority="29235" stopIfTrue="1" operator="greaterThan">
      <formula>7</formula>
    </cfRule>
  </conditionalFormatting>
  <conditionalFormatting sqref="H159">
    <cfRule type="cellIs" dxfId="18061" priority="29236" stopIfTrue="1" operator="lessThanOrEqual">
      <formula>12</formula>
    </cfRule>
    <cfRule type="cellIs" dxfId="18060" priority="29237" stopIfTrue="1" operator="between">
      <formula>12</formula>
      <formula>16</formula>
    </cfRule>
    <cfRule type="cellIs" dxfId="18059" priority="29238" stopIfTrue="1" operator="greaterThan">
      <formula>16</formula>
    </cfRule>
  </conditionalFormatting>
  <conditionalFormatting sqref="J159">
    <cfRule type="cellIs" dxfId="18058" priority="29239" stopIfTrue="1" operator="greaterThan">
      <formula>6.2</formula>
    </cfRule>
    <cfRule type="cellIs" dxfId="18057" priority="29240" stopIfTrue="1" operator="between">
      <formula>5.601</formula>
      <formula>6.2</formula>
    </cfRule>
    <cfRule type="cellIs" dxfId="18056" priority="29241" stopIfTrue="1" operator="lessThanOrEqual">
      <formula>5.6</formula>
    </cfRule>
  </conditionalFormatting>
  <conditionalFormatting sqref="K159">
    <cfRule type="cellIs" dxfId="18055" priority="29242" stopIfTrue="1" operator="lessThanOrEqual">
      <formula>0.02</formula>
    </cfRule>
  </conditionalFormatting>
  <conditionalFormatting sqref="G159">
    <cfRule type="cellIs" dxfId="18054" priority="29227" stopIfTrue="1" operator="lessThanOrEqual">
      <formula>0.12</formula>
    </cfRule>
    <cfRule type="cellIs" dxfId="18053" priority="29228" stopIfTrue="1" operator="between">
      <formula>0.1201</formula>
      <formula>0.2</formula>
    </cfRule>
    <cfRule type="cellIs" dxfId="18052" priority="29229" stopIfTrue="1" operator="greaterThan">
      <formula>0.2</formula>
    </cfRule>
  </conditionalFormatting>
  <conditionalFormatting sqref="N159">
    <cfRule type="cellIs" dxfId="18051" priority="29224" stopIfTrue="1" operator="between">
      <formula>50.1</formula>
      <formula>100</formula>
    </cfRule>
    <cfRule type="cellIs" dxfId="18050" priority="29226" stopIfTrue="1" operator="greaterThan">
      <formula>100</formula>
    </cfRule>
  </conditionalFormatting>
  <conditionalFormatting sqref="M159">
    <cfRule type="cellIs" dxfId="18049" priority="29223" stopIfTrue="1" operator="between">
      <formula>1250.1</formula>
      <formula>5000</formula>
    </cfRule>
    <cfRule type="cellIs" dxfId="18048" priority="29225" stopIfTrue="1" operator="greaterThan">
      <formula>5000</formula>
    </cfRule>
  </conditionalFormatting>
  <conditionalFormatting sqref="F159">
    <cfRule type="cellIs" dxfId="18047" priority="29220" stopIfTrue="1" operator="lessThanOrEqual">
      <formula>60</formula>
    </cfRule>
    <cfRule type="cellIs" dxfId="18046" priority="29221" stopIfTrue="1" operator="between">
      <formula>60</formula>
      <formula>100</formula>
    </cfRule>
    <cfRule type="cellIs" dxfId="18045" priority="29222" stopIfTrue="1" operator="greaterThan">
      <formula>100</formula>
    </cfRule>
  </conditionalFormatting>
  <conditionalFormatting sqref="E159">
    <cfRule type="cellIs" dxfId="18044" priority="29217" stopIfTrue="1" operator="lessThanOrEqual">
      <formula>2.5</formula>
    </cfRule>
    <cfRule type="cellIs" dxfId="18043" priority="29218" stopIfTrue="1" operator="between">
      <formula>2.5</formula>
      <formula>7</formula>
    </cfRule>
    <cfRule type="cellIs" dxfId="18042" priority="29219" stopIfTrue="1" operator="greaterThan">
      <formula>7</formula>
    </cfRule>
  </conditionalFormatting>
  <conditionalFormatting sqref="H159">
    <cfRule type="cellIs" dxfId="18041" priority="29214" stopIfTrue="1" operator="lessThanOrEqual">
      <formula>12</formula>
    </cfRule>
    <cfRule type="cellIs" dxfId="18040" priority="29215" stopIfTrue="1" operator="between">
      <formula>12</formula>
      <formula>16</formula>
    </cfRule>
    <cfRule type="cellIs" dxfId="18039" priority="29216" stopIfTrue="1" operator="greaterThan">
      <formula>16</formula>
    </cfRule>
  </conditionalFormatting>
  <conditionalFormatting sqref="J159">
    <cfRule type="cellIs" dxfId="18038" priority="29211" stopIfTrue="1" operator="greaterThan">
      <formula>6.2</formula>
    </cfRule>
    <cfRule type="cellIs" dxfId="18037" priority="29212" stopIfTrue="1" operator="between">
      <formula>5.601</formula>
      <formula>6.2</formula>
    </cfRule>
    <cfRule type="cellIs" dxfId="18036" priority="29213" stopIfTrue="1" operator="lessThanOrEqual">
      <formula>5.6</formula>
    </cfRule>
  </conditionalFormatting>
  <conditionalFormatting sqref="K159">
    <cfRule type="cellIs" dxfId="18035" priority="29210" stopIfTrue="1" operator="lessThanOrEqual">
      <formula>0.02</formula>
    </cfRule>
  </conditionalFormatting>
  <conditionalFormatting sqref="G159">
    <cfRule type="cellIs" dxfId="18034" priority="29207" stopIfTrue="1" operator="lessThanOrEqual">
      <formula>0.12</formula>
    </cfRule>
    <cfRule type="cellIs" dxfId="18033" priority="29208" stopIfTrue="1" operator="between">
      <formula>0.1201</formula>
      <formula>0.2</formula>
    </cfRule>
    <cfRule type="cellIs" dxfId="18032" priority="29209" stopIfTrue="1" operator="greaterThan">
      <formula>0.2</formula>
    </cfRule>
  </conditionalFormatting>
  <conditionalFormatting sqref="N159">
    <cfRule type="cellIs" dxfId="18031" priority="29205" stopIfTrue="1" operator="between">
      <formula>50.1</formula>
      <formula>100</formula>
    </cfRule>
    <cfRule type="cellIs" dxfId="18030" priority="29206" stopIfTrue="1" operator="greaterThan">
      <formula>100</formula>
    </cfRule>
  </conditionalFormatting>
  <conditionalFormatting sqref="M159">
    <cfRule type="cellIs" dxfId="18029" priority="29203" stopIfTrue="1" operator="between">
      <formula>1250.1</formula>
      <formula>5000</formula>
    </cfRule>
    <cfRule type="cellIs" dxfId="18028" priority="29204" stopIfTrue="1" operator="greaterThan">
      <formula>5000</formula>
    </cfRule>
  </conditionalFormatting>
  <conditionalFormatting sqref="F176">
    <cfRule type="cellIs" dxfId="18027" priority="29190" stopIfTrue="1" operator="lessThanOrEqual">
      <formula>60</formula>
    </cfRule>
    <cfRule type="cellIs" dxfId="18026" priority="29191" stopIfTrue="1" operator="between">
      <formula>60</formula>
      <formula>100</formula>
    </cfRule>
    <cfRule type="cellIs" dxfId="18025" priority="29192" stopIfTrue="1" operator="greaterThan">
      <formula>100</formula>
    </cfRule>
  </conditionalFormatting>
  <conditionalFormatting sqref="E176">
    <cfRule type="cellIs" dxfId="18024" priority="29193" stopIfTrue="1" operator="lessThanOrEqual">
      <formula>2.5</formula>
    </cfRule>
    <cfRule type="cellIs" dxfId="18023" priority="29194" stopIfTrue="1" operator="between">
      <formula>2.5</formula>
      <formula>7</formula>
    </cfRule>
    <cfRule type="cellIs" dxfId="18022" priority="29195" stopIfTrue="1" operator="greaterThan">
      <formula>7</formula>
    </cfRule>
  </conditionalFormatting>
  <conditionalFormatting sqref="H176">
    <cfRule type="cellIs" dxfId="18021" priority="29196" stopIfTrue="1" operator="lessThanOrEqual">
      <formula>12</formula>
    </cfRule>
    <cfRule type="cellIs" dxfId="18020" priority="29197" stopIfTrue="1" operator="between">
      <formula>12</formula>
      <formula>16</formula>
    </cfRule>
    <cfRule type="cellIs" dxfId="18019" priority="29198" stopIfTrue="1" operator="greaterThan">
      <formula>16</formula>
    </cfRule>
  </conditionalFormatting>
  <conditionalFormatting sqref="J176">
    <cfRule type="cellIs" dxfId="18018" priority="29199" stopIfTrue="1" operator="greaterThan">
      <formula>6.2</formula>
    </cfRule>
    <cfRule type="cellIs" dxfId="18017" priority="29200" stopIfTrue="1" operator="between">
      <formula>5.601</formula>
      <formula>6.2</formula>
    </cfRule>
    <cfRule type="cellIs" dxfId="18016" priority="29201" stopIfTrue="1" operator="lessThanOrEqual">
      <formula>5.6</formula>
    </cfRule>
  </conditionalFormatting>
  <conditionalFormatting sqref="K176">
    <cfRule type="cellIs" dxfId="18015" priority="29202" stopIfTrue="1" operator="lessThanOrEqual">
      <formula>0.02</formula>
    </cfRule>
  </conditionalFormatting>
  <conditionalFormatting sqref="G176">
    <cfRule type="cellIs" dxfId="18014" priority="29187" stopIfTrue="1" operator="lessThanOrEqual">
      <formula>0.12</formula>
    </cfRule>
    <cfRule type="cellIs" dxfId="18013" priority="29188" stopIfTrue="1" operator="between">
      <formula>0.1201</formula>
      <formula>0.2</formula>
    </cfRule>
    <cfRule type="cellIs" dxfId="18012" priority="29189" stopIfTrue="1" operator="greaterThan">
      <formula>0.2</formula>
    </cfRule>
  </conditionalFormatting>
  <conditionalFormatting sqref="N176">
    <cfRule type="cellIs" dxfId="18011" priority="29184" stopIfTrue="1" operator="between">
      <formula>50.1</formula>
      <formula>100</formula>
    </cfRule>
    <cfRule type="cellIs" dxfId="18010" priority="29186" stopIfTrue="1" operator="greaterThan">
      <formula>100</formula>
    </cfRule>
  </conditionalFormatting>
  <conditionalFormatting sqref="M176">
    <cfRule type="cellIs" dxfId="18009" priority="29183" stopIfTrue="1" operator="between">
      <formula>1250.1</formula>
      <formula>5000</formula>
    </cfRule>
    <cfRule type="cellIs" dxfId="18008" priority="29185" stopIfTrue="1" operator="greaterThan">
      <formula>5000</formula>
    </cfRule>
  </conditionalFormatting>
  <conditionalFormatting sqref="F176">
    <cfRule type="cellIs" dxfId="18007" priority="29180" stopIfTrue="1" operator="lessThanOrEqual">
      <formula>60</formula>
    </cfRule>
    <cfRule type="cellIs" dxfId="18006" priority="29181" stopIfTrue="1" operator="between">
      <formula>60</formula>
      <formula>100</formula>
    </cfRule>
    <cfRule type="cellIs" dxfId="18005" priority="29182" stopIfTrue="1" operator="greaterThan">
      <formula>100</formula>
    </cfRule>
  </conditionalFormatting>
  <conditionalFormatting sqref="E176">
    <cfRule type="cellIs" dxfId="18004" priority="29177" stopIfTrue="1" operator="lessThanOrEqual">
      <formula>2.5</formula>
    </cfRule>
    <cfRule type="cellIs" dxfId="18003" priority="29178" stopIfTrue="1" operator="between">
      <formula>2.5</formula>
      <formula>7</formula>
    </cfRule>
    <cfRule type="cellIs" dxfId="18002" priority="29179" stopIfTrue="1" operator="greaterThan">
      <formula>7</formula>
    </cfRule>
  </conditionalFormatting>
  <conditionalFormatting sqref="H176">
    <cfRule type="cellIs" dxfId="18001" priority="29174" stopIfTrue="1" operator="lessThanOrEqual">
      <formula>12</formula>
    </cfRule>
    <cfRule type="cellIs" dxfId="18000" priority="29175" stopIfTrue="1" operator="between">
      <formula>12</formula>
      <formula>16</formula>
    </cfRule>
    <cfRule type="cellIs" dxfId="17999" priority="29176" stopIfTrue="1" operator="greaterThan">
      <formula>16</formula>
    </cfRule>
  </conditionalFormatting>
  <conditionalFormatting sqref="J176">
    <cfRule type="cellIs" dxfId="17998" priority="29171" stopIfTrue="1" operator="greaterThan">
      <formula>6.2</formula>
    </cfRule>
    <cfRule type="cellIs" dxfId="17997" priority="29172" stopIfTrue="1" operator="between">
      <formula>5.601</formula>
      <formula>6.2</formula>
    </cfRule>
    <cfRule type="cellIs" dxfId="17996" priority="29173" stopIfTrue="1" operator="lessThanOrEqual">
      <formula>5.6</formula>
    </cfRule>
  </conditionalFormatting>
  <conditionalFormatting sqref="K176">
    <cfRule type="cellIs" dxfId="17995" priority="29170" stopIfTrue="1" operator="lessThanOrEqual">
      <formula>0.02</formula>
    </cfRule>
  </conditionalFormatting>
  <conditionalFormatting sqref="G176">
    <cfRule type="cellIs" dxfId="17994" priority="29167" stopIfTrue="1" operator="lessThanOrEqual">
      <formula>0.12</formula>
    </cfRule>
    <cfRule type="cellIs" dxfId="17993" priority="29168" stopIfTrue="1" operator="between">
      <formula>0.1201</formula>
      <formula>0.2</formula>
    </cfRule>
    <cfRule type="cellIs" dxfId="17992" priority="29169" stopIfTrue="1" operator="greaterThan">
      <formula>0.2</formula>
    </cfRule>
  </conditionalFormatting>
  <conditionalFormatting sqref="N176">
    <cfRule type="cellIs" dxfId="17991" priority="29165" stopIfTrue="1" operator="between">
      <formula>50.1</formula>
      <formula>100</formula>
    </cfRule>
    <cfRule type="cellIs" dxfId="17990" priority="29166" stopIfTrue="1" operator="greaterThan">
      <formula>100</formula>
    </cfRule>
  </conditionalFormatting>
  <conditionalFormatting sqref="M176">
    <cfRule type="cellIs" dxfId="17989" priority="29163" stopIfTrue="1" operator="between">
      <formula>1250.1</formula>
      <formula>5000</formula>
    </cfRule>
    <cfRule type="cellIs" dxfId="17988" priority="29164" stopIfTrue="1" operator="greaterThan">
      <formula>5000</formula>
    </cfRule>
  </conditionalFormatting>
  <conditionalFormatting sqref="F189">
    <cfRule type="cellIs" dxfId="17987" priority="29150" stopIfTrue="1" operator="lessThanOrEqual">
      <formula>60</formula>
    </cfRule>
    <cfRule type="cellIs" dxfId="17986" priority="29151" stopIfTrue="1" operator="between">
      <formula>60</formula>
      <formula>100</formula>
    </cfRule>
    <cfRule type="cellIs" dxfId="17985" priority="29152" stopIfTrue="1" operator="greaterThan">
      <formula>100</formula>
    </cfRule>
  </conditionalFormatting>
  <conditionalFormatting sqref="E189">
    <cfRule type="cellIs" dxfId="17984" priority="29153" stopIfTrue="1" operator="lessThanOrEqual">
      <formula>2.5</formula>
    </cfRule>
    <cfRule type="cellIs" dxfId="17983" priority="29154" stopIfTrue="1" operator="between">
      <formula>2.5</formula>
      <formula>7</formula>
    </cfRule>
    <cfRule type="cellIs" dxfId="17982" priority="29155" stopIfTrue="1" operator="greaterThan">
      <formula>7</formula>
    </cfRule>
  </conditionalFormatting>
  <conditionalFormatting sqref="H189">
    <cfRule type="cellIs" dxfId="17981" priority="29156" stopIfTrue="1" operator="lessThanOrEqual">
      <formula>12</formula>
    </cfRule>
    <cfRule type="cellIs" dxfId="17980" priority="29157" stopIfTrue="1" operator="between">
      <formula>12</formula>
      <formula>16</formula>
    </cfRule>
    <cfRule type="cellIs" dxfId="17979" priority="29158" stopIfTrue="1" operator="greaterThan">
      <formula>16</formula>
    </cfRule>
  </conditionalFormatting>
  <conditionalFormatting sqref="J189">
    <cfRule type="cellIs" dxfId="17978" priority="29159" stopIfTrue="1" operator="greaterThan">
      <formula>6.2</formula>
    </cfRule>
    <cfRule type="cellIs" dxfId="17977" priority="29160" stopIfTrue="1" operator="between">
      <formula>5.601</formula>
      <formula>6.2</formula>
    </cfRule>
    <cfRule type="cellIs" dxfId="17976" priority="29161" stopIfTrue="1" operator="lessThanOrEqual">
      <formula>5.6</formula>
    </cfRule>
  </conditionalFormatting>
  <conditionalFormatting sqref="K189">
    <cfRule type="cellIs" dxfId="17975" priority="29162" stopIfTrue="1" operator="lessThanOrEqual">
      <formula>0.02</formula>
    </cfRule>
  </conditionalFormatting>
  <conditionalFormatting sqref="G189">
    <cfRule type="cellIs" dxfId="17974" priority="29147" stopIfTrue="1" operator="lessThanOrEqual">
      <formula>0.12</formula>
    </cfRule>
    <cfRule type="cellIs" dxfId="17973" priority="29148" stopIfTrue="1" operator="between">
      <formula>0.1201</formula>
      <formula>0.2</formula>
    </cfRule>
    <cfRule type="cellIs" dxfId="17972" priority="29149" stopIfTrue="1" operator="greaterThan">
      <formula>0.2</formula>
    </cfRule>
  </conditionalFormatting>
  <conditionalFormatting sqref="N189">
    <cfRule type="cellIs" dxfId="17971" priority="29144" stopIfTrue="1" operator="between">
      <formula>50.1</formula>
      <formula>100</formula>
    </cfRule>
    <cfRule type="cellIs" dxfId="17970" priority="29146" stopIfTrue="1" operator="greaterThan">
      <formula>100</formula>
    </cfRule>
  </conditionalFormatting>
  <conditionalFormatting sqref="M189">
    <cfRule type="cellIs" dxfId="17969" priority="29143" stopIfTrue="1" operator="between">
      <formula>1250.1</formula>
      <formula>5000</formula>
    </cfRule>
    <cfRule type="cellIs" dxfId="17968" priority="29145" stopIfTrue="1" operator="greaterThan">
      <formula>5000</formula>
    </cfRule>
  </conditionalFormatting>
  <conditionalFormatting sqref="F189">
    <cfRule type="cellIs" dxfId="17967" priority="29140" stopIfTrue="1" operator="lessThanOrEqual">
      <formula>60</formula>
    </cfRule>
    <cfRule type="cellIs" dxfId="17966" priority="29141" stopIfTrue="1" operator="between">
      <formula>60</formula>
      <formula>100</formula>
    </cfRule>
    <cfRule type="cellIs" dxfId="17965" priority="29142" stopIfTrue="1" operator="greaterThan">
      <formula>100</formula>
    </cfRule>
  </conditionalFormatting>
  <conditionalFormatting sqref="E189">
    <cfRule type="cellIs" dxfId="17964" priority="29137" stopIfTrue="1" operator="lessThanOrEqual">
      <formula>2.5</formula>
    </cfRule>
    <cfRule type="cellIs" dxfId="17963" priority="29138" stopIfTrue="1" operator="between">
      <formula>2.5</formula>
      <formula>7</formula>
    </cfRule>
    <cfRule type="cellIs" dxfId="17962" priority="29139" stopIfTrue="1" operator="greaterThan">
      <formula>7</formula>
    </cfRule>
  </conditionalFormatting>
  <conditionalFormatting sqref="H189">
    <cfRule type="cellIs" dxfId="17961" priority="29134" stopIfTrue="1" operator="lessThanOrEqual">
      <formula>12</formula>
    </cfRule>
    <cfRule type="cellIs" dxfId="17960" priority="29135" stopIfTrue="1" operator="between">
      <formula>12</formula>
      <formula>16</formula>
    </cfRule>
    <cfRule type="cellIs" dxfId="17959" priority="29136" stopIfTrue="1" operator="greaterThan">
      <formula>16</formula>
    </cfRule>
  </conditionalFormatting>
  <conditionalFormatting sqref="J189">
    <cfRule type="cellIs" dxfId="17958" priority="29131" stopIfTrue="1" operator="greaterThan">
      <formula>6.2</formula>
    </cfRule>
    <cfRule type="cellIs" dxfId="17957" priority="29132" stopIfTrue="1" operator="between">
      <formula>5.601</formula>
      <formula>6.2</formula>
    </cfRule>
    <cfRule type="cellIs" dxfId="17956" priority="29133" stopIfTrue="1" operator="lessThanOrEqual">
      <formula>5.6</formula>
    </cfRule>
  </conditionalFormatting>
  <conditionalFormatting sqref="K189">
    <cfRule type="cellIs" dxfId="17955" priority="29130" stopIfTrue="1" operator="lessThanOrEqual">
      <formula>0.02</formula>
    </cfRule>
  </conditionalFormatting>
  <conditionalFormatting sqref="G189">
    <cfRule type="cellIs" dxfId="17954" priority="29127" stopIfTrue="1" operator="lessThanOrEqual">
      <formula>0.12</formula>
    </cfRule>
    <cfRule type="cellIs" dxfId="17953" priority="29128" stopIfTrue="1" operator="between">
      <formula>0.1201</formula>
      <formula>0.2</formula>
    </cfRule>
    <cfRule type="cellIs" dxfId="17952" priority="29129" stopIfTrue="1" operator="greaterThan">
      <formula>0.2</formula>
    </cfRule>
  </conditionalFormatting>
  <conditionalFormatting sqref="N189">
    <cfRule type="cellIs" dxfId="17951" priority="29125" stopIfTrue="1" operator="between">
      <formula>50.1</formula>
      <formula>100</formula>
    </cfRule>
    <cfRule type="cellIs" dxfId="17950" priority="29126" stopIfTrue="1" operator="greaterThan">
      <formula>100</formula>
    </cfRule>
  </conditionalFormatting>
  <conditionalFormatting sqref="M189">
    <cfRule type="cellIs" dxfId="17949" priority="29123" stopIfTrue="1" operator="between">
      <formula>1250.1</formula>
      <formula>5000</formula>
    </cfRule>
    <cfRule type="cellIs" dxfId="17948" priority="29124" stopIfTrue="1" operator="greaterThan">
      <formula>5000</formula>
    </cfRule>
  </conditionalFormatting>
  <conditionalFormatting sqref="F201">
    <cfRule type="cellIs" dxfId="17947" priority="29110" stopIfTrue="1" operator="lessThanOrEqual">
      <formula>60</formula>
    </cfRule>
    <cfRule type="cellIs" dxfId="17946" priority="29111" stopIfTrue="1" operator="between">
      <formula>60</formula>
      <formula>100</formula>
    </cfRule>
    <cfRule type="cellIs" dxfId="17945" priority="29112" stopIfTrue="1" operator="greaterThan">
      <formula>100</formula>
    </cfRule>
  </conditionalFormatting>
  <conditionalFormatting sqref="E201">
    <cfRule type="cellIs" dxfId="17944" priority="29113" stopIfTrue="1" operator="lessThanOrEqual">
      <formula>2.5</formula>
    </cfRule>
    <cfRule type="cellIs" dxfId="17943" priority="29114" stopIfTrue="1" operator="between">
      <formula>2.5</formula>
      <formula>7</formula>
    </cfRule>
    <cfRule type="cellIs" dxfId="17942" priority="29115" stopIfTrue="1" operator="greaterThan">
      <formula>7</formula>
    </cfRule>
  </conditionalFormatting>
  <conditionalFormatting sqref="H201">
    <cfRule type="cellIs" dxfId="17941" priority="29116" stopIfTrue="1" operator="lessThanOrEqual">
      <formula>12</formula>
    </cfRule>
    <cfRule type="cellIs" dxfId="17940" priority="29117" stopIfTrue="1" operator="between">
      <formula>12</formula>
      <formula>16</formula>
    </cfRule>
    <cfRule type="cellIs" dxfId="17939" priority="29118" stopIfTrue="1" operator="greaterThan">
      <formula>16</formula>
    </cfRule>
  </conditionalFormatting>
  <conditionalFormatting sqref="J201">
    <cfRule type="cellIs" dxfId="17938" priority="29119" stopIfTrue="1" operator="greaterThan">
      <formula>6.2</formula>
    </cfRule>
    <cfRule type="cellIs" dxfId="17937" priority="29120" stopIfTrue="1" operator="between">
      <formula>5.601</formula>
      <formula>6.2</formula>
    </cfRule>
    <cfRule type="cellIs" dxfId="17936" priority="29121" stopIfTrue="1" operator="lessThanOrEqual">
      <formula>5.6</formula>
    </cfRule>
  </conditionalFormatting>
  <conditionalFormatting sqref="K201">
    <cfRule type="cellIs" dxfId="17935" priority="29122" stopIfTrue="1" operator="lessThanOrEqual">
      <formula>0.02</formula>
    </cfRule>
  </conditionalFormatting>
  <conditionalFormatting sqref="G201">
    <cfRule type="cellIs" dxfId="17934" priority="29107" stopIfTrue="1" operator="lessThanOrEqual">
      <formula>0.12</formula>
    </cfRule>
    <cfRule type="cellIs" dxfId="17933" priority="29108" stopIfTrue="1" operator="between">
      <formula>0.1201</formula>
      <formula>0.2</formula>
    </cfRule>
    <cfRule type="cellIs" dxfId="17932" priority="29109" stopIfTrue="1" operator="greaterThan">
      <formula>0.2</formula>
    </cfRule>
  </conditionalFormatting>
  <conditionalFormatting sqref="N201">
    <cfRule type="cellIs" dxfId="17931" priority="29104" stopIfTrue="1" operator="between">
      <formula>50.1</formula>
      <formula>100</formula>
    </cfRule>
    <cfRule type="cellIs" dxfId="17930" priority="29106" stopIfTrue="1" operator="greaterThan">
      <formula>100</formula>
    </cfRule>
  </conditionalFormatting>
  <conditionalFormatting sqref="M201">
    <cfRule type="cellIs" dxfId="17929" priority="29103" stopIfTrue="1" operator="between">
      <formula>1250.1</formula>
      <formula>5000</formula>
    </cfRule>
    <cfRule type="cellIs" dxfId="17928" priority="29105" stopIfTrue="1" operator="greaterThan">
      <formula>5000</formula>
    </cfRule>
  </conditionalFormatting>
  <conditionalFormatting sqref="F201">
    <cfRule type="cellIs" dxfId="17927" priority="29100" stopIfTrue="1" operator="lessThanOrEqual">
      <formula>60</formula>
    </cfRule>
    <cfRule type="cellIs" dxfId="17926" priority="29101" stopIfTrue="1" operator="between">
      <formula>60</formula>
      <formula>100</formula>
    </cfRule>
    <cfRule type="cellIs" dxfId="17925" priority="29102" stopIfTrue="1" operator="greaterThan">
      <formula>100</formula>
    </cfRule>
  </conditionalFormatting>
  <conditionalFormatting sqref="E201">
    <cfRule type="cellIs" dxfId="17924" priority="29097" stopIfTrue="1" operator="lessThanOrEqual">
      <formula>2.5</formula>
    </cfRule>
    <cfRule type="cellIs" dxfId="17923" priority="29098" stopIfTrue="1" operator="between">
      <formula>2.5</formula>
      <formula>7</formula>
    </cfRule>
    <cfRule type="cellIs" dxfId="17922" priority="29099" stopIfTrue="1" operator="greaterThan">
      <formula>7</formula>
    </cfRule>
  </conditionalFormatting>
  <conditionalFormatting sqref="H201">
    <cfRule type="cellIs" dxfId="17921" priority="29094" stopIfTrue="1" operator="lessThanOrEqual">
      <formula>12</formula>
    </cfRule>
    <cfRule type="cellIs" dxfId="17920" priority="29095" stopIfTrue="1" operator="between">
      <formula>12</formula>
      <formula>16</formula>
    </cfRule>
    <cfRule type="cellIs" dxfId="17919" priority="29096" stopIfTrue="1" operator="greaterThan">
      <formula>16</formula>
    </cfRule>
  </conditionalFormatting>
  <conditionalFormatting sqref="J201">
    <cfRule type="cellIs" dxfId="17918" priority="29091" stopIfTrue="1" operator="greaterThan">
      <formula>6.2</formula>
    </cfRule>
    <cfRule type="cellIs" dxfId="17917" priority="29092" stopIfTrue="1" operator="between">
      <formula>5.601</formula>
      <formula>6.2</formula>
    </cfRule>
    <cfRule type="cellIs" dxfId="17916" priority="29093" stopIfTrue="1" operator="lessThanOrEqual">
      <formula>5.6</formula>
    </cfRule>
  </conditionalFormatting>
  <conditionalFormatting sqref="K201">
    <cfRule type="cellIs" dxfId="17915" priority="29090" stopIfTrue="1" operator="lessThanOrEqual">
      <formula>0.02</formula>
    </cfRule>
  </conditionalFormatting>
  <conditionalFormatting sqref="G201">
    <cfRule type="cellIs" dxfId="17914" priority="29087" stopIfTrue="1" operator="lessThanOrEqual">
      <formula>0.12</formula>
    </cfRule>
    <cfRule type="cellIs" dxfId="17913" priority="29088" stopIfTrue="1" operator="between">
      <formula>0.1201</formula>
      <formula>0.2</formula>
    </cfRule>
    <cfRule type="cellIs" dxfId="17912" priority="29089" stopIfTrue="1" operator="greaterThan">
      <formula>0.2</formula>
    </cfRule>
  </conditionalFormatting>
  <conditionalFormatting sqref="N201">
    <cfRule type="cellIs" dxfId="17911" priority="29085" stopIfTrue="1" operator="between">
      <formula>50.1</formula>
      <formula>100</formula>
    </cfRule>
    <cfRule type="cellIs" dxfId="17910" priority="29086" stopIfTrue="1" operator="greaterThan">
      <formula>100</formula>
    </cfRule>
  </conditionalFormatting>
  <conditionalFormatting sqref="M201">
    <cfRule type="cellIs" dxfId="17909" priority="29083" stopIfTrue="1" operator="between">
      <formula>1250.1</formula>
      <formula>5000</formula>
    </cfRule>
    <cfRule type="cellIs" dxfId="17908" priority="29084" stopIfTrue="1" operator="greaterThan">
      <formula>5000</formula>
    </cfRule>
  </conditionalFormatting>
  <conditionalFormatting sqref="F218:G218">
    <cfRule type="cellIs" dxfId="17907" priority="29070" stopIfTrue="1" operator="lessThanOrEqual">
      <formula>60</formula>
    </cfRule>
    <cfRule type="cellIs" dxfId="17906" priority="29071" stopIfTrue="1" operator="between">
      <formula>60</formula>
      <formula>100</formula>
    </cfRule>
    <cfRule type="cellIs" dxfId="17905" priority="29072" stopIfTrue="1" operator="greaterThan">
      <formula>100</formula>
    </cfRule>
  </conditionalFormatting>
  <conditionalFormatting sqref="E218">
    <cfRule type="cellIs" dxfId="17904" priority="29073" stopIfTrue="1" operator="lessThanOrEqual">
      <formula>2.5</formula>
    </cfRule>
    <cfRule type="cellIs" dxfId="17903" priority="29074" stopIfTrue="1" operator="between">
      <formula>2.5</formula>
      <formula>7</formula>
    </cfRule>
    <cfRule type="cellIs" dxfId="17902" priority="29075" stopIfTrue="1" operator="greaterThan">
      <formula>7</formula>
    </cfRule>
  </conditionalFormatting>
  <conditionalFormatting sqref="H218">
    <cfRule type="cellIs" dxfId="17901" priority="29076" stopIfTrue="1" operator="lessThanOrEqual">
      <formula>12</formula>
    </cfRule>
    <cfRule type="cellIs" dxfId="17900" priority="29077" stopIfTrue="1" operator="between">
      <formula>12</formula>
      <formula>16</formula>
    </cfRule>
    <cfRule type="cellIs" dxfId="17899" priority="29078" stopIfTrue="1" operator="greaterThan">
      <formula>16</formula>
    </cfRule>
  </conditionalFormatting>
  <conditionalFormatting sqref="J218">
    <cfRule type="cellIs" dxfId="17898" priority="29079" stopIfTrue="1" operator="greaterThan">
      <formula>6.2</formula>
    </cfRule>
    <cfRule type="cellIs" dxfId="17897" priority="29080" stopIfTrue="1" operator="between">
      <formula>5.601</formula>
      <formula>6.2</formula>
    </cfRule>
    <cfRule type="cellIs" dxfId="17896" priority="29081" stopIfTrue="1" operator="lessThanOrEqual">
      <formula>5.6</formula>
    </cfRule>
  </conditionalFormatting>
  <conditionalFormatting sqref="K218">
    <cfRule type="cellIs" dxfId="17895" priority="29082" stopIfTrue="1" operator="lessThanOrEqual">
      <formula>0.02</formula>
    </cfRule>
  </conditionalFormatting>
  <conditionalFormatting sqref="G218">
    <cfRule type="cellIs" dxfId="17894" priority="29067" stopIfTrue="1" operator="lessThanOrEqual">
      <formula>0.12</formula>
    </cfRule>
    <cfRule type="cellIs" dxfId="17893" priority="29068" stopIfTrue="1" operator="between">
      <formula>0.1201</formula>
      <formula>0.2</formula>
    </cfRule>
    <cfRule type="cellIs" dxfId="17892" priority="29069" stopIfTrue="1" operator="greaterThan">
      <formula>0.2</formula>
    </cfRule>
  </conditionalFormatting>
  <conditionalFormatting sqref="N218">
    <cfRule type="cellIs" dxfId="17891" priority="29064" stopIfTrue="1" operator="between">
      <formula>50.1</formula>
      <formula>100</formula>
    </cfRule>
    <cfRule type="cellIs" dxfId="17890" priority="29066" stopIfTrue="1" operator="greaterThan">
      <formula>100</formula>
    </cfRule>
  </conditionalFormatting>
  <conditionalFormatting sqref="M218">
    <cfRule type="cellIs" dxfId="17889" priority="29063" stopIfTrue="1" operator="between">
      <formula>1250.1</formula>
      <formula>5000</formula>
    </cfRule>
    <cfRule type="cellIs" dxfId="17888" priority="29065" stopIfTrue="1" operator="greaterThan">
      <formula>5000</formula>
    </cfRule>
  </conditionalFormatting>
  <conditionalFormatting sqref="F218:G218">
    <cfRule type="cellIs" dxfId="17887" priority="29060" stopIfTrue="1" operator="lessThanOrEqual">
      <formula>60</formula>
    </cfRule>
    <cfRule type="cellIs" dxfId="17886" priority="29061" stopIfTrue="1" operator="between">
      <formula>60</formula>
      <formula>100</formula>
    </cfRule>
    <cfRule type="cellIs" dxfId="17885" priority="29062" stopIfTrue="1" operator="greaterThan">
      <formula>100</formula>
    </cfRule>
  </conditionalFormatting>
  <conditionalFormatting sqref="E218">
    <cfRule type="cellIs" dxfId="17884" priority="29057" stopIfTrue="1" operator="lessThanOrEqual">
      <formula>2.5</formula>
    </cfRule>
    <cfRule type="cellIs" dxfId="17883" priority="29058" stopIfTrue="1" operator="between">
      <formula>2.5</formula>
      <formula>7</formula>
    </cfRule>
    <cfRule type="cellIs" dxfId="17882" priority="29059" stopIfTrue="1" operator="greaterThan">
      <formula>7</formula>
    </cfRule>
  </conditionalFormatting>
  <conditionalFormatting sqref="H218">
    <cfRule type="cellIs" dxfId="17881" priority="29054" stopIfTrue="1" operator="lessThanOrEqual">
      <formula>12</formula>
    </cfRule>
    <cfRule type="cellIs" dxfId="17880" priority="29055" stopIfTrue="1" operator="between">
      <formula>12</formula>
      <formula>16</formula>
    </cfRule>
    <cfRule type="cellIs" dxfId="17879" priority="29056" stopIfTrue="1" operator="greaterThan">
      <formula>16</formula>
    </cfRule>
  </conditionalFormatting>
  <conditionalFormatting sqref="J218">
    <cfRule type="cellIs" dxfId="17878" priority="29051" stopIfTrue="1" operator="greaterThan">
      <formula>6.2</formula>
    </cfRule>
    <cfRule type="cellIs" dxfId="17877" priority="29052" stopIfTrue="1" operator="between">
      <formula>5.601</formula>
      <formula>6.2</formula>
    </cfRule>
    <cfRule type="cellIs" dxfId="17876" priority="29053" stopIfTrue="1" operator="lessThanOrEqual">
      <formula>5.6</formula>
    </cfRule>
  </conditionalFormatting>
  <conditionalFormatting sqref="K218">
    <cfRule type="cellIs" dxfId="17875" priority="29050" stopIfTrue="1" operator="lessThanOrEqual">
      <formula>0.02</formula>
    </cfRule>
  </conditionalFormatting>
  <conditionalFormatting sqref="G218">
    <cfRule type="cellIs" dxfId="17874" priority="29047" stopIfTrue="1" operator="lessThanOrEqual">
      <formula>0.12</formula>
    </cfRule>
    <cfRule type="cellIs" dxfId="17873" priority="29048" stopIfTrue="1" operator="between">
      <formula>0.1201</formula>
      <formula>0.2</formula>
    </cfRule>
    <cfRule type="cellIs" dxfId="17872" priority="29049" stopIfTrue="1" operator="greaterThan">
      <formula>0.2</formula>
    </cfRule>
  </conditionalFormatting>
  <conditionalFormatting sqref="N218">
    <cfRule type="cellIs" dxfId="17871" priority="29045" stopIfTrue="1" operator="between">
      <formula>50.1</formula>
      <formula>100</formula>
    </cfRule>
    <cfRule type="cellIs" dxfId="17870" priority="29046" stopIfTrue="1" operator="greaterThan">
      <formula>100</formula>
    </cfRule>
  </conditionalFormatting>
  <conditionalFormatting sqref="M218">
    <cfRule type="cellIs" dxfId="17869" priority="29043" stopIfTrue="1" operator="between">
      <formula>1250.1</formula>
      <formula>5000</formula>
    </cfRule>
    <cfRule type="cellIs" dxfId="17868" priority="29044" stopIfTrue="1" operator="greaterThan">
      <formula>5000</formula>
    </cfRule>
  </conditionalFormatting>
  <conditionalFormatting sqref="F236:G236">
    <cfRule type="cellIs" dxfId="17867" priority="29030" stopIfTrue="1" operator="lessThanOrEqual">
      <formula>60</formula>
    </cfRule>
    <cfRule type="cellIs" dxfId="17866" priority="29031" stopIfTrue="1" operator="between">
      <formula>60</formula>
      <formula>100</formula>
    </cfRule>
    <cfRule type="cellIs" dxfId="17865" priority="29032" stopIfTrue="1" operator="greaterThan">
      <formula>100</formula>
    </cfRule>
  </conditionalFormatting>
  <conditionalFormatting sqref="E236">
    <cfRule type="cellIs" dxfId="17864" priority="29033" stopIfTrue="1" operator="lessThanOrEqual">
      <formula>2.5</formula>
    </cfRule>
    <cfRule type="cellIs" dxfId="17863" priority="29034" stopIfTrue="1" operator="between">
      <formula>2.5</formula>
      <formula>7</formula>
    </cfRule>
    <cfRule type="cellIs" dxfId="17862" priority="29035" stopIfTrue="1" operator="greaterThan">
      <formula>7</formula>
    </cfRule>
  </conditionalFormatting>
  <conditionalFormatting sqref="H236">
    <cfRule type="cellIs" dxfId="17861" priority="29036" stopIfTrue="1" operator="lessThanOrEqual">
      <formula>12</formula>
    </cfRule>
    <cfRule type="cellIs" dxfId="17860" priority="29037" stopIfTrue="1" operator="between">
      <formula>12</formula>
      <formula>16</formula>
    </cfRule>
    <cfRule type="cellIs" dxfId="17859" priority="29038" stopIfTrue="1" operator="greaterThan">
      <formula>16</formula>
    </cfRule>
  </conditionalFormatting>
  <conditionalFormatting sqref="J236">
    <cfRule type="cellIs" dxfId="17858" priority="29039" stopIfTrue="1" operator="greaterThan">
      <formula>6.2</formula>
    </cfRule>
    <cfRule type="cellIs" dxfId="17857" priority="29040" stopIfTrue="1" operator="between">
      <formula>5.601</formula>
      <formula>6.2</formula>
    </cfRule>
    <cfRule type="cellIs" dxfId="17856" priority="29041" stopIfTrue="1" operator="lessThanOrEqual">
      <formula>5.6</formula>
    </cfRule>
  </conditionalFormatting>
  <conditionalFormatting sqref="K236">
    <cfRule type="cellIs" dxfId="17855" priority="29042" stopIfTrue="1" operator="lessThanOrEqual">
      <formula>0.02</formula>
    </cfRule>
  </conditionalFormatting>
  <conditionalFormatting sqref="G236">
    <cfRule type="cellIs" dxfId="17854" priority="29027" stopIfTrue="1" operator="lessThanOrEqual">
      <formula>0.12</formula>
    </cfRule>
    <cfRule type="cellIs" dxfId="17853" priority="29028" stopIfTrue="1" operator="between">
      <formula>0.1201</formula>
      <formula>0.2</formula>
    </cfRule>
    <cfRule type="cellIs" dxfId="17852" priority="29029" stopIfTrue="1" operator="greaterThan">
      <formula>0.2</formula>
    </cfRule>
  </conditionalFormatting>
  <conditionalFormatting sqref="N236">
    <cfRule type="cellIs" dxfId="17851" priority="29024" stopIfTrue="1" operator="between">
      <formula>50.1</formula>
      <formula>100</formula>
    </cfRule>
    <cfRule type="cellIs" dxfId="17850" priority="29026" stopIfTrue="1" operator="greaterThan">
      <formula>100</formula>
    </cfRule>
  </conditionalFormatting>
  <conditionalFormatting sqref="M236">
    <cfRule type="cellIs" dxfId="17849" priority="29023" stopIfTrue="1" operator="between">
      <formula>1250.1</formula>
      <formula>5000</formula>
    </cfRule>
    <cfRule type="cellIs" dxfId="17848" priority="29025" stopIfTrue="1" operator="greaterThan">
      <formula>5000</formula>
    </cfRule>
  </conditionalFormatting>
  <conditionalFormatting sqref="F236:G236">
    <cfRule type="cellIs" dxfId="17847" priority="29020" stopIfTrue="1" operator="lessThanOrEqual">
      <formula>60</formula>
    </cfRule>
    <cfRule type="cellIs" dxfId="17846" priority="29021" stopIfTrue="1" operator="between">
      <formula>60</formula>
      <formula>100</formula>
    </cfRule>
    <cfRule type="cellIs" dxfId="17845" priority="29022" stopIfTrue="1" operator="greaterThan">
      <formula>100</formula>
    </cfRule>
  </conditionalFormatting>
  <conditionalFormatting sqref="E236">
    <cfRule type="cellIs" dxfId="17844" priority="29017" stopIfTrue="1" operator="lessThanOrEqual">
      <formula>2.5</formula>
    </cfRule>
    <cfRule type="cellIs" dxfId="17843" priority="29018" stopIfTrue="1" operator="between">
      <formula>2.5</formula>
      <formula>7</formula>
    </cfRule>
    <cfRule type="cellIs" dxfId="17842" priority="29019" stopIfTrue="1" operator="greaterThan">
      <formula>7</formula>
    </cfRule>
  </conditionalFormatting>
  <conditionalFormatting sqref="H236">
    <cfRule type="cellIs" dxfId="17841" priority="29014" stopIfTrue="1" operator="lessThanOrEqual">
      <formula>12</formula>
    </cfRule>
    <cfRule type="cellIs" dxfId="17840" priority="29015" stopIfTrue="1" operator="between">
      <formula>12</formula>
      <formula>16</formula>
    </cfRule>
    <cfRule type="cellIs" dxfId="17839" priority="29016" stopIfTrue="1" operator="greaterThan">
      <formula>16</formula>
    </cfRule>
  </conditionalFormatting>
  <conditionalFormatting sqref="J236">
    <cfRule type="cellIs" dxfId="17838" priority="29011" stopIfTrue="1" operator="greaterThan">
      <formula>6.2</formula>
    </cfRule>
    <cfRule type="cellIs" dxfId="17837" priority="29012" stopIfTrue="1" operator="between">
      <formula>5.601</formula>
      <formula>6.2</formula>
    </cfRule>
    <cfRule type="cellIs" dxfId="17836" priority="29013" stopIfTrue="1" operator="lessThanOrEqual">
      <formula>5.6</formula>
    </cfRule>
  </conditionalFormatting>
  <conditionalFormatting sqref="K236">
    <cfRule type="cellIs" dxfId="17835" priority="29010" stopIfTrue="1" operator="lessThanOrEqual">
      <formula>0.02</formula>
    </cfRule>
  </conditionalFormatting>
  <conditionalFormatting sqref="G236">
    <cfRule type="cellIs" dxfId="17834" priority="29007" stopIfTrue="1" operator="lessThanOrEqual">
      <formula>0.12</formula>
    </cfRule>
    <cfRule type="cellIs" dxfId="17833" priority="29008" stopIfTrue="1" operator="between">
      <formula>0.1201</formula>
      <formula>0.2</formula>
    </cfRule>
    <cfRule type="cellIs" dxfId="17832" priority="29009" stopIfTrue="1" operator="greaterThan">
      <formula>0.2</formula>
    </cfRule>
  </conditionalFormatting>
  <conditionalFormatting sqref="N236">
    <cfRule type="cellIs" dxfId="17831" priority="29005" stopIfTrue="1" operator="between">
      <formula>50.1</formula>
      <formula>100</formula>
    </cfRule>
    <cfRule type="cellIs" dxfId="17830" priority="29006" stopIfTrue="1" operator="greaterThan">
      <formula>100</formula>
    </cfRule>
  </conditionalFormatting>
  <conditionalFormatting sqref="M236">
    <cfRule type="cellIs" dxfId="17829" priority="29003" stopIfTrue="1" operator="between">
      <formula>1250.1</formula>
      <formula>5000</formula>
    </cfRule>
    <cfRule type="cellIs" dxfId="17828" priority="29004" stopIfTrue="1" operator="greaterThan">
      <formula>5000</formula>
    </cfRule>
  </conditionalFormatting>
  <conditionalFormatting sqref="F249:G249">
    <cfRule type="cellIs" dxfId="17827" priority="28990" stopIfTrue="1" operator="lessThanOrEqual">
      <formula>60</formula>
    </cfRule>
    <cfRule type="cellIs" dxfId="17826" priority="28991" stopIfTrue="1" operator="between">
      <formula>60</formula>
      <formula>100</formula>
    </cfRule>
    <cfRule type="cellIs" dxfId="17825" priority="28992" stopIfTrue="1" operator="greaterThan">
      <formula>100</formula>
    </cfRule>
  </conditionalFormatting>
  <conditionalFormatting sqref="E249">
    <cfRule type="cellIs" dxfId="17824" priority="28993" stopIfTrue="1" operator="lessThanOrEqual">
      <formula>2.5</formula>
    </cfRule>
    <cfRule type="cellIs" dxfId="17823" priority="28994" stopIfTrue="1" operator="between">
      <formula>2.5</formula>
      <formula>7</formula>
    </cfRule>
    <cfRule type="cellIs" dxfId="17822" priority="28995" stopIfTrue="1" operator="greaterThan">
      <formula>7</formula>
    </cfRule>
  </conditionalFormatting>
  <conditionalFormatting sqref="H249">
    <cfRule type="cellIs" dxfId="17821" priority="28996" stopIfTrue="1" operator="lessThanOrEqual">
      <formula>12</formula>
    </cfRule>
    <cfRule type="cellIs" dxfId="17820" priority="28997" stopIfTrue="1" operator="between">
      <formula>12</formula>
      <formula>16</formula>
    </cfRule>
    <cfRule type="cellIs" dxfId="17819" priority="28998" stopIfTrue="1" operator="greaterThan">
      <formula>16</formula>
    </cfRule>
  </conditionalFormatting>
  <conditionalFormatting sqref="J249">
    <cfRule type="cellIs" dxfId="17818" priority="28999" stopIfTrue="1" operator="greaterThan">
      <formula>6.2</formula>
    </cfRule>
    <cfRule type="cellIs" dxfId="17817" priority="29000" stopIfTrue="1" operator="between">
      <formula>5.601</formula>
      <formula>6.2</formula>
    </cfRule>
    <cfRule type="cellIs" dxfId="17816" priority="29001" stopIfTrue="1" operator="lessThanOrEqual">
      <formula>5.6</formula>
    </cfRule>
  </conditionalFormatting>
  <conditionalFormatting sqref="K249">
    <cfRule type="cellIs" dxfId="17815" priority="29002" stopIfTrue="1" operator="lessThanOrEqual">
      <formula>0.02</formula>
    </cfRule>
  </conditionalFormatting>
  <conditionalFormatting sqref="G249">
    <cfRule type="cellIs" dxfId="17814" priority="28987" stopIfTrue="1" operator="lessThanOrEqual">
      <formula>0.12</formula>
    </cfRule>
    <cfRule type="cellIs" dxfId="17813" priority="28988" stopIfTrue="1" operator="between">
      <formula>0.1201</formula>
      <formula>0.2</formula>
    </cfRule>
    <cfRule type="cellIs" dxfId="17812" priority="28989" stopIfTrue="1" operator="greaterThan">
      <formula>0.2</formula>
    </cfRule>
  </conditionalFormatting>
  <conditionalFormatting sqref="N249">
    <cfRule type="cellIs" dxfId="17811" priority="28984" stopIfTrue="1" operator="between">
      <formula>50.1</formula>
      <formula>100</formula>
    </cfRule>
    <cfRule type="cellIs" dxfId="17810" priority="28986" stopIfTrue="1" operator="greaterThan">
      <formula>100</formula>
    </cfRule>
  </conditionalFormatting>
  <conditionalFormatting sqref="M249">
    <cfRule type="cellIs" dxfId="17809" priority="28983" stopIfTrue="1" operator="between">
      <formula>1250.1</formula>
      <formula>5000</formula>
    </cfRule>
    <cfRule type="cellIs" dxfId="17808" priority="28985" stopIfTrue="1" operator="greaterThan">
      <formula>5000</formula>
    </cfRule>
  </conditionalFormatting>
  <conditionalFormatting sqref="F249:G249">
    <cfRule type="cellIs" dxfId="17807" priority="28980" stopIfTrue="1" operator="lessThanOrEqual">
      <formula>60</formula>
    </cfRule>
    <cfRule type="cellIs" dxfId="17806" priority="28981" stopIfTrue="1" operator="between">
      <formula>60</formula>
      <formula>100</formula>
    </cfRule>
    <cfRule type="cellIs" dxfId="17805" priority="28982" stopIfTrue="1" operator="greaterThan">
      <formula>100</formula>
    </cfRule>
  </conditionalFormatting>
  <conditionalFormatting sqref="E249">
    <cfRule type="cellIs" dxfId="17804" priority="28977" stopIfTrue="1" operator="lessThanOrEqual">
      <formula>2.5</formula>
    </cfRule>
    <cfRule type="cellIs" dxfId="17803" priority="28978" stopIfTrue="1" operator="between">
      <formula>2.5</formula>
      <formula>7</formula>
    </cfRule>
    <cfRule type="cellIs" dxfId="17802" priority="28979" stopIfTrue="1" operator="greaterThan">
      <formula>7</formula>
    </cfRule>
  </conditionalFormatting>
  <conditionalFormatting sqref="H249">
    <cfRule type="cellIs" dxfId="17801" priority="28974" stopIfTrue="1" operator="lessThanOrEqual">
      <formula>12</formula>
    </cfRule>
    <cfRule type="cellIs" dxfId="17800" priority="28975" stopIfTrue="1" operator="between">
      <formula>12</formula>
      <formula>16</formula>
    </cfRule>
    <cfRule type="cellIs" dxfId="17799" priority="28976" stopIfTrue="1" operator="greaterThan">
      <formula>16</formula>
    </cfRule>
  </conditionalFormatting>
  <conditionalFormatting sqref="J249">
    <cfRule type="cellIs" dxfId="17798" priority="28971" stopIfTrue="1" operator="greaterThan">
      <formula>6.2</formula>
    </cfRule>
    <cfRule type="cellIs" dxfId="17797" priority="28972" stopIfTrue="1" operator="between">
      <formula>5.601</formula>
      <formula>6.2</formula>
    </cfRule>
    <cfRule type="cellIs" dxfId="17796" priority="28973" stopIfTrue="1" operator="lessThanOrEqual">
      <formula>5.6</formula>
    </cfRule>
  </conditionalFormatting>
  <conditionalFormatting sqref="K249">
    <cfRule type="cellIs" dxfId="17795" priority="28970" stopIfTrue="1" operator="lessThanOrEqual">
      <formula>0.02</formula>
    </cfRule>
  </conditionalFormatting>
  <conditionalFormatting sqref="G249">
    <cfRule type="cellIs" dxfId="17794" priority="28967" stopIfTrue="1" operator="lessThanOrEqual">
      <formula>0.12</formula>
    </cfRule>
    <cfRule type="cellIs" dxfId="17793" priority="28968" stopIfTrue="1" operator="between">
      <formula>0.1201</formula>
      <formula>0.2</formula>
    </cfRule>
    <cfRule type="cellIs" dxfId="17792" priority="28969" stopIfTrue="1" operator="greaterThan">
      <formula>0.2</formula>
    </cfRule>
  </conditionalFormatting>
  <conditionalFormatting sqref="N249">
    <cfRule type="cellIs" dxfId="17791" priority="28965" stopIfTrue="1" operator="between">
      <formula>50.1</formula>
      <formula>100</formula>
    </cfRule>
    <cfRule type="cellIs" dxfId="17790" priority="28966" stopIfTrue="1" operator="greaterThan">
      <formula>100</formula>
    </cfRule>
  </conditionalFormatting>
  <conditionalFormatting sqref="M249">
    <cfRule type="cellIs" dxfId="17789" priority="28963" stopIfTrue="1" operator="between">
      <formula>1250.1</formula>
      <formula>5000</formula>
    </cfRule>
    <cfRule type="cellIs" dxfId="17788" priority="28964" stopIfTrue="1" operator="greaterThan">
      <formula>5000</formula>
    </cfRule>
  </conditionalFormatting>
  <conditionalFormatting sqref="F261:G261">
    <cfRule type="cellIs" dxfId="17787" priority="28950" stopIfTrue="1" operator="lessThanOrEqual">
      <formula>60</formula>
    </cfRule>
    <cfRule type="cellIs" dxfId="17786" priority="28951" stopIfTrue="1" operator="between">
      <formula>60</formula>
      <formula>100</formula>
    </cfRule>
    <cfRule type="cellIs" dxfId="17785" priority="28952" stopIfTrue="1" operator="greaterThan">
      <formula>100</formula>
    </cfRule>
  </conditionalFormatting>
  <conditionalFormatting sqref="E261">
    <cfRule type="cellIs" dxfId="17784" priority="28953" stopIfTrue="1" operator="lessThanOrEqual">
      <formula>2.5</formula>
    </cfRule>
    <cfRule type="cellIs" dxfId="17783" priority="28954" stopIfTrue="1" operator="between">
      <formula>2.5</formula>
      <formula>7</formula>
    </cfRule>
    <cfRule type="cellIs" dxfId="17782" priority="28955" stopIfTrue="1" operator="greaterThan">
      <formula>7</formula>
    </cfRule>
  </conditionalFormatting>
  <conditionalFormatting sqref="H261">
    <cfRule type="cellIs" dxfId="17781" priority="28956" stopIfTrue="1" operator="lessThanOrEqual">
      <formula>12</formula>
    </cfRule>
    <cfRule type="cellIs" dxfId="17780" priority="28957" stopIfTrue="1" operator="between">
      <formula>12</formula>
      <formula>16</formula>
    </cfRule>
    <cfRule type="cellIs" dxfId="17779" priority="28958" stopIfTrue="1" operator="greaterThan">
      <formula>16</formula>
    </cfRule>
  </conditionalFormatting>
  <conditionalFormatting sqref="J261">
    <cfRule type="cellIs" dxfId="17778" priority="28959" stopIfTrue="1" operator="greaterThan">
      <formula>6.2</formula>
    </cfRule>
    <cfRule type="cellIs" dxfId="17777" priority="28960" stopIfTrue="1" operator="between">
      <formula>5.601</formula>
      <formula>6.2</formula>
    </cfRule>
    <cfRule type="cellIs" dxfId="17776" priority="28961" stopIfTrue="1" operator="lessThanOrEqual">
      <formula>5.6</formula>
    </cfRule>
  </conditionalFormatting>
  <conditionalFormatting sqref="K261">
    <cfRule type="cellIs" dxfId="17775" priority="28962" stopIfTrue="1" operator="lessThanOrEqual">
      <formula>0.02</formula>
    </cfRule>
  </conditionalFormatting>
  <conditionalFormatting sqref="G261">
    <cfRule type="cellIs" dxfId="17774" priority="28947" stopIfTrue="1" operator="lessThanOrEqual">
      <formula>0.12</formula>
    </cfRule>
    <cfRule type="cellIs" dxfId="17773" priority="28948" stopIfTrue="1" operator="between">
      <formula>0.1201</formula>
      <formula>0.2</formula>
    </cfRule>
    <cfRule type="cellIs" dxfId="17772" priority="28949" stopIfTrue="1" operator="greaterThan">
      <formula>0.2</formula>
    </cfRule>
  </conditionalFormatting>
  <conditionalFormatting sqref="N261">
    <cfRule type="cellIs" dxfId="17771" priority="28944" stopIfTrue="1" operator="between">
      <formula>50.1</formula>
      <formula>100</formula>
    </cfRule>
    <cfRule type="cellIs" dxfId="17770" priority="28946" stopIfTrue="1" operator="greaterThan">
      <formula>100</formula>
    </cfRule>
  </conditionalFormatting>
  <conditionalFormatting sqref="M261">
    <cfRule type="cellIs" dxfId="17769" priority="28943" stopIfTrue="1" operator="between">
      <formula>1250.1</formula>
      <formula>5000</formula>
    </cfRule>
    <cfRule type="cellIs" dxfId="17768" priority="28945" stopIfTrue="1" operator="greaterThan">
      <formula>5000</formula>
    </cfRule>
  </conditionalFormatting>
  <conditionalFormatting sqref="F261:G261">
    <cfRule type="cellIs" dxfId="17767" priority="28940" stopIfTrue="1" operator="lessThanOrEqual">
      <formula>60</formula>
    </cfRule>
    <cfRule type="cellIs" dxfId="17766" priority="28941" stopIfTrue="1" operator="between">
      <formula>60</formula>
      <formula>100</formula>
    </cfRule>
    <cfRule type="cellIs" dxfId="17765" priority="28942" stopIfTrue="1" operator="greaterThan">
      <formula>100</formula>
    </cfRule>
  </conditionalFormatting>
  <conditionalFormatting sqref="E261">
    <cfRule type="cellIs" dxfId="17764" priority="28937" stopIfTrue="1" operator="lessThanOrEqual">
      <formula>2.5</formula>
    </cfRule>
    <cfRule type="cellIs" dxfId="17763" priority="28938" stopIfTrue="1" operator="between">
      <formula>2.5</formula>
      <formula>7</formula>
    </cfRule>
    <cfRule type="cellIs" dxfId="17762" priority="28939" stopIfTrue="1" operator="greaterThan">
      <formula>7</formula>
    </cfRule>
  </conditionalFormatting>
  <conditionalFormatting sqref="H261">
    <cfRule type="cellIs" dxfId="17761" priority="28934" stopIfTrue="1" operator="lessThanOrEqual">
      <formula>12</formula>
    </cfRule>
    <cfRule type="cellIs" dxfId="17760" priority="28935" stopIfTrue="1" operator="between">
      <formula>12</formula>
      <formula>16</formula>
    </cfRule>
    <cfRule type="cellIs" dxfId="17759" priority="28936" stopIfTrue="1" operator="greaterThan">
      <formula>16</formula>
    </cfRule>
  </conditionalFormatting>
  <conditionalFormatting sqref="J261">
    <cfRule type="cellIs" dxfId="17758" priority="28931" stopIfTrue="1" operator="greaterThan">
      <formula>6.2</formula>
    </cfRule>
    <cfRule type="cellIs" dxfId="17757" priority="28932" stopIfTrue="1" operator="between">
      <formula>5.601</formula>
      <formula>6.2</formula>
    </cfRule>
    <cfRule type="cellIs" dxfId="17756" priority="28933" stopIfTrue="1" operator="lessThanOrEqual">
      <formula>5.6</formula>
    </cfRule>
  </conditionalFormatting>
  <conditionalFormatting sqref="K261">
    <cfRule type="cellIs" dxfId="17755" priority="28930" stopIfTrue="1" operator="lessThanOrEqual">
      <formula>0.02</formula>
    </cfRule>
  </conditionalFormatting>
  <conditionalFormatting sqref="G261">
    <cfRule type="cellIs" dxfId="17754" priority="28927" stopIfTrue="1" operator="lessThanOrEqual">
      <formula>0.12</formula>
    </cfRule>
    <cfRule type="cellIs" dxfId="17753" priority="28928" stopIfTrue="1" operator="between">
      <formula>0.1201</formula>
      <formula>0.2</formula>
    </cfRule>
    <cfRule type="cellIs" dxfId="17752" priority="28929" stopIfTrue="1" operator="greaterThan">
      <formula>0.2</formula>
    </cfRule>
  </conditionalFormatting>
  <conditionalFormatting sqref="N261">
    <cfRule type="cellIs" dxfId="17751" priority="28925" stopIfTrue="1" operator="between">
      <formula>50.1</formula>
      <formula>100</formula>
    </cfRule>
    <cfRule type="cellIs" dxfId="17750" priority="28926" stopIfTrue="1" operator="greaterThan">
      <formula>100</formula>
    </cfRule>
  </conditionalFormatting>
  <conditionalFormatting sqref="M261">
    <cfRule type="cellIs" dxfId="17749" priority="28923" stopIfTrue="1" operator="between">
      <formula>1250.1</formula>
      <formula>5000</formula>
    </cfRule>
    <cfRule type="cellIs" dxfId="17748" priority="28924" stopIfTrue="1" operator="greaterThan">
      <formula>5000</formula>
    </cfRule>
  </conditionalFormatting>
  <conditionalFormatting sqref="F273:G273">
    <cfRule type="cellIs" dxfId="17747" priority="28910" stopIfTrue="1" operator="lessThanOrEqual">
      <formula>60</formula>
    </cfRule>
    <cfRule type="cellIs" dxfId="17746" priority="28911" stopIfTrue="1" operator="between">
      <formula>60</formula>
      <formula>100</formula>
    </cfRule>
    <cfRule type="cellIs" dxfId="17745" priority="28912" stopIfTrue="1" operator="greaterThan">
      <formula>100</formula>
    </cfRule>
  </conditionalFormatting>
  <conditionalFormatting sqref="E273">
    <cfRule type="cellIs" dxfId="17744" priority="28913" stopIfTrue="1" operator="lessThanOrEqual">
      <formula>2.5</formula>
    </cfRule>
    <cfRule type="cellIs" dxfId="17743" priority="28914" stopIfTrue="1" operator="between">
      <formula>2.5</formula>
      <formula>7</formula>
    </cfRule>
    <cfRule type="cellIs" dxfId="17742" priority="28915" stopIfTrue="1" operator="greaterThan">
      <formula>7</formula>
    </cfRule>
  </conditionalFormatting>
  <conditionalFormatting sqref="H273">
    <cfRule type="cellIs" dxfId="17741" priority="28916" stopIfTrue="1" operator="lessThanOrEqual">
      <formula>12</formula>
    </cfRule>
    <cfRule type="cellIs" dxfId="17740" priority="28917" stopIfTrue="1" operator="between">
      <formula>12</formula>
      <formula>16</formula>
    </cfRule>
    <cfRule type="cellIs" dxfId="17739" priority="28918" stopIfTrue="1" operator="greaterThan">
      <formula>16</formula>
    </cfRule>
  </conditionalFormatting>
  <conditionalFormatting sqref="J273">
    <cfRule type="cellIs" dxfId="17738" priority="28919" stopIfTrue="1" operator="greaterThan">
      <formula>6.2</formula>
    </cfRule>
    <cfRule type="cellIs" dxfId="17737" priority="28920" stopIfTrue="1" operator="between">
      <formula>5.601</formula>
      <formula>6.2</formula>
    </cfRule>
    <cfRule type="cellIs" dxfId="17736" priority="28921" stopIfTrue="1" operator="lessThanOrEqual">
      <formula>5.6</formula>
    </cfRule>
  </conditionalFormatting>
  <conditionalFormatting sqref="K273">
    <cfRule type="cellIs" dxfId="17735" priority="28922" stopIfTrue="1" operator="lessThanOrEqual">
      <formula>0.02</formula>
    </cfRule>
  </conditionalFormatting>
  <conditionalFormatting sqref="G273">
    <cfRule type="cellIs" dxfId="17734" priority="28907" stopIfTrue="1" operator="lessThanOrEqual">
      <formula>0.12</formula>
    </cfRule>
    <cfRule type="cellIs" dxfId="17733" priority="28908" stopIfTrue="1" operator="between">
      <formula>0.1201</formula>
      <formula>0.2</formula>
    </cfRule>
    <cfRule type="cellIs" dxfId="17732" priority="28909" stopIfTrue="1" operator="greaterThan">
      <formula>0.2</formula>
    </cfRule>
  </conditionalFormatting>
  <conditionalFormatting sqref="N273">
    <cfRule type="cellIs" dxfId="17731" priority="28904" stopIfTrue="1" operator="between">
      <formula>50.1</formula>
      <formula>100</formula>
    </cfRule>
    <cfRule type="cellIs" dxfId="17730" priority="28906" stopIfTrue="1" operator="greaterThan">
      <formula>100</formula>
    </cfRule>
  </conditionalFormatting>
  <conditionalFormatting sqref="M273">
    <cfRule type="cellIs" dxfId="17729" priority="28903" stopIfTrue="1" operator="between">
      <formula>1250.1</formula>
      <formula>5000</formula>
    </cfRule>
    <cfRule type="cellIs" dxfId="17728" priority="28905" stopIfTrue="1" operator="greaterThan">
      <formula>5000</formula>
    </cfRule>
  </conditionalFormatting>
  <conditionalFormatting sqref="F273:G273">
    <cfRule type="cellIs" dxfId="17727" priority="28900" stopIfTrue="1" operator="lessThanOrEqual">
      <formula>60</formula>
    </cfRule>
    <cfRule type="cellIs" dxfId="17726" priority="28901" stopIfTrue="1" operator="between">
      <formula>60</formula>
      <formula>100</formula>
    </cfRule>
    <cfRule type="cellIs" dxfId="17725" priority="28902" stopIfTrue="1" operator="greaterThan">
      <formula>100</formula>
    </cfRule>
  </conditionalFormatting>
  <conditionalFormatting sqref="E273">
    <cfRule type="cellIs" dxfId="17724" priority="28897" stopIfTrue="1" operator="lessThanOrEqual">
      <formula>2.5</formula>
    </cfRule>
    <cfRule type="cellIs" dxfId="17723" priority="28898" stopIfTrue="1" operator="between">
      <formula>2.5</formula>
      <formula>7</formula>
    </cfRule>
    <cfRule type="cellIs" dxfId="17722" priority="28899" stopIfTrue="1" operator="greaterThan">
      <formula>7</formula>
    </cfRule>
  </conditionalFormatting>
  <conditionalFormatting sqref="H273">
    <cfRule type="cellIs" dxfId="17721" priority="28894" stopIfTrue="1" operator="lessThanOrEqual">
      <formula>12</formula>
    </cfRule>
    <cfRule type="cellIs" dxfId="17720" priority="28895" stopIfTrue="1" operator="between">
      <formula>12</formula>
      <formula>16</formula>
    </cfRule>
    <cfRule type="cellIs" dxfId="17719" priority="28896" stopIfTrue="1" operator="greaterThan">
      <formula>16</formula>
    </cfRule>
  </conditionalFormatting>
  <conditionalFormatting sqref="J273">
    <cfRule type="cellIs" dxfId="17718" priority="28891" stopIfTrue="1" operator="greaterThan">
      <formula>6.2</formula>
    </cfRule>
    <cfRule type="cellIs" dxfId="17717" priority="28892" stopIfTrue="1" operator="between">
      <formula>5.601</formula>
      <formula>6.2</formula>
    </cfRule>
    <cfRule type="cellIs" dxfId="17716" priority="28893" stopIfTrue="1" operator="lessThanOrEqual">
      <formula>5.6</formula>
    </cfRule>
  </conditionalFormatting>
  <conditionalFormatting sqref="K273">
    <cfRule type="cellIs" dxfId="17715" priority="28890" stopIfTrue="1" operator="lessThanOrEqual">
      <formula>0.02</formula>
    </cfRule>
  </conditionalFormatting>
  <conditionalFormatting sqref="G273">
    <cfRule type="cellIs" dxfId="17714" priority="28887" stopIfTrue="1" operator="lessThanOrEqual">
      <formula>0.12</formula>
    </cfRule>
    <cfRule type="cellIs" dxfId="17713" priority="28888" stopIfTrue="1" operator="between">
      <formula>0.1201</formula>
      <formula>0.2</formula>
    </cfRule>
    <cfRule type="cellIs" dxfId="17712" priority="28889" stopIfTrue="1" operator="greaterThan">
      <formula>0.2</formula>
    </cfRule>
  </conditionalFormatting>
  <conditionalFormatting sqref="N273">
    <cfRule type="cellIs" dxfId="17711" priority="28885" stopIfTrue="1" operator="between">
      <formula>50.1</formula>
      <formula>100</formula>
    </cfRule>
    <cfRule type="cellIs" dxfId="17710" priority="28886" stopIfTrue="1" operator="greaterThan">
      <formula>100</formula>
    </cfRule>
  </conditionalFormatting>
  <conditionalFormatting sqref="M273">
    <cfRule type="cellIs" dxfId="17709" priority="28883" stopIfTrue="1" operator="between">
      <formula>1250.1</formula>
      <formula>5000</formula>
    </cfRule>
    <cfRule type="cellIs" dxfId="17708" priority="28884" stopIfTrue="1" operator="greaterThan">
      <formula>5000</formula>
    </cfRule>
  </conditionalFormatting>
  <conditionalFormatting sqref="F285:G285">
    <cfRule type="cellIs" dxfId="17707" priority="28870" stopIfTrue="1" operator="lessThanOrEqual">
      <formula>60</formula>
    </cfRule>
    <cfRule type="cellIs" dxfId="17706" priority="28871" stopIfTrue="1" operator="between">
      <formula>60</formula>
      <formula>100</formula>
    </cfRule>
    <cfRule type="cellIs" dxfId="17705" priority="28872" stopIfTrue="1" operator="greaterThan">
      <formula>100</formula>
    </cfRule>
  </conditionalFormatting>
  <conditionalFormatting sqref="E285">
    <cfRule type="cellIs" dxfId="17704" priority="28873" stopIfTrue="1" operator="lessThanOrEqual">
      <formula>2.5</formula>
    </cfRule>
    <cfRule type="cellIs" dxfId="17703" priority="28874" stopIfTrue="1" operator="between">
      <formula>2.5</formula>
      <formula>7</formula>
    </cfRule>
    <cfRule type="cellIs" dxfId="17702" priority="28875" stopIfTrue="1" operator="greaterThan">
      <formula>7</formula>
    </cfRule>
  </conditionalFormatting>
  <conditionalFormatting sqref="H285">
    <cfRule type="cellIs" dxfId="17701" priority="28876" stopIfTrue="1" operator="lessThanOrEqual">
      <formula>12</formula>
    </cfRule>
    <cfRule type="cellIs" dxfId="17700" priority="28877" stopIfTrue="1" operator="between">
      <formula>12</formula>
      <formula>16</formula>
    </cfRule>
    <cfRule type="cellIs" dxfId="17699" priority="28878" stopIfTrue="1" operator="greaterThan">
      <formula>16</formula>
    </cfRule>
  </conditionalFormatting>
  <conditionalFormatting sqref="J285">
    <cfRule type="cellIs" dxfId="17698" priority="28879" stopIfTrue="1" operator="greaterThan">
      <formula>6.2</formula>
    </cfRule>
    <cfRule type="cellIs" dxfId="17697" priority="28880" stopIfTrue="1" operator="between">
      <formula>5.601</formula>
      <formula>6.2</formula>
    </cfRule>
    <cfRule type="cellIs" dxfId="17696" priority="28881" stopIfTrue="1" operator="lessThanOrEqual">
      <formula>5.6</formula>
    </cfRule>
  </conditionalFormatting>
  <conditionalFormatting sqref="K285">
    <cfRule type="cellIs" dxfId="17695" priority="28882" stopIfTrue="1" operator="lessThanOrEqual">
      <formula>0.02</formula>
    </cfRule>
  </conditionalFormatting>
  <conditionalFormatting sqref="G285">
    <cfRule type="cellIs" dxfId="17694" priority="28867" stopIfTrue="1" operator="lessThanOrEqual">
      <formula>0.12</formula>
    </cfRule>
    <cfRule type="cellIs" dxfId="17693" priority="28868" stopIfTrue="1" operator="between">
      <formula>0.1201</formula>
      <formula>0.2</formula>
    </cfRule>
    <cfRule type="cellIs" dxfId="17692" priority="28869" stopIfTrue="1" operator="greaterThan">
      <formula>0.2</formula>
    </cfRule>
  </conditionalFormatting>
  <conditionalFormatting sqref="N285">
    <cfRule type="cellIs" dxfId="17691" priority="28864" stopIfTrue="1" operator="between">
      <formula>50.1</formula>
      <formula>100</formula>
    </cfRule>
    <cfRule type="cellIs" dxfId="17690" priority="28866" stopIfTrue="1" operator="greaterThan">
      <formula>100</formula>
    </cfRule>
  </conditionalFormatting>
  <conditionalFormatting sqref="M285">
    <cfRule type="cellIs" dxfId="17689" priority="28863" stopIfTrue="1" operator="between">
      <formula>1250.1</formula>
      <formula>5000</formula>
    </cfRule>
    <cfRule type="cellIs" dxfId="17688" priority="28865" stopIfTrue="1" operator="greaterThan">
      <formula>5000</formula>
    </cfRule>
  </conditionalFormatting>
  <conditionalFormatting sqref="F285:G285">
    <cfRule type="cellIs" dxfId="17687" priority="28860" stopIfTrue="1" operator="lessThanOrEqual">
      <formula>60</formula>
    </cfRule>
    <cfRule type="cellIs" dxfId="17686" priority="28861" stopIfTrue="1" operator="between">
      <formula>60</formula>
      <formula>100</formula>
    </cfRule>
    <cfRule type="cellIs" dxfId="17685" priority="28862" stopIfTrue="1" operator="greaterThan">
      <formula>100</formula>
    </cfRule>
  </conditionalFormatting>
  <conditionalFormatting sqref="E285">
    <cfRule type="cellIs" dxfId="17684" priority="28857" stopIfTrue="1" operator="lessThanOrEqual">
      <formula>2.5</formula>
    </cfRule>
    <cfRule type="cellIs" dxfId="17683" priority="28858" stopIfTrue="1" operator="between">
      <formula>2.5</formula>
      <formula>7</formula>
    </cfRule>
    <cfRule type="cellIs" dxfId="17682" priority="28859" stopIfTrue="1" operator="greaterThan">
      <formula>7</formula>
    </cfRule>
  </conditionalFormatting>
  <conditionalFormatting sqref="H285">
    <cfRule type="cellIs" dxfId="17681" priority="28854" stopIfTrue="1" operator="lessThanOrEqual">
      <formula>12</formula>
    </cfRule>
    <cfRule type="cellIs" dxfId="17680" priority="28855" stopIfTrue="1" operator="between">
      <formula>12</formula>
      <formula>16</formula>
    </cfRule>
    <cfRule type="cellIs" dxfId="17679" priority="28856" stopIfTrue="1" operator="greaterThan">
      <formula>16</formula>
    </cfRule>
  </conditionalFormatting>
  <conditionalFormatting sqref="J285">
    <cfRule type="cellIs" dxfId="17678" priority="28851" stopIfTrue="1" operator="greaterThan">
      <formula>6.2</formula>
    </cfRule>
    <cfRule type="cellIs" dxfId="17677" priority="28852" stopIfTrue="1" operator="between">
      <formula>5.601</formula>
      <formula>6.2</formula>
    </cfRule>
    <cfRule type="cellIs" dxfId="17676" priority="28853" stopIfTrue="1" operator="lessThanOrEqual">
      <formula>5.6</formula>
    </cfRule>
  </conditionalFormatting>
  <conditionalFormatting sqref="K285">
    <cfRule type="cellIs" dxfId="17675" priority="28850" stopIfTrue="1" operator="lessThanOrEqual">
      <formula>0.02</formula>
    </cfRule>
  </conditionalFormatting>
  <conditionalFormatting sqref="G285">
    <cfRule type="cellIs" dxfId="17674" priority="28847" stopIfTrue="1" operator="lessThanOrEqual">
      <formula>0.12</formula>
    </cfRule>
    <cfRule type="cellIs" dxfId="17673" priority="28848" stopIfTrue="1" operator="between">
      <formula>0.1201</formula>
      <formula>0.2</formula>
    </cfRule>
    <cfRule type="cellIs" dxfId="17672" priority="28849" stopIfTrue="1" operator="greaterThan">
      <formula>0.2</formula>
    </cfRule>
  </conditionalFormatting>
  <conditionalFormatting sqref="N285">
    <cfRule type="cellIs" dxfId="17671" priority="28845" stopIfTrue="1" operator="between">
      <formula>50.1</formula>
      <formula>100</formula>
    </cfRule>
    <cfRule type="cellIs" dxfId="17670" priority="28846" stopIfTrue="1" operator="greaterThan">
      <formula>100</formula>
    </cfRule>
  </conditionalFormatting>
  <conditionalFormatting sqref="M285">
    <cfRule type="cellIs" dxfId="17669" priority="28843" stopIfTrue="1" operator="between">
      <formula>1250.1</formula>
      <formula>5000</formula>
    </cfRule>
    <cfRule type="cellIs" dxfId="17668" priority="28844" stopIfTrue="1" operator="greaterThan">
      <formula>5000</formula>
    </cfRule>
  </conditionalFormatting>
  <conditionalFormatting sqref="F297:G297">
    <cfRule type="cellIs" dxfId="17667" priority="28830" stopIfTrue="1" operator="lessThanOrEqual">
      <formula>60</formula>
    </cfRule>
    <cfRule type="cellIs" dxfId="17666" priority="28831" stopIfTrue="1" operator="between">
      <formula>60</formula>
      <formula>100</formula>
    </cfRule>
    <cfRule type="cellIs" dxfId="17665" priority="28832" stopIfTrue="1" operator="greaterThan">
      <formula>100</formula>
    </cfRule>
  </conditionalFormatting>
  <conditionalFormatting sqref="E297">
    <cfRule type="cellIs" dxfId="17664" priority="28833" stopIfTrue="1" operator="lessThanOrEqual">
      <formula>2.5</formula>
    </cfRule>
    <cfRule type="cellIs" dxfId="17663" priority="28834" stopIfTrue="1" operator="between">
      <formula>2.5</formula>
      <formula>7</formula>
    </cfRule>
    <cfRule type="cellIs" dxfId="17662" priority="28835" stopIfTrue="1" operator="greaterThan">
      <formula>7</formula>
    </cfRule>
  </conditionalFormatting>
  <conditionalFormatting sqref="H297">
    <cfRule type="cellIs" dxfId="17661" priority="28836" stopIfTrue="1" operator="lessThanOrEqual">
      <formula>12</formula>
    </cfRule>
    <cfRule type="cellIs" dxfId="17660" priority="28837" stopIfTrue="1" operator="between">
      <formula>12</formula>
      <formula>16</formula>
    </cfRule>
    <cfRule type="cellIs" dxfId="17659" priority="28838" stopIfTrue="1" operator="greaterThan">
      <formula>16</formula>
    </cfRule>
  </conditionalFormatting>
  <conditionalFormatting sqref="J297">
    <cfRule type="cellIs" dxfId="17658" priority="28839" stopIfTrue="1" operator="greaterThan">
      <formula>6.2</formula>
    </cfRule>
    <cfRule type="cellIs" dxfId="17657" priority="28840" stopIfTrue="1" operator="between">
      <formula>5.601</formula>
      <formula>6.2</formula>
    </cfRule>
    <cfRule type="cellIs" dxfId="17656" priority="28841" stopIfTrue="1" operator="lessThanOrEqual">
      <formula>5.6</formula>
    </cfRule>
  </conditionalFormatting>
  <conditionalFormatting sqref="K297">
    <cfRule type="cellIs" dxfId="17655" priority="28842" stopIfTrue="1" operator="lessThanOrEqual">
      <formula>0.02</formula>
    </cfRule>
  </conditionalFormatting>
  <conditionalFormatting sqref="G297">
    <cfRule type="cellIs" dxfId="17654" priority="28827" stopIfTrue="1" operator="lessThanOrEqual">
      <formula>0.12</formula>
    </cfRule>
    <cfRule type="cellIs" dxfId="17653" priority="28828" stopIfTrue="1" operator="between">
      <formula>0.1201</formula>
      <formula>0.2</formula>
    </cfRule>
    <cfRule type="cellIs" dxfId="17652" priority="28829" stopIfTrue="1" operator="greaterThan">
      <formula>0.2</formula>
    </cfRule>
  </conditionalFormatting>
  <conditionalFormatting sqref="N297">
    <cfRule type="cellIs" dxfId="17651" priority="28824" stopIfTrue="1" operator="between">
      <formula>50.1</formula>
      <formula>100</formula>
    </cfRule>
    <cfRule type="cellIs" dxfId="17650" priority="28826" stopIfTrue="1" operator="greaterThan">
      <formula>100</formula>
    </cfRule>
  </conditionalFormatting>
  <conditionalFormatting sqref="M297">
    <cfRule type="cellIs" dxfId="17649" priority="28823" stopIfTrue="1" operator="between">
      <formula>1250.1</formula>
      <formula>5000</formula>
    </cfRule>
    <cfRule type="cellIs" dxfId="17648" priority="28825" stopIfTrue="1" operator="greaterThan">
      <formula>5000</formula>
    </cfRule>
  </conditionalFormatting>
  <conditionalFormatting sqref="F297:G297">
    <cfRule type="cellIs" dxfId="17647" priority="28820" stopIfTrue="1" operator="lessThanOrEqual">
      <formula>60</formula>
    </cfRule>
    <cfRule type="cellIs" dxfId="17646" priority="28821" stopIfTrue="1" operator="between">
      <formula>60</formula>
      <formula>100</formula>
    </cfRule>
    <cfRule type="cellIs" dxfId="17645" priority="28822" stopIfTrue="1" operator="greaterThan">
      <formula>100</formula>
    </cfRule>
  </conditionalFormatting>
  <conditionalFormatting sqref="E297">
    <cfRule type="cellIs" dxfId="17644" priority="28817" stopIfTrue="1" operator="lessThanOrEqual">
      <formula>2.5</formula>
    </cfRule>
    <cfRule type="cellIs" dxfId="17643" priority="28818" stopIfTrue="1" operator="between">
      <formula>2.5</formula>
      <formula>7</formula>
    </cfRule>
    <cfRule type="cellIs" dxfId="17642" priority="28819" stopIfTrue="1" operator="greaterThan">
      <formula>7</formula>
    </cfRule>
  </conditionalFormatting>
  <conditionalFormatting sqref="H297">
    <cfRule type="cellIs" dxfId="17641" priority="28814" stopIfTrue="1" operator="lessThanOrEqual">
      <formula>12</formula>
    </cfRule>
    <cfRule type="cellIs" dxfId="17640" priority="28815" stopIfTrue="1" operator="between">
      <formula>12</formula>
      <formula>16</formula>
    </cfRule>
    <cfRule type="cellIs" dxfId="17639" priority="28816" stopIfTrue="1" operator="greaterThan">
      <formula>16</formula>
    </cfRule>
  </conditionalFormatting>
  <conditionalFormatting sqref="J297">
    <cfRule type="cellIs" dxfId="17638" priority="28811" stopIfTrue="1" operator="greaterThan">
      <formula>6.2</formula>
    </cfRule>
    <cfRule type="cellIs" dxfId="17637" priority="28812" stopIfTrue="1" operator="between">
      <formula>5.601</formula>
      <formula>6.2</formula>
    </cfRule>
    <cfRule type="cellIs" dxfId="17636" priority="28813" stopIfTrue="1" operator="lessThanOrEqual">
      <formula>5.6</formula>
    </cfRule>
  </conditionalFormatting>
  <conditionalFormatting sqref="K297">
    <cfRule type="cellIs" dxfId="17635" priority="28810" stopIfTrue="1" operator="lessThanOrEqual">
      <formula>0.02</formula>
    </cfRule>
  </conditionalFormatting>
  <conditionalFormatting sqref="G297">
    <cfRule type="cellIs" dxfId="17634" priority="28807" stopIfTrue="1" operator="lessThanOrEqual">
      <formula>0.12</formula>
    </cfRule>
    <cfRule type="cellIs" dxfId="17633" priority="28808" stopIfTrue="1" operator="between">
      <formula>0.1201</formula>
      <formula>0.2</formula>
    </cfRule>
    <cfRule type="cellIs" dxfId="17632" priority="28809" stopIfTrue="1" operator="greaterThan">
      <formula>0.2</formula>
    </cfRule>
  </conditionalFormatting>
  <conditionalFormatting sqref="N297">
    <cfRule type="cellIs" dxfId="17631" priority="28805" stopIfTrue="1" operator="between">
      <formula>50.1</formula>
      <formula>100</formula>
    </cfRule>
    <cfRule type="cellIs" dxfId="17630" priority="28806" stopIfTrue="1" operator="greaterThan">
      <formula>100</formula>
    </cfRule>
  </conditionalFormatting>
  <conditionalFormatting sqref="M297">
    <cfRule type="cellIs" dxfId="17629" priority="28803" stopIfTrue="1" operator="between">
      <formula>1250.1</formula>
      <formula>5000</formula>
    </cfRule>
    <cfRule type="cellIs" dxfId="17628" priority="28804" stopIfTrue="1" operator="greaterThan">
      <formula>5000</formula>
    </cfRule>
  </conditionalFormatting>
  <conditionalFormatting sqref="F330:G330">
    <cfRule type="cellIs" dxfId="17627" priority="28750" stopIfTrue="1" operator="lessThanOrEqual">
      <formula>60</formula>
    </cfRule>
    <cfRule type="cellIs" dxfId="17626" priority="28751" stopIfTrue="1" operator="between">
      <formula>60</formula>
      <formula>100</formula>
    </cfRule>
    <cfRule type="cellIs" dxfId="17625" priority="28752" stopIfTrue="1" operator="greaterThan">
      <formula>100</formula>
    </cfRule>
  </conditionalFormatting>
  <conditionalFormatting sqref="E330">
    <cfRule type="cellIs" dxfId="17624" priority="28753" stopIfTrue="1" operator="lessThanOrEqual">
      <formula>2.5</formula>
    </cfRule>
    <cfRule type="cellIs" dxfId="17623" priority="28754" stopIfTrue="1" operator="between">
      <formula>2.5</formula>
      <formula>7</formula>
    </cfRule>
    <cfRule type="cellIs" dxfId="17622" priority="28755" stopIfTrue="1" operator="greaterThan">
      <formula>7</formula>
    </cfRule>
  </conditionalFormatting>
  <conditionalFormatting sqref="H330">
    <cfRule type="cellIs" dxfId="17621" priority="28756" stopIfTrue="1" operator="lessThanOrEqual">
      <formula>12</formula>
    </cfRule>
    <cfRule type="cellIs" dxfId="17620" priority="28757" stopIfTrue="1" operator="between">
      <formula>12</formula>
      <formula>16</formula>
    </cfRule>
    <cfRule type="cellIs" dxfId="17619" priority="28758" stopIfTrue="1" operator="greaterThan">
      <formula>16</formula>
    </cfRule>
  </conditionalFormatting>
  <conditionalFormatting sqref="J330">
    <cfRule type="cellIs" dxfId="17618" priority="28759" stopIfTrue="1" operator="greaterThan">
      <formula>6.2</formula>
    </cfRule>
    <cfRule type="cellIs" dxfId="17617" priority="28760" stopIfTrue="1" operator="between">
      <formula>5.601</formula>
      <formula>6.2</formula>
    </cfRule>
    <cfRule type="cellIs" dxfId="17616" priority="28761" stopIfTrue="1" operator="lessThanOrEqual">
      <formula>5.6</formula>
    </cfRule>
  </conditionalFormatting>
  <conditionalFormatting sqref="K330">
    <cfRule type="cellIs" dxfId="17615" priority="28762" stopIfTrue="1" operator="lessThanOrEqual">
      <formula>0.02</formula>
    </cfRule>
  </conditionalFormatting>
  <conditionalFormatting sqref="G330">
    <cfRule type="cellIs" dxfId="17614" priority="28747" stopIfTrue="1" operator="lessThanOrEqual">
      <formula>0.12</formula>
    </cfRule>
    <cfRule type="cellIs" dxfId="17613" priority="28748" stopIfTrue="1" operator="between">
      <formula>0.1201</formula>
      <formula>0.2</formula>
    </cfRule>
    <cfRule type="cellIs" dxfId="17612" priority="28749" stopIfTrue="1" operator="greaterThan">
      <formula>0.2</formula>
    </cfRule>
  </conditionalFormatting>
  <conditionalFormatting sqref="N330">
    <cfRule type="cellIs" dxfId="17611" priority="28744" stopIfTrue="1" operator="between">
      <formula>50.1</formula>
      <formula>100</formula>
    </cfRule>
    <cfRule type="cellIs" dxfId="17610" priority="28746" stopIfTrue="1" operator="greaterThan">
      <formula>100</formula>
    </cfRule>
  </conditionalFormatting>
  <conditionalFormatting sqref="M330">
    <cfRule type="cellIs" dxfId="17609" priority="28743" stopIfTrue="1" operator="between">
      <formula>1250.1</formula>
      <formula>5000</formula>
    </cfRule>
    <cfRule type="cellIs" dxfId="17608" priority="28745" stopIfTrue="1" operator="greaterThan">
      <formula>5000</formula>
    </cfRule>
  </conditionalFormatting>
  <conditionalFormatting sqref="F330:G330">
    <cfRule type="cellIs" dxfId="17607" priority="28740" stopIfTrue="1" operator="lessThanOrEqual">
      <formula>60</formula>
    </cfRule>
    <cfRule type="cellIs" dxfId="17606" priority="28741" stopIfTrue="1" operator="between">
      <formula>60</formula>
      <formula>100</formula>
    </cfRule>
    <cfRule type="cellIs" dxfId="17605" priority="28742" stopIfTrue="1" operator="greaterThan">
      <formula>100</formula>
    </cfRule>
  </conditionalFormatting>
  <conditionalFormatting sqref="E330">
    <cfRule type="cellIs" dxfId="17604" priority="28737" stopIfTrue="1" operator="lessThanOrEqual">
      <formula>2.5</formula>
    </cfRule>
    <cfRule type="cellIs" dxfId="17603" priority="28738" stopIfTrue="1" operator="between">
      <formula>2.5</formula>
      <formula>7</formula>
    </cfRule>
    <cfRule type="cellIs" dxfId="17602" priority="28739" stopIfTrue="1" operator="greaterThan">
      <formula>7</formula>
    </cfRule>
  </conditionalFormatting>
  <conditionalFormatting sqref="H330">
    <cfRule type="cellIs" dxfId="17601" priority="28734" stopIfTrue="1" operator="lessThanOrEqual">
      <formula>12</formula>
    </cfRule>
    <cfRule type="cellIs" dxfId="17600" priority="28735" stopIfTrue="1" operator="between">
      <formula>12</formula>
      <formula>16</formula>
    </cfRule>
    <cfRule type="cellIs" dxfId="17599" priority="28736" stopIfTrue="1" operator="greaterThan">
      <formula>16</formula>
    </cfRule>
  </conditionalFormatting>
  <conditionalFormatting sqref="J330">
    <cfRule type="cellIs" dxfId="17598" priority="28731" stopIfTrue="1" operator="greaterThan">
      <formula>6.2</formula>
    </cfRule>
    <cfRule type="cellIs" dxfId="17597" priority="28732" stopIfTrue="1" operator="between">
      <formula>5.601</formula>
      <formula>6.2</formula>
    </cfRule>
    <cfRule type="cellIs" dxfId="17596" priority="28733" stopIfTrue="1" operator="lessThanOrEqual">
      <formula>5.6</formula>
    </cfRule>
  </conditionalFormatting>
  <conditionalFormatting sqref="K330">
    <cfRule type="cellIs" dxfId="17595" priority="28730" stopIfTrue="1" operator="lessThanOrEqual">
      <formula>0.02</formula>
    </cfRule>
  </conditionalFormatting>
  <conditionalFormatting sqref="G330">
    <cfRule type="cellIs" dxfId="17594" priority="28727" stopIfTrue="1" operator="lessThanOrEqual">
      <formula>0.12</formula>
    </cfRule>
    <cfRule type="cellIs" dxfId="17593" priority="28728" stopIfTrue="1" operator="between">
      <formula>0.1201</formula>
      <formula>0.2</formula>
    </cfRule>
    <cfRule type="cellIs" dxfId="17592" priority="28729" stopIfTrue="1" operator="greaterThan">
      <formula>0.2</formula>
    </cfRule>
  </conditionalFormatting>
  <conditionalFormatting sqref="N330">
    <cfRule type="cellIs" dxfId="17591" priority="28725" stopIfTrue="1" operator="between">
      <formula>50.1</formula>
      <formula>100</formula>
    </cfRule>
    <cfRule type="cellIs" dxfId="17590" priority="28726" stopIfTrue="1" operator="greaterThan">
      <formula>100</formula>
    </cfRule>
  </conditionalFormatting>
  <conditionalFormatting sqref="M330">
    <cfRule type="cellIs" dxfId="17589" priority="28723" stopIfTrue="1" operator="between">
      <formula>1250.1</formula>
      <formula>5000</formula>
    </cfRule>
    <cfRule type="cellIs" dxfId="17588" priority="28724" stopIfTrue="1" operator="greaterThan">
      <formula>5000</formula>
    </cfRule>
  </conditionalFormatting>
  <conditionalFormatting sqref="F380:G380">
    <cfRule type="cellIs" dxfId="17587" priority="28630" stopIfTrue="1" operator="lessThanOrEqual">
      <formula>60</formula>
    </cfRule>
    <cfRule type="cellIs" dxfId="17586" priority="28631" stopIfTrue="1" operator="between">
      <formula>60</formula>
      <formula>100</formula>
    </cfRule>
    <cfRule type="cellIs" dxfId="17585" priority="28632" stopIfTrue="1" operator="greaterThan">
      <formula>100</formula>
    </cfRule>
  </conditionalFormatting>
  <conditionalFormatting sqref="E380">
    <cfRule type="cellIs" dxfId="17584" priority="28633" stopIfTrue="1" operator="lessThanOrEqual">
      <formula>2.5</formula>
    </cfRule>
    <cfRule type="cellIs" dxfId="17583" priority="28634" stopIfTrue="1" operator="between">
      <formula>2.5</formula>
      <formula>7</formula>
    </cfRule>
    <cfRule type="cellIs" dxfId="17582" priority="28635" stopIfTrue="1" operator="greaterThan">
      <formula>7</formula>
    </cfRule>
  </conditionalFormatting>
  <conditionalFormatting sqref="H380">
    <cfRule type="cellIs" dxfId="17581" priority="28636" stopIfTrue="1" operator="lessThanOrEqual">
      <formula>12</formula>
    </cfRule>
    <cfRule type="cellIs" dxfId="17580" priority="28637" stopIfTrue="1" operator="between">
      <formula>12</formula>
      <formula>16</formula>
    </cfRule>
    <cfRule type="cellIs" dxfId="17579" priority="28638" stopIfTrue="1" operator="greaterThan">
      <formula>16</formula>
    </cfRule>
  </conditionalFormatting>
  <conditionalFormatting sqref="J380">
    <cfRule type="cellIs" dxfId="17578" priority="28639" stopIfTrue="1" operator="greaterThan">
      <formula>6.2</formula>
    </cfRule>
    <cfRule type="cellIs" dxfId="17577" priority="28640" stopIfTrue="1" operator="between">
      <formula>5.601</formula>
      <formula>6.2</formula>
    </cfRule>
    <cfRule type="cellIs" dxfId="17576" priority="28641" stopIfTrue="1" operator="lessThanOrEqual">
      <formula>5.6</formula>
    </cfRule>
  </conditionalFormatting>
  <conditionalFormatting sqref="K380">
    <cfRule type="cellIs" dxfId="17575" priority="28642" stopIfTrue="1" operator="lessThanOrEqual">
      <formula>0.02</formula>
    </cfRule>
  </conditionalFormatting>
  <conditionalFormatting sqref="G380">
    <cfRule type="cellIs" dxfId="17574" priority="28627" stopIfTrue="1" operator="lessThanOrEqual">
      <formula>0.12</formula>
    </cfRule>
    <cfRule type="cellIs" dxfId="17573" priority="28628" stopIfTrue="1" operator="between">
      <formula>0.1201</formula>
      <formula>0.2</formula>
    </cfRule>
    <cfRule type="cellIs" dxfId="17572" priority="28629" stopIfTrue="1" operator="greaterThan">
      <formula>0.2</formula>
    </cfRule>
  </conditionalFormatting>
  <conditionalFormatting sqref="N380">
    <cfRule type="cellIs" dxfId="17571" priority="28624" stopIfTrue="1" operator="between">
      <formula>50.1</formula>
      <formula>100</formula>
    </cfRule>
    <cfRule type="cellIs" dxfId="17570" priority="28626" stopIfTrue="1" operator="greaterThan">
      <formula>100</formula>
    </cfRule>
  </conditionalFormatting>
  <conditionalFormatting sqref="M380">
    <cfRule type="cellIs" dxfId="17569" priority="28623" stopIfTrue="1" operator="between">
      <formula>1250.1</formula>
      <formula>5000</formula>
    </cfRule>
    <cfRule type="cellIs" dxfId="17568" priority="28625" stopIfTrue="1" operator="greaterThan">
      <formula>5000</formula>
    </cfRule>
  </conditionalFormatting>
  <conditionalFormatting sqref="F380:G380">
    <cfRule type="cellIs" dxfId="17567" priority="28620" stopIfTrue="1" operator="lessThanOrEqual">
      <formula>60</formula>
    </cfRule>
    <cfRule type="cellIs" dxfId="17566" priority="28621" stopIfTrue="1" operator="between">
      <formula>60</formula>
      <formula>100</formula>
    </cfRule>
    <cfRule type="cellIs" dxfId="17565" priority="28622" stopIfTrue="1" operator="greaterThan">
      <formula>100</formula>
    </cfRule>
  </conditionalFormatting>
  <conditionalFormatting sqref="E380">
    <cfRule type="cellIs" dxfId="17564" priority="28617" stopIfTrue="1" operator="lessThanOrEqual">
      <formula>2.5</formula>
    </cfRule>
    <cfRule type="cellIs" dxfId="17563" priority="28618" stopIfTrue="1" operator="between">
      <formula>2.5</formula>
      <formula>7</formula>
    </cfRule>
    <cfRule type="cellIs" dxfId="17562" priority="28619" stopIfTrue="1" operator="greaterThan">
      <formula>7</formula>
    </cfRule>
  </conditionalFormatting>
  <conditionalFormatting sqref="H380">
    <cfRule type="cellIs" dxfId="17561" priority="28614" stopIfTrue="1" operator="lessThanOrEqual">
      <formula>12</formula>
    </cfRule>
    <cfRule type="cellIs" dxfId="17560" priority="28615" stopIfTrue="1" operator="between">
      <formula>12</formula>
      <formula>16</formula>
    </cfRule>
    <cfRule type="cellIs" dxfId="17559" priority="28616" stopIfTrue="1" operator="greaterThan">
      <formula>16</formula>
    </cfRule>
  </conditionalFormatting>
  <conditionalFormatting sqref="J380">
    <cfRule type="cellIs" dxfId="17558" priority="28611" stopIfTrue="1" operator="greaterThan">
      <formula>6.2</formula>
    </cfRule>
    <cfRule type="cellIs" dxfId="17557" priority="28612" stopIfTrue="1" operator="between">
      <formula>5.601</formula>
      <formula>6.2</formula>
    </cfRule>
    <cfRule type="cellIs" dxfId="17556" priority="28613" stopIfTrue="1" operator="lessThanOrEqual">
      <formula>5.6</formula>
    </cfRule>
  </conditionalFormatting>
  <conditionalFormatting sqref="K380">
    <cfRule type="cellIs" dxfId="17555" priority="28610" stopIfTrue="1" operator="lessThanOrEqual">
      <formula>0.02</formula>
    </cfRule>
  </conditionalFormatting>
  <conditionalFormatting sqref="G380">
    <cfRule type="cellIs" dxfId="17554" priority="28607" stopIfTrue="1" operator="lessThanOrEqual">
      <formula>0.12</formula>
    </cfRule>
    <cfRule type="cellIs" dxfId="17553" priority="28608" stopIfTrue="1" operator="between">
      <formula>0.1201</formula>
      <formula>0.2</formula>
    </cfRule>
    <cfRule type="cellIs" dxfId="17552" priority="28609" stopIfTrue="1" operator="greaterThan">
      <formula>0.2</formula>
    </cfRule>
  </conditionalFormatting>
  <conditionalFormatting sqref="N380">
    <cfRule type="cellIs" dxfId="17551" priority="28605" stopIfTrue="1" operator="between">
      <formula>50.1</formula>
      <formula>100</formula>
    </cfRule>
    <cfRule type="cellIs" dxfId="17550" priority="28606" stopIfTrue="1" operator="greaterThan">
      <formula>100</formula>
    </cfRule>
  </conditionalFormatting>
  <conditionalFormatting sqref="M380">
    <cfRule type="cellIs" dxfId="17549" priority="28603" stopIfTrue="1" operator="between">
      <formula>1250.1</formula>
      <formula>5000</formula>
    </cfRule>
    <cfRule type="cellIs" dxfId="17548" priority="28604" stopIfTrue="1" operator="greaterThan">
      <formula>5000</formula>
    </cfRule>
  </conditionalFormatting>
  <conditionalFormatting sqref="F393:G393">
    <cfRule type="cellIs" dxfId="17547" priority="28590" stopIfTrue="1" operator="lessThanOrEqual">
      <formula>60</formula>
    </cfRule>
    <cfRule type="cellIs" dxfId="17546" priority="28591" stopIfTrue="1" operator="between">
      <formula>60</formula>
      <formula>100</formula>
    </cfRule>
    <cfRule type="cellIs" dxfId="17545" priority="28592" stopIfTrue="1" operator="greaterThan">
      <formula>100</formula>
    </cfRule>
  </conditionalFormatting>
  <conditionalFormatting sqref="E393">
    <cfRule type="cellIs" dxfId="17544" priority="28593" stopIfTrue="1" operator="lessThanOrEqual">
      <formula>2.5</formula>
    </cfRule>
    <cfRule type="cellIs" dxfId="17543" priority="28594" stopIfTrue="1" operator="between">
      <formula>2.5</formula>
      <formula>7</formula>
    </cfRule>
    <cfRule type="cellIs" dxfId="17542" priority="28595" stopIfTrue="1" operator="greaterThan">
      <formula>7</formula>
    </cfRule>
  </conditionalFormatting>
  <conditionalFormatting sqref="H393">
    <cfRule type="cellIs" dxfId="17541" priority="28596" stopIfTrue="1" operator="lessThanOrEqual">
      <formula>12</formula>
    </cfRule>
    <cfRule type="cellIs" dxfId="17540" priority="28597" stopIfTrue="1" operator="between">
      <formula>12</formula>
      <formula>16</formula>
    </cfRule>
    <cfRule type="cellIs" dxfId="17539" priority="28598" stopIfTrue="1" operator="greaterThan">
      <formula>16</formula>
    </cfRule>
  </conditionalFormatting>
  <conditionalFormatting sqref="J393">
    <cfRule type="cellIs" dxfId="17538" priority="28599" stopIfTrue="1" operator="greaterThan">
      <formula>6.2</formula>
    </cfRule>
    <cfRule type="cellIs" dxfId="17537" priority="28600" stopIfTrue="1" operator="between">
      <formula>5.601</formula>
      <formula>6.2</formula>
    </cfRule>
    <cfRule type="cellIs" dxfId="17536" priority="28601" stopIfTrue="1" operator="lessThanOrEqual">
      <formula>5.6</formula>
    </cfRule>
  </conditionalFormatting>
  <conditionalFormatting sqref="K393">
    <cfRule type="cellIs" dxfId="17535" priority="28602" stopIfTrue="1" operator="lessThanOrEqual">
      <formula>0.02</formula>
    </cfRule>
  </conditionalFormatting>
  <conditionalFormatting sqref="G393">
    <cfRule type="cellIs" dxfId="17534" priority="28587" stopIfTrue="1" operator="lessThanOrEqual">
      <formula>0.12</formula>
    </cfRule>
    <cfRule type="cellIs" dxfId="17533" priority="28588" stopIfTrue="1" operator="between">
      <formula>0.1201</formula>
      <formula>0.2</formula>
    </cfRule>
    <cfRule type="cellIs" dxfId="17532" priority="28589" stopIfTrue="1" operator="greaterThan">
      <formula>0.2</formula>
    </cfRule>
  </conditionalFormatting>
  <conditionalFormatting sqref="N393">
    <cfRule type="cellIs" dxfId="17531" priority="28584" stopIfTrue="1" operator="between">
      <formula>50.1</formula>
      <formula>100</formula>
    </cfRule>
    <cfRule type="cellIs" dxfId="17530" priority="28586" stopIfTrue="1" operator="greaterThan">
      <formula>100</formula>
    </cfRule>
  </conditionalFormatting>
  <conditionalFormatting sqref="M393">
    <cfRule type="cellIs" dxfId="17529" priority="28583" stopIfTrue="1" operator="between">
      <formula>1250.1</formula>
      <formula>5000</formula>
    </cfRule>
    <cfRule type="cellIs" dxfId="17528" priority="28585" stopIfTrue="1" operator="greaterThan">
      <formula>5000</formula>
    </cfRule>
  </conditionalFormatting>
  <conditionalFormatting sqref="F393:G393">
    <cfRule type="cellIs" dxfId="17527" priority="28580" stopIfTrue="1" operator="lessThanOrEqual">
      <formula>60</formula>
    </cfRule>
    <cfRule type="cellIs" dxfId="17526" priority="28581" stopIfTrue="1" operator="between">
      <formula>60</formula>
      <formula>100</formula>
    </cfRule>
    <cfRule type="cellIs" dxfId="17525" priority="28582" stopIfTrue="1" operator="greaterThan">
      <formula>100</formula>
    </cfRule>
  </conditionalFormatting>
  <conditionalFormatting sqref="E393">
    <cfRule type="cellIs" dxfId="17524" priority="28577" stopIfTrue="1" operator="lessThanOrEqual">
      <formula>2.5</formula>
    </cfRule>
    <cfRule type="cellIs" dxfId="17523" priority="28578" stopIfTrue="1" operator="between">
      <formula>2.5</formula>
      <formula>7</formula>
    </cfRule>
    <cfRule type="cellIs" dxfId="17522" priority="28579" stopIfTrue="1" operator="greaterThan">
      <formula>7</formula>
    </cfRule>
  </conditionalFormatting>
  <conditionalFormatting sqref="H393">
    <cfRule type="cellIs" dxfId="17521" priority="28574" stopIfTrue="1" operator="lessThanOrEqual">
      <formula>12</formula>
    </cfRule>
    <cfRule type="cellIs" dxfId="17520" priority="28575" stopIfTrue="1" operator="between">
      <formula>12</formula>
      <formula>16</formula>
    </cfRule>
    <cfRule type="cellIs" dxfId="17519" priority="28576" stopIfTrue="1" operator="greaterThan">
      <formula>16</formula>
    </cfRule>
  </conditionalFormatting>
  <conditionalFormatting sqref="J393">
    <cfRule type="cellIs" dxfId="17518" priority="28571" stopIfTrue="1" operator="greaterThan">
      <formula>6.2</formula>
    </cfRule>
    <cfRule type="cellIs" dxfId="17517" priority="28572" stopIfTrue="1" operator="between">
      <formula>5.601</formula>
      <formula>6.2</formula>
    </cfRule>
    <cfRule type="cellIs" dxfId="17516" priority="28573" stopIfTrue="1" operator="lessThanOrEqual">
      <formula>5.6</formula>
    </cfRule>
  </conditionalFormatting>
  <conditionalFormatting sqref="K393">
    <cfRule type="cellIs" dxfId="17515" priority="28570" stopIfTrue="1" operator="lessThanOrEqual">
      <formula>0.02</formula>
    </cfRule>
  </conditionalFormatting>
  <conditionalFormatting sqref="G393">
    <cfRule type="cellIs" dxfId="17514" priority="28567" stopIfTrue="1" operator="lessThanOrEqual">
      <formula>0.12</formula>
    </cfRule>
    <cfRule type="cellIs" dxfId="17513" priority="28568" stopIfTrue="1" operator="between">
      <formula>0.1201</formula>
      <formula>0.2</formula>
    </cfRule>
    <cfRule type="cellIs" dxfId="17512" priority="28569" stopIfTrue="1" operator="greaterThan">
      <formula>0.2</formula>
    </cfRule>
  </conditionalFormatting>
  <conditionalFormatting sqref="N393">
    <cfRule type="cellIs" dxfId="17511" priority="28565" stopIfTrue="1" operator="between">
      <formula>50.1</formula>
      <formula>100</formula>
    </cfRule>
    <cfRule type="cellIs" dxfId="17510" priority="28566" stopIfTrue="1" operator="greaterThan">
      <formula>100</formula>
    </cfRule>
  </conditionalFormatting>
  <conditionalFormatting sqref="M393">
    <cfRule type="cellIs" dxfId="17509" priority="28563" stopIfTrue="1" operator="between">
      <formula>1250.1</formula>
      <formula>5000</formula>
    </cfRule>
    <cfRule type="cellIs" dxfId="17508" priority="28564" stopIfTrue="1" operator="greaterThan">
      <formula>5000</formula>
    </cfRule>
  </conditionalFormatting>
  <conditionalFormatting sqref="F405:G405">
    <cfRule type="cellIs" dxfId="17507" priority="28550" stopIfTrue="1" operator="lessThanOrEqual">
      <formula>60</formula>
    </cfRule>
    <cfRule type="cellIs" dxfId="17506" priority="28551" stopIfTrue="1" operator="between">
      <formula>60</formula>
      <formula>100</formula>
    </cfRule>
    <cfRule type="cellIs" dxfId="17505" priority="28552" stopIfTrue="1" operator="greaterThan">
      <formula>100</formula>
    </cfRule>
  </conditionalFormatting>
  <conditionalFormatting sqref="E405">
    <cfRule type="cellIs" dxfId="17504" priority="28553" stopIfTrue="1" operator="lessThanOrEqual">
      <formula>2.5</formula>
    </cfRule>
    <cfRule type="cellIs" dxfId="17503" priority="28554" stopIfTrue="1" operator="between">
      <formula>2.5</formula>
      <formula>7</formula>
    </cfRule>
    <cfRule type="cellIs" dxfId="17502" priority="28555" stopIfTrue="1" operator="greaterThan">
      <formula>7</formula>
    </cfRule>
  </conditionalFormatting>
  <conditionalFormatting sqref="H405">
    <cfRule type="cellIs" dxfId="17501" priority="28556" stopIfTrue="1" operator="lessThanOrEqual">
      <formula>12</formula>
    </cfRule>
    <cfRule type="cellIs" dxfId="17500" priority="28557" stopIfTrue="1" operator="between">
      <formula>12</formula>
      <formula>16</formula>
    </cfRule>
    <cfRule type="cellIs" dxfId="17499" priority="28558" stopIfTrue="1" operator="greaterThan">
      <formula>16</formula>
    </cfRule>
  </conditionalFormatting>
  <conditionalFormatting sqref="J405">
    <cfRule type="cellIs" dxfId="17498" priority="28559" stopIfTrue="1" operator="greaterThan">
      <formula>6.2</formula>
    </cfRule>
    <cfRule type="cellIs" dxfId="17497" priority="28560" stopIfTrue="1" operator="between">
      <formula>5.601</formula>
      <formula>6.2</formula>
    </cfRule>
    <cfRule type="cellIs" dxfId="17496" priority="28561" stopIfTrue="1" operator="lessThanOrEqual">
      <formula>5.6</formula>
    </cfRule>
  </conditionalFormatting>
  <conditionalFormatting sqref="K405">
    <cfRule type="cellIs" dxfId="17495" priority="28562" stopIfTrue="1" operator="lessThanOrEqual">
      <formula>0.02</formula>
    </cfRule>
  </conditionalFormatting>
  <conditionalFormatting sqref="G405">
    <cfRule type="cellIs" dxfId="17494" priority="28547" stopIfTrue="1" operator="lessThanOrEqual">
      <formula>0.12</formula>
    </cfRule>
    <cfRule type="cellIs" dxfId="17493" priority="28548" stopIfTrue="1" operator="between">
      <formula>0.1201</formula>
      <formula>0.2</formula>
    </cfRule>
    <cfRule type="cellIs" dxfId="17492" priority="28549" stopIfTrue="1" operator="greaterThan">
      <formula>0.2</formula>
    </cfRule>
  </conditionalFormatting>
  <conditionalFormatting sqref="N405">
    <cfRule type="cellIs" dxfId="17491" priority="28544" stopIfTrue="1" operator="between">
      <formula>50.1</formula>
      <formula>100</formula>
    </cfRule>
    <cfRule type="cellIs" dxfId="17490" priority="28546" stopIfTrue="1" operator="greaterThan">
      <formula>100</formula>
    </cfRule>
  </conditionalFormatting>
  <conditionalFormatting sqref="M405">
    <cfRule type="cellIs" dxfId="17489" priority="28543" stopIfTrue="1" operator="between">
      <formula>1250.1</formula>
      <formula>5000</formula>
    </cfRule>
    <cfRule type="cellIs" dxfId="17488" priority="28545" stopIfTrue="1" operator="greaterThan">
      <formula>5000</formula>
    </cfRule>
  </conditionalFormatting>
  <conditionalFormatting sqref="F405:G405">
    <cfRule type="cellIs" dxfId="17487" priority="28540" stopIfTrue="1" operator="lessThanOrEqual">
      <formula>60</formula>
    </cfRule>
    <cfRule type="cellIs" dxfId="17486" priority="28541" stopIfTrue="1" operator="between">
      <formula>60</formula>
      <formula>100</formula>
    </cfRule>
    <cfRule type="cellIs" dxfId="17485" priority="28542" stopIfTrue="1" operator="greaterThan">
      <formula>100</formula>
    </cfRule>
  </conditionalFormatting>
  <conditionalFormatting sqref="E405">
    <cfRule type="cellIs" dxfId="17484" priority="28537" stopIfTrue="1" operator="lessThanOrEqual">
      <formula>2.5</formula>
    </cfRule>
    <cfRule type="cellIs" dxfId="17483" priority="28538" stopIfTrue="1" operator="between">
      <formula>2.5</formula>
      <formula>7</formula>
    </cfRule>
    <cfRule type="cellIs" dxfId="17482" priority="28539" stopIfTrue="1" operator="greaterThan">
      <formula>7</formula>
    </cfRule>
  </conditionalFormatting>
  <conditionalFormatting sqref="H405">
    <cfRule type="cellIs" dxfId="17481" priority="28534" stopIfTrue="1" operator="lessThanOrEqual">
      <formula>12</formula>
    </cfRule>
    <cfRule type="cellIs" dxfId="17480" priority="28535" stopIfTrue="1" operator="between">
      <formula>12</formula>
      <formula>16</formula>
    </cfRule>
    <cfRule type="cellIs" dxfId="17479" priority="28536" stopIfTrue="1" operator="greaterThan">
      <formula>16</formula>
    </cfRule>
  </conditionalFormatting>
  <conditionalFormatting sqref="J405">
    <cfRule type="cellIs" dxfId="17478" priority="28531" stopIfTrue="1" operator="greaterThan">
      <formula>6.2</formula>
    </cfRule>
    <cfRule type="cellIs" dxfId="17477" priority="28532" stopIfTrue="1" operator="between">
      <formula>5.601</formula>
      <formula>6.2</formula>
    </cfRule>
    <cfRule type="cellIs" dxfId="17476" priority="28533" stopIfTrue="1" operator="lessThanOrEqual">
      <formula>5.6</formula>
    </cfRule>
  </conditionalFormatting>
  <conditionalFormatting sqref="K405">
    <cfRule type="cellIs" dxfId="17475" priority="28530" stopIfTrue="1" operator="lessThanOrEqual">
      <formula>0.02</formula>
    </cfRule>
  </conditionalFormatting>
  <conditionalFormatting sqref="G405">
    <cfRule type="cellIs" dxfId="17474" priority="28527" stopIfTrue="1" operator="lessThanOrEqual">
      <formula>0.12</formula>
    </cfRule>
    <cfRule type="cellIs" dxfId="17473" priority="28528" stopIfTrue="1" operator="between">
      <formula>0.1201</formula>
      <formula>0.2</formula>
    </cfRule>
    <cfRule type="cellIs" dxfId="17472" priority="28529" stopIfTrue="1" operator="greaterThan">
      <formula>0.2</formula>
    </cfRule>
  </conditionalFormatting>
  <conditionalFormatting sqref="N405">
    <cfRule type="cellIs" dxfId="17471" priority="28525" stopIfTrue="1" operator="between">
      <formula>50.1</formula>
      <formula>100</formula>
    </cfRule>
    <cfRule type="cellIs" dxfId="17470" priority="28526" stopIfTrue="1" operator="greaterThan">
      <formula>100</formula>
    </cfRule>
  </conditionalFormatting>
  <conditionalFormatting sqref="M405">
    <cfRule type="cellIs" dxfId="17469" priority="28523" stopIfTrue="1" operator="between">
      <formula>1250.1</formula>
      <formula>5000</formula>
    </cfRule>
    <cfRule type="cellIs" dxfId="17468" priority="28524" stopIfTrue="1" operator="greaterThan">
      <formula>5000</formula>
    </cfRule>
  </conditionalFormatting>
  <conditionalFormatting sqref="F417:G417">
    <cfRule type="cellIs" dxfId="17467" priority="28510" stopIfTrue="1" operator="lessThanOrEqual">
      <formula>60</formula>
    </cfRule>
    <cfRule type="cellIs" dxfId="17466" priority="28511" stopIfTrue="1" operator="between">
      <formula>60</formula>
      <formula>100</formula>
    </cfRule>
    <cfRule type="cellIs" dxfId="17465" priority="28512" stopIfTrue="1" operator="greaterThan">
      <formula>100</formula>
    </cfRule>
  </conditionalFormatting>
  <conditionalFormatting sqref="E417">
    <cfRule type="cellIs" dxfId="17464" priority="28513" stopIfTrue="1" operator="lessThanOrEqual">
      <formula>2.5</formula>
    </cfRule>
    <cfRule type="cellIs" dxfId="17463" priority="28514" stopIfTrue="1" operator="between">
      <formula>2.5</formula>
      <formula>7</formula>
    </cfRule>
    <cfRule type="cellIs" dxfId="17462" priority="28515" stopIfTrue="1" operator="greaterThan">
      <formula>7</formula>
    </cfRule>
  </conditionalFormatting>
  <conditionalFormatting sqref="H417">
    <cfRule type="cellIs" dxfId="17461" priority="28516" stopIfTrue="1" operator="lessThanOrEqual">
      <formula>12</formula>
    </cfRule>
    <cfRule type="cellIs" dxfId="17460" priority="28517" stopIfTrue="1" operator="between">
      <formula>12</formula>
      <formula>16</formula>
    </cfRule>
    <cfRule type="cellIs" dxfId="17459" priority="28518" stopIfTrue="1" operator="greaterThan">
      <formula>16</formula>
    </cfRule>
  </conditionalFormatting>
  <conditionalFormatting sqref="J417">
    <cfRule type="cellIs" dxfId="17458" priority="28519" stopIfTrue="1" operator="greaterThan">
      <formula>6.2</formula>
    </cfRule>
    <cfRule type="cellIs" dxfId="17457" priority="28520" stopIfTrue="1" operator="between">
      <formula>5.601</formula>
      <formula>6.2</formula>
    </cfRule>
    <cfRule type="cellIs" dxfId="17456" priority="28521" stopIfTrue="1" operator="lessThanOrEqual">
      <formula>5.6</formula>
    </cfRule>
  </conditionalFormatting>
  <conditionalFormatting sqref="K417">
    <cfRule type="cellIs" dxfId="17455" priority="28522" stopIfTrue="1" operator="lessThanOrEqual">
      <formula>0.02</formula>
    </cfRule>
  </conditionalFormatting>
  <conditionalFormatting sqref="G417">
    <cfRule type="cellIs" dxfId="17454" priority="28507" stopIfTrue="1" operator="lessThanOrEqual">
      <formula>0.12</formula>
    </cfRule>
    <cfRule type="cellIs" dxfId="17453" priority="28508" stopIfTrue="1" operator="between">
      <formula>0.1201</formula>
      <formula>0.2</formula>
    </cfRule>
    <cfRule type="cellIs" dxfId="17452" priority="28509" stopIfTrue="1" operator="greaterThan">
      <formula>0.2</formula>
    </cfRule>
  </conditionalFormatting>
  <conditionalFormatting sqref="N417">
    <cfRule type="cellIs" dxfId="17451" priority="28504" stopIfTrue="1" operator="between">
      <formula>50.1</formula>
      <formula>100</formula>
    </cfRule>
    <cfRule type="cellIs" dxfId="17450" priority="28506" stopIfTrue="1" operator="greaterThan">
      <formula>100</formula>
    </cfRule>
  </conditionalFormatting>
  <conditionalFormatting sqref="M417">
    <cfRule type="cellIs" dxfId="17449" priority="28503" stopIfTrue="1" operator="between">
      <formula>1250.1</formula>
      <formula>5000</formula>
    </cfRule>
    <cfRule type="cellIs" dxfId="17448" priority="28505" stopIfTrue="1" operator="greaterThan">
      <formula>5000</formula>
    </cfRule>
  </conditionalFormatting>
  <conditionalFormatting sqref="F417:G417">
    <cfRule type="cellIs" dxfId="17447" priority="28500" stopIfTrue="1" operator="lessThanOrEqual">
      <formula>60</formula>
    </cfRule>
    <cfRule type="cellIs" dxfId="17446" priority="28501" stopIfTrue="1" operator="between">
      <formula>60</formula>
      <formula>100</formula>
    </cfRule>
    <cfRule type="cellIs" dxfId="17445" priority="28502" stopIfTrue="1" operator="greaterThan">
      <formula>100</formula>
    </cfRule>
  </conditionalFormatting>
  <conditionalFormatting sqref="E417">
    <cfRule type="cellIs" dxfId="17444" priority="28497" stopIfTrue="1" operator="lessThanOrEqual">
      <formula>2.5</formula>
    </cfRule>
    <cfRule type="cellIs" dxfId="17443" priority="28498" stopIfTrue="1" operator="between">
      <formula>2.5</formula>
      <formula>7</formula>
    </cfRule>
    <cfRule type="cellIs" dxfId="17442" priority="28499" stopIfTrue="1" operator="greaterThan">
      <formula>7</formula>
    </cfRule>
  </conditionalFormatting>
  <conditionalFormatting sqref="H417">
    <cfRule type="cellIs" dxfId="17441" priority="28494" stopIfTrue="1" operator="lessThanOrEqual">
      <formula>12</formula>
    </cfRule>
    <cfRule type="cellIs" dxfId="17440" priority="28495" stopIfTrue="1" operator="between">
      <formula>12</formula>
      <formula>16</formula>
    </cfRule>
    <cfRule type="cellIs" dxfId="17439" priority="28496" stopIfTrue="1" operator="greaterThan">
      <formula>16</formula>
    </cfRule>
  </conditionalFormatting>
  <conditionalFormatting sqref="J417">
    <cfRule type="cellIs" dxfId="17438" priority="28491" stopIfTrue="1" operator="greaterThan">
      <formula>6.2</formula>
    </cfRule>
    <cfRule type="cellIs" dxfId="17437" priority="28492" stopIfTrue="1" operator="between">
      <formula>5.601</formula>
      <formula>6.2</formula>
    </cfRule>
    <cfRule type="cellIs" dxfId="17436" priority="28493" stopIfTrue="1" operator="lessThanOrEqual">
      <formula>5.6</formula>
    </cfRule>
  </conditionalFormatting>
  <conditionalFormatting sqref="K417">
    <cfRule type="cellIs" dxfId="17435" priority="28490" stopIfTrue="1" operator="lessThanOrEqual">
      <formula>0.02</formula>
    </cfRule>
  </conditionalFormatting>
  <conditionalFormatting sqref="G417">
    <cfRule type="cellIs" dxfId="17434" priority="28487" stopIfTrue="1" operator="lessThanOrEqual">
      <formula>0.12</formula>
    </cfRule>
    <cfRule type="cellIs" dxfId="17433" priority="28488" stopIfTrue="1" operator="between">
      <formula>0.1201</formula>
      <formula>0.2</formula>
    </cfRule>
    <cfRule type="cellIs" dxfId="17432" priority="28489" stopIfTrue="1" operator="greaterThan">
      <formula>0.2</formula>
    </cfRule>
  </conditionalFormatting>
  <conditionalFormatting sqref="N417">
    <cfRule type="cellIs" dxfId="17431" priority="28485" stopIfTrue="1" operator="between">
      <formula>50.1</formula>
      <formula>100</formula>
    </cfRule>
    <cfRule type="cellIs" dxfId="17430" priority="28486" stopIfTrue="1" operator="greaterThan">
      <formula>100</formula>
    </cfRule>
  </conditionalFormatting>
  <conditionalFormatting sqref="M417">
    <cfRule type="cellIs" dxfId="17429" priority="28483" stopIfTrue="1" operator="between">
      <formula>1250.1</formula>
      <formula>5000</formula>
    </cfRule>
    <cfRule type="cellIs" dxfId="17428" priority="28484" stopIfTrue="1" operator="greaterThan">
      <formula>5000</formula>
    </cfRule>
  </conditionalFormatting>
  <conditionalFormatting sqref="F429:G429">
    <cfRule type="cellIs" dxfId="17427" priority="28470" stopIfTrue="1" operator="lessThanOrEqual">
      <formula>60</formula>
    </cfRule>
    <cfRule type="cellIs" dxfId="17426" priority="28471" stopIfTrue="1" operator="between">
      <formula>60</formula>
      <formula>100</formula>
    </cfRule>
    <cfRule type="cellIs" dxfId="17425" priority="28472" stopIfTrue="1" operator="greaterThan">
      <formula>100</formula>
    </cfRule>
  </conditionalFormatting>
  <conditionalFormatting sqref="E429">
    <cfRule type="cellIs" dxfId="17424" priority="28473" stopIfTrue="1" operator="lessThanOrEqual">
      <formula>2.5</formula>
    </cfRule>
    <cfRule type="cellIs" dxfId="17423" priority="28474" stopIfTrue="1" operator="between">
      <formula>2.5</formula>
      <formula>7</formula>
    </cfRule>
    <cfRule type="cellIs" dxfId="17422" priority="28475" stopIfTrue="1" operator="greaterThan">
      <formula>7</formula>
    </cfRule>
  </conditionalFormatting>
  <conditionalFormatting sqref="H429">
    <cfRule type="cellIs" dxfId="17421" priority="28476" stopIfTrue="1" operator="lessThanOrEqual">
      <formula>12</formula>
    </cfRule>
    <cfRule type="cellIs" dxfId="17420" priority="28477" stopIfTrue="1" operator="between">
      <formula>12</formula>
      <formula>16</formula>
    </cfRule>
    <cfRule type="cellIs" dxfId="17419" priority="28478" stopIfTrue="1" operator="greaterThan">
      <formula>16</formula>
    </cfRule>
  </conditionalFormatting>
  <conditionalFormatting sqref="J429">
    <cfRule type="cellIs" dxfId="17418" priority="28479" stopIfTrue="1" operator="greaterThan">
      <formula>6.2</formula>
    </cfRule>
    <cfRule type="cellIs" dxfId="17417" priority="28480" stopIfTrue="1" operator="between">
      <formula>5.601</formula>
      <formula>6.2</formula>
    </cfRule>
    <cfRule type="cellIs" dxfId="17416" priority="28481" stopIfTrue="1" operator="lessThanOrEqual">
      <formula>5.6</formula>
    </cfRule>
  </conditionalFormatting>
  <conditionalFormatting sqref="K429">
    <cfRule type="cellIs" dxfId="17415" priority="28482" stopIfTrue="1" operator="lessThanOrEqual">
      <formula>0.02</formula>
    </cfRule>
  </conditionalFormatting>
  <conditionalFormatting sqref="G429">
    <cfRule type="cellIs" dxfId="17414" priority="28467" stopIfTrue="1" operator="lessThanOrEqual">
      <formula>0.12</formula>
    </cfRule>
    <cfRule type="cellIs" dxfId="17413" priority="28468" stopIfTrue="1" operator="between">
      <formula>0.1201</formula>
      <formula>0.2</formula>
    </cfRule>
    <cfRule type="cellIs" dxfId="17412" priority="28469" stopIfTrue="1" operator="greaterThan">
      <formula>0.2</formula>
    </cfRule>
  </conditionalFormatting>
  <conditionalFormatting sqref="N429">
    <cfRule type="cellIs" dxfId="17411" priority="28464" stopIfTrue="1" operator="between">
      <formula>50.1</formula>
      <formula>100</formula>
    </cfRule>
    <cfRule type="cellIs" dxfId="17410" priority="28466" stopIfTrue="1" operator="greaterThan">
      <formula>100</formula>
    </cfRule>
  </conditionalFormatting>
  <conditionalFormatting sqref="M429">
    <cfRule type="cellIs" dxfId="17409" priority="28463" stopIfTrue="1" operator="between">
      <formula>1250.1</formula>
      <formula>5000</formula>
    </cfRule>
    <cfRule type="cellIs" dxfId="17408" priority="28465" stopIfTrue="1" operator="greaterThan">
      <formula>5000</formula>
    </cfRule>
  </conditionalFormatting>
  <conditionalFormatting sqref="F429:G429">
    <cfRule type="cellIs" dxfId="17407" priority="28460" stopIfTrue="1" operator="lessThanOrEqual">
      <formula>60</formula>
    </cfRule>
    <cfRule type="cellIs" dxfId="17406" priority="28461" stopIfTrue="1" operator="between">
      <formula>60</formula>
      <formula>100</formula>
    </cfRule>
    <cfRule type="cellIs" dxfId="17405" priority="28462" stopIfTrue="1" operator="greaterThan">
      <formula>100</formula>
    </cfRule>
  </conditionalFormatting>
  <conditionalFormatting sqref="E429">
    <cfRule type="cellIs" dxfId="17404" priority="28457" stopIfTrue="1" operator="lessThanOrEqual">
      <formula>2.5</formula>
    </cfRule>
    <cfRule type="cellIs" dxfId="17403" priority="28458" stopIfTrue="1" operator="between">
      <formula>2.5</formula>
      <formula>7</formula>
    </cfRule>
    <cfRule type="cellIs" dxfId="17402" priority="28459" stopIfTrue="1" operator="greaterThan">
      <formula>7</formula>
    </cfRule>
  </conditionalFormatting>
  <conditionalFormatting sqref="H429">
    <cfRule type="cellIs" dxfId="17401" priority="28454" stopIfTrue="1" operator="lessThanOrEqual">
      <formula>12</formula>
    </cfRule>
    <cfRule type="cellIs" dxfId="17400" priority="28455" stopIfTrue="1" operator="between">
      <formula>12</formula>
      <formula>16</formula>
    </cfRule>
    <cfRule type="cellIs" dxfId="17399" priority="28456" stopIfTrue="1" operator="greaterThan">
      <formula>16</formula>
    </cfRule>
  </conditionalFormatting>
  <conditionalFormatting sqref="J429">
    <cfRule type="cellIs" dxfId="17398" priority="28451" stopIfTrue="1" operator="greaterThan">
      <formula>6.2</formula>
    </cfRule>
    <cfRule type="cellIs" dxfId="17397" priority="28452" stopIfTrue="1" operator="between">
      <formula>5.601</formula>
      <formula>6.2</formula>
    </cfRule>
    <cfRule type="cellIs" dxfId="17396" priority="28453" stopIfTrue="1" operator="lessThanOrEqual">
      <formula>5.6</formula>
    </cfRule>
  </conditionalFormatting>
  <conditionalFormatting sqref="K429">
    <cfRule type="cellIs" dxfId="17395" priority="28450" stopIfTrue="1" operator="lessThanOrEqual">
      <formula>0.02</formula>
    </cfRule>
  </conditionalFormatting>
  <conditionalFormatting sqref="G429">
    <cfRule type="cellIs" dxfId="17394" priority="28447" stopIfTrue="1" operator="lessThanOrEqual">
      <formula>0.12</formula>
    </cfRule>
    <cfRule type="cellIs" dxfId="17393" priority="28448" stopIfTrue="1" operator="between">
      <formula>0.1201</formula>
      <formula>0.2</formula>
    </cfRule>
    <cfRule type="cellIs" dxfId="17392" priority="28449" stopIfTrue="1" operator="greaterThan">
      <formula>0.2</formula>
    </cfRule>
  </conditionalFormatting>
  <conditionalFormatting sqref="N429">
    <cfRule type="cellIs" dxfId="17391" priority="28445" stopIfTrue="1" operator="between">
      <formula>50.1</formula>
      <formula>100</formula>
    </cfRule>
    <cfRule type="cellIs" dxfId="17390" priority="28446" stopIfTrue="1" operator="greaterThan">
      <formula>100</formula>
    </cfRule>
  </conditionalFormatting>
  <conditionalFormatting sqref="M429">
    <cfRule type="cellIs" dxfId="17389" priority="28443" stopIfTrue="1" operator="between">
      <formula>1250.1</formula>
      <formula>5000</formula>
    </cfRule>
    <cfRule type="cellIs" dxfId="17388" priority="28444" stopIfTrue="1" operator="greaterThan">
      <formula>5000</formula>
    </cfRule>
  </conditionalFormatting>
  <conditionalFormatting sqref="F441:G441">
    <cfRule type="cellIs" dxfId="17387" priority="28430" stopIfTrue="1" operator="lessThanOrEqual">
      <formula>60</formula>
    </cfRule>
    <cfRule type="cellIs" dxfId="17386" priority="28431" stopIfTrue="1" operator="between">
      <formula>60</formula>
      <formula>100</formula>
    </cfRule>
    <cfRule type="cellIs" dxfId="17385" priority="28432" stopIfTrue="1" operator="greaterThan">
      <formula>100</formula>
    </cfRule>
  </conditionalFormatting>
  <conditionalFormatting sqref="E441">
    <cfRule type="cellIs" dxfId="17384" priority="28433" stopIfTrue="1" operator="lessThanOrEqual">
      <formula>2.5</formula>
    </cfRule>
    <cfRule type="cellIs" dxfId="17383" priority="28434" stopIfTrue="1" operator="between">
      <formula>2.5</formula>
      <formula>7</formula>
    </cfRule>
    <cfRule type="cellIs" dxfId="17382" priority="28435" stopIfTrue="1" operator="greaterThan">
      <formula>7</formula>
    </cfRule>
  </conditionalFormatting>
  <conditionalFormatting sqref="H441">
    <cfRule type="cellIs" dxfId="17381" priority="28436" stopIfTrue="1" operator="lessThanOrEqual">
      <formula>12</formula>
    </cfRule>
    <cfRule type="cellIs" dxfId="17380" priority="28437" stopIfTrue="1" operator="between">
      <formula>12</formula>
      <formula>16</formula>
    </cfRule>
    <cfRule type="cellIs" dxfId="17379" priority="28438" stopIfTrue="1" operator="greaterThan">
      <formula>16</formula>
    </cfRule>
  </conditionalFormatting>
  <conditionalFormatting sqref="J441">
    <cfRule type="cellIs" dxfId="17378" priority="28439" stopIfTrue="1" operator="greaterThan">
      <formula>6.2</formula>
    </cfRule>
    <cfRule type="cellIs" dxfId="17377" priority="28440" stopIfTrue="1" operator="between">
      <formula>5.601</formula>
      <formula>6.2</formula>
    </cfRule>
    <cfRule type="cellIs" dxfId="17376" priority="28441" stopIfTrue="1" operator="lessThanOrEqual">
      <formula>5.6</formula>
    </cfRule>
  </conditionalFormatting>
  <conditionalFormatting sqref="K441">
    <cfRule type="cellIs" dxfId="17375" priority="28442" stopIfTrue="1" operator="lessThanOrEqual">
      <formula>0.02</formula>
    </cfRule>
  </conditionalFormatting>
  <conditionalFormatting sqref="G441">
    <cfRule type="cellIs" dxfId="17374" priority="28427" stopIfTrue="1" operator="lessThanOrEqual">
      <formula>0.12</formula>
    </cfRule>
    <cfRule type="cellIs" dxfId="17373" priority="28428" stopIfTrue="1" operator="between">
      <formula>0.1201</formula>
      <formula>0.2</formula>
    </cfRule>
    <cfRule type="cellIs" dxfId="17372" priority="28429" stopIfTrue="1" operator="greaterThan">
      <formula>0.2</formula>
    </cfRule>
  </conditionalFormatting>
  <conditionalFormatting sqref="N441">
    <cfRule type="cellIs" dxfId="17371" priority="28424" stopIfTrue="1" operator="between">
      <formula>50.1</formula>
      <formula>100</formula>
    </cfRule>
    <cfRule type="cellIs" dxfId="17370" priority="28426" stopIfTrue="1" operator="greaterThan">
      <formula>100</formula>
    </cfRule>
  </conditionalFormatting>
  <conditionalFormatting sqref="M441">
    <cfRule type="cellIs" dxfId="17369" priority="28423" stopIfTrue="1" operator="between">
      <formula>1250.1</formula>
      <formula>5000</formula>
    </cfRule>
    <cfRule type="cellIs" dxfId="17368" priority="28425" stopIfTrue="1" operator="greaterThan">
      <formula>5000</formula>
    </cfRule>
  </conditionalFormatting>
  <conditionalFormatting sqref="F441:G441">
    <cfRule type="cellIs" dxfId="17367" priority="28420" stopIfTrue="1" operator="lessThanOrEqual">
      <formula>60</formula>
    </cfRule>
    <cfRule type="cellIs" dxfId="17366" priority="28421" stopIfTrue="1" operator="between">
      <formula>60</formula>
      <formula>100</formula>
    </cfRule>
    <cfRule type="cellIs" dxfId="17365" priority="28422" stopIfTrue="1" operator="greaterThan">
      <formula>100</formula>
    </cfRule>
  </conditionalFormatting>
  <conditionalFormatting sqref="E441">
    <cfRule type="cellIs" dxfId="17364" priority="28417" stopIfTrue="1" operator="lessThanOrEqual">
      <formula>2.5</formula>
    </cfRule>
    <cfRule type="cellIs" dxfId="17363" priority="28418" stopIfTrue="1" operator="between">
      <formula>2.5</formula>
      <formula>7</formula>
    </cfRule>
    <cfRule type="cellIs" dxfId="17362" priority="28419" stopIfTrue="1" operator="greaterThan">
      <formula>7</formula>
    </cfRule>
  </conditionalFormatting>
  <conditionalFormatting sqref="H441">
    <cfRule type="cellIs" dxfId="17361" priority="28414" stopIfTrue="1" operator="lessThanOrEqual">
      <formula>12</formula>
    </cfRule>
    <cfRule type="cellIs" dxfId="17360" priority="28415" stopIfTrue="1" operator="between">
      <formula>12</formula>
      <formula>16</formula>
    </cfRule>
    <cfRule type="cellIs" dxfId="17359" priority="28416" stopIfTrue="1" operator="greaterThan">
      <formula>16</formula>
    </cfRule>
  </conditionalFormatting>
  <conditionalFormatting sqref="J441">
    <cfRule type="cellIs" dxfId="17358" priority="28411" stopIfTrue="1" operator="greaterThan">
      <formula>6.2</formula>
    </cfRule>
    <cfRule type="cellIs" dxfId="17357" priority="28412" stopIfTrue="1" operator="between">
      <formula>5.601</formula>
      <formula>6.2</formula>
    </cfRule>
    <cfRule type="cellIs" dxfId="17356" priority="28413" stopIfTrue="1" operator="lessThanOrEqual">
      <formula>5.6</formula>
    </cfRule>
  </conditionalFormatting>
  <conditionalFormatting sqref="K441">
    <cfRule type="cellIs" dxfId="17355" priority="28410" stopIfTrue="1" operator="lessThanOrEqual">
      <formula>0.02</formula>
    </cfRule>
  </conditionalFormatting>
  <conditionalFormatting sqref="G441">
    <cfRule type="cellIs" dxfId="17354" priority="28407" stopIfTrue="1" operator="lessThanOrEqual">
      <formula>0.12</formula>
    </cfRule>
    <cfRule type="cellIs" dxfId="17353" priority="28408" stopIfTrue="1" operator="between">
      <formula>0.1201</formula>
      <formula>0.2</formula>
    </cfRule>
    <cfRule type="cellIs" dxfId="17352" priority="28409" stopIfTrue="1" operator="greaterThan">
      <formula>0.2</formula>
    </cfRule>
  </conditionalFormatting>
  <conditionalFormatting sqref="N441">
    <cfRule type="cellIs" dxfId="17351" priority="28405" stopIfTrue="1" operator="between">
      <formula>50.1</formula>
      <formula>100</formula>
    </cfRule>
    <cfRule type="cellIs" dxfId="17350" priority="28406" stopIfTrue="1" operator="greaterThan">
      <formula>100</formula>
    </cfRule>
  </conditionalFormatting>
  <conditionalFormatting sqref="M441">
    <cfRule type="cellIs" dxfId="17349" priority="28403" stopIfTrue="1" operator="between">
      <formula>1250.1</formula>
      <formula>5000</formula>
    </cfRule>
    <cfRule type="cellIs" dxfId="17348" priority="28404" stopIfTrue="1" operator="greaterThan">
      <formula>5000</formula>
    </cfRule>
  </conditionalFormatting>
  <conditionalFormatting sqref="F453:G453">
    <cfRule type="cellIs" dxfId="17347" priority="28390" stopIfTrue="1" operator="lessThanOrEqual">
      <formula>60</formula>
    </cfRule>
    <cfRule type="cellIs" dxfId="17346" priority="28391" stopIfTrue="1" operator="between">
      <formula>60</formula>
      <formula>100</formula>
    </cfRule>
    <cfRule type="cellIs" dxfId="17345" priority="28392" stopIfTrue="1" operator="greaterThan">
      <formula>100</formula>
    </cfRule>
  </conditionalFormatting>
  <conditionalFormatting sqref="E453">
    <cfRule type="cellIs" dxfId="17344" priority="28393" stopIfTrue="1" operator="lessThanOrEqual">
      <formula>2.5</formula>
    </cfRule>
    <cfRule type="cellIs" dxfId="17343" priority="28394" stopIfTrue="1" operator="between">
      <formula>2.5</formula>
      <formula>7</formula>
    </cfRule>
    <cfRule type="cellIs" dxfId="17342" priority="28395" stopIfTrue="1" operator="greaterThan">
      <formula>7</formula>
    </cfRule>
  </conditionalFormatting>
  <conditionalFormatting sqref="H453">
    <cfRule type="cellIs" dxfId="17341" priority="28396" stopIfTrue="1" operator="lessThanOrEqual">
      <formula>12</formula>
    </cfRule>
    <cfRule type="cellIs" dxfId="17340" priority="28397" stopIfTrue="1" operator="between">
      <formula>12</formula>
      <formula>16</formula>
    </cfRule>
    <cfRule type="cellIs" dxfId="17339" priority="28398" stopIfTrue="1" operator="greaterThan">
      <formula>16</formula>
    </cfRule>
  </conditionalFormatting>
  <conditionalFormatting sqref="J453">
    <cfRule type="cellIs" dxfId="17338" priority="28399" stopIfTrue="1" operator="greaterThan">
      <formula>6.2</formula>
    </cfRule>
    <cfRule type="cellIs" dxfId="17337" priority="28400" stopIfTrue="1" operator="between">
      <formula>5.601</formula>
      <formula>6.2</formula>
    </cfRule>
    <cfRule type="cellIs" dxfId="17336" priority="28401" stopIfTrue="1" operator="lessThanOrEqual">
      <formula>5.6</formula>
    </cfRule>
  </conditionalFormatting>
  <conditionalFormatting sqref="K453">
    <cfRule type="cellIs" dxfId="17335" priority="28402" stopIfTrue="1" operator="lessThanOrEqual">
      <formula>0.02</formula>
    </cfRule>
  </conditionalFormatting>
  <conditionalFormatting sqref="G453">
    <cfRule type="cellIs" dxfId="17334" priority="28387" stopIfTrue="1" operator="lessThanOrEqual">
      <formula>0.12</formula>
    </cfRule>
    <cfRule type="cellIs" dxfId="17333" priority="28388" stopIfTrue="1" operator="between">
      <formula>0.1201</formula>
      <formula>0.2</formula>
    </cfRule>
    <cfRule type="cellIs" dxfId="17332" priority="28389" stopIfTrue="1" operator="greaterThan">
      <formula>0.2</formula>
    </cfRule>
  </conditionalFormatting>
  <conditionalFormatting sqref="N453">
    <cfRule type="cellIs" dxfId="17331" priority="28384" stopIfTrue="1" operator="between">
      <formula>50.1</formula>
      <formula>100</formula>
    </cfRule>
    <cfRule type="cellIs" dxfId="17330" priority="28386" stopIfTrue="1" operator="greaterThan">
      <formula>100</formula>
    </cfRule>
  </conditionalFormatting>
  <conditionalFormatting sqref="M453">
    <cfRule type="cellIs" dxfId="17329" priority="28383" stopIfTrue="1" operator="between">
      <formula>1250.1</formula>
      <formula>5000</formula>
    </cfRule>
    <cfRule type="cellIs" dxfId="17328" priority="28385" stopIfTrue="1" operator="greaterThan">
      <formula>5000</formula>
    </cfRule>
  </conditionalFormatting>
  <conditionalFormatting sqref="F453:G453">
    <cfRule type="cellIs" dxfId="17327" priority="28380" stopIfTrue="1" operator="lessThanOrEqual">
      <formula>60</formula>
    </cfRule>
    <cfRule type="cellIs" dxfId="17326" priority="28381" stopIfTrue="1" operator="between">
      <formula>60</formula>
      <formula>100</formula>
    </cfRule>
    <cfRule type="cellIs" dxfId="17325" priority="28382" stopIfTrue="1" operator="greaterThan">
      <formula>100</formula>
    </cfRule>
  </conditionalFormatting>
  <conditionalFormatting sqref="E453">
    <cfRule type="cellIs" dxfId="17324" priority="28377" stopIfTrue="1" operator="lessThanOrEqual">
      <formula>2.5</formula>
    </cfRule>
    <cfRule type="cellIs" dxfId="17323" priority="28378" stopIfTrue="1" operator="between">
      <formula>2.5</formula>
      <formula>7</formula>
    </cfRule>
    <cfRule type="cellIs" dxfId="17322" priority="28379" stopIfTrue="1" operator="greaterThan">
      <formula>7</formula>
    </cfRule>
  </conditionalFormatting>
  <conditionalFormatting sqref="H453">
    <cfRule type="cellIs" dxfId="17321" priority="28374" stopIfTrue="1" operator="lessThanOrEqual">
      <formula>12</formula>
    </cfRule>
    <cfRule type="cellIs" dxfId="17320" priority="28375" stopIfTrue="1" operator="between">
      <formula>12</formula>
      <formula>16</formula>
    </cfRule>
    <cfRule type="cellIs" dxfId="17319" priority="28376" stopIfTrue="1" operator="greaterThan">
      <formula>16</formula>
    </cfRule>
  </conditionalFormatting>
  <conditionalFormatting sqref="J453">
    <cfRule type="cellIs" dxfId="17318" priority="28371" stopIfTrue="1" operator="greaterThan">
      <formula>6.2</formula>
    </cfRule>
    <cfRule type="cellIs" dxfId="17317" priority="28372" stopIfTrue="1" operator="between">
      <formula>5.601</formula>
      <formula>6.2</formula>
    </cfRule>
    <cfRule type="cellIs" dxfId="17316" priority="28373" stopIfTrue="1" operator="lessThanOrEqual">
      <formula>5.6</formula>
    </cfRule>
  </conditionalFormatting>
  <conditionalFormatting sqref="K453">
    <cfRule type="cellIs" dxfId="17315" priority="28370" stopIfTrue="1" operator="lessThanOrEqual">
      <formula>0.02</formula>
    </cfRule>
  </conditionalFormatting>
  <conditionalFormatting sqref="G453">
    <cfRule type="cellIs" dxfId="17314" priority="28367" stopIfTrue="1" operator="lessThanOrEqual">
      <formula>0.12</formula>
    </cfRule>
    <cfRule type="cellIs" dxfId="17313" priority="28368" stopIfTrue="1" operator="between">
      <formula>0.1201</formula>
      <formula>0.2</formula>
    </cfRule>
    <cfRule type="cellIs" dxfId="17312" priority="28369" stopIfTrue="1" operator="greaterThan">
      <formula>0.2</formula>
    </cfRule>
  </conditionalFormatting>
  <conditionalFormatting sqref="N453">
    <cfRule type="cellIs" dxfId="17311" priority="28365" stopIfTrue="1" operator="between">
      <formula>50.1</formula>
      <formula>100</formula>
    </cfRule>
    <cfRule type="cellIs" dxfId="17310" priority="28366" stopIfTrue="1" operator="greaterThan">
      <formula>100</formula>
    </cfRule>
  </conditionalFormatting>
  <conditionalFormatting sqref="M453">
    <cfRule type="cellIs" dxfId="17309" priority="28363" stopIfTrue="1" operator="between">
      <formula>1250.1</formula>
      <formula>5000</formula>
    </cfRule>
    <cfRule type="cellIs" dxfId="17308" priority="28364" stopIfTrue="1" operator="greaterThan">
      <formula>5000</formula>
    </cfRule>
  </conditionalFormatting>
  <conditionalFormatting sqref="F465:G465">
    <cfRule type="cellIs" dxfId="17307" priority="28350" stopIfTrue="1" operator="lessThanOrEqual">
      <formula>60</formula>
    </cfRule>
    <cfRule type="cellIs" dxfId="17306" priority="28351" stopIfTrue="1" operator="between">
      <formula>60</formula>
      <formula>100</formula>
    </cfRule>
    <cfRule type="cellIs" dxfId="17305" priority="28352" stopIfTrue="1" operator="greaterThan">
      <formula>100</formula>
    </cfRule>
  </conditionalFormatting>
  <conditionalFormatting sqref="E465">
    <cfRule type="cellIs" dxfId="17304" priority="28353" stopIfTrue="1" operator="lessThanOrEqual">
      <formula>2.5</formula>
    </cfRule>
    <cfRule type="cellIs" dxfId="17303" priority="28354" stopIfTrue="1" operator="between">
      <formula>2.5</formula>
      <formula>7</formula>
    </cfRule>
    <cfRule type="cellIs" dxfId="17302" priority="28355" stopIfTrue="1" operator="greaterThan">
      <formula>7</formula>
    </cfRule>
  </conditionalFormatting>
  <conditionalFormatting sqref="H465">
    <cfRule type="cellIs" dxfId="17301" priority="28356" stopIfTrue="1" operator="lessThanOrEqual">
      <formula>12</formula>
    </cfRule>
    <cfRule type="cellIs" dxfId="17300" priority="28357" stopIfTrue="1" operator="between">
      <formula>12</formula>
      <formula>16</formula>
    </cfRule>
    <cfRule type="cellIs" dxfId="17299" priority="28358" stopIfTrue="1" operator="greaterThan">
      <formula>16</formula>
    </cfRule>
  </conditionalFormatting>
  <conditionalFormatting sqref="J465">
    <cfRule type="cellIs" dxfId="17298" priority="28359" stopIfTrue="1" operator="greaterThan">
      <formula>6.2</formula>
    </cfRule>
    <cfRule type="cellIs" dxfId="17297" priority="28360" stopIfTrue="1" operator="between">
      <formula>5.601</formula>
      <formula>6.2</formula>
    </cfRule>
    <cfRule type="cellIs" dxfId="17296" priority="28361" stopIfTrue="1" operator="lessThanOrEqual">
      <formula>5.6</formula>
    </cfRule>
  </conditionalFormatting>
  <conditionalFormatting sqref="K465">
    <cfRule type="cellIs" dxfId="17295" priority="28362" stopIfTrue="1" operator="lessThanOrEqual">
      <formula>0.02</formula>
    </cfRule>
  </conditionalFormatting>
  <conditionalFormatting sqref="G465">
    <cfRule type="cellIs" dxfId="17294" priority="28347" stopIfTrue="1" operator="lessThanOrEqual">
      <formula>0.12</formula>
    </cfRule>
    <cfRule type="cellIs" dxfId="17293" priority="28348" stopIfTrue="1" operator="between">
      <formula>0.1201</formula>
      <formula>0.2</formula>
    </cfRule>
    <cfRule type="cellIs" dxfId="17292" priority="28349" stopIfTrue="1" operator="greaterThan">
      <formula>0.2</formula>
    </cfRule>
  </conditionalFormatting>
  <conditionalFormatting sqref="N465">
    <cfRule type="cellIs" dxfId="17291" priority="28344" stopIfTrue="1" operator="between">
      <formula>50.1</formula>
      <formula>100</formula>
    </cfRule>
    <cfRule type="cellIs" dxfId="17290" priority="28346" stopIfTrue="1" operator="greaterThan">
      <formula>100</formula>
    </cfRule>
  </conditionalFormatting>
  <conditionalFormatting sqref="M465">
    <cfRule type="cellIs" dxfId="17289" priority="28343" stopIfTrue="1" operator="between">
      <formula>1250.1</formula>
      <formula>5000</formula>
    </cfRule>
    <cfRule type="cellIs" dxfId="17288" priority="28345" stopIfTrue="1" operator="greaterThan">
      <formula>5000</formula>
    </cfRule>
  </conditionalFormatting>
  <conditionalFormatting sqref="F465:G465">
    <cfRule type="cellIs" dxfId="17287" priority="28340" stopIfTrue="1" operator="lessThanOrEqual">
      <formula>60</formula>
    </cfRule>
    <cfRule type="cellIs" dxfId="17286" priority="28341" stopIfTrue="1" operator="between">
      <formula>60</formula>
      <formula>100</formula>
    </cfRule>
    <cfRule type="cellIs" dxfId="17285" priority="28342" stopIfTrue="1" operator="greaterThan">
      <formula>100</formula>
    </cfRule>
  </conditionalFormatting>
  <conditionalFormatting sqref="E465">
    <cfRule type="cellIs" dxfId="17284" priority="28337" stopIfTrue="1" operator="lessThanOrEqual">
      <formula>2.5</formula>
    </cfRule>
    <cfRule type="cellIs" dxfId="17283" priority="28338" stopIfTrue="1" operator="between">
      <formula>2.5</formula>
      <formula>7</formula>
    </cfRule>
    <cfRule type="cellIs" dxfId="17282" priority="28339" stopIfTrue="1" operator="greaterThan">
      <formula>7</formula>
    </cfRule>
  </conditionalFormatting>
  <conditionalFormatting sqref="H465">
    <cfRule type="cellIs" dxfId="17281" priority="28334" stopIfTrue="1" operator="lessThanOrEqual">
      <formula>12</formula>
    </cfRule>
    <cfRule type="cellIs" dxfId="17280" priority="28335" stopIfTrue="1" operator="between">
      <formula>12</formula>
      <formula>16</formula>
    </cfRule>
    <cfRule type="cellIs" dxfId="17279" priority="28336" stopIfTrue="1" operator="greaterThan">
      <formula>16</formula>
    </cfRule>
  </conditionalFormatting>
  <conditionalFormatting sqref="J465">
    <cfRule type="cellIs" dxfId="17278" priority="28331" stopIfTrue="1" operator="greaterThan">
      <formula>6.2</formula>
    </cfRule>
    <cfRule type="cellIs" dxfId="17277" priority="28332" stopIfTrue="1" operator="between">
      <formula>5.601</formula>
      <formula>6.2</formula>
    </cfRule>
    <cfRule type="cellIs" dxfId="17276" priority="28333" stopIfTrue="1" operator="lessThanOrEqual">
      <formula>5.6</formula>
    </cfRule>
  </conditionalFormatting>
  <conditionalFormatting sqref="K465">
    <cfRule type="cellIs" dxfId="17275" priority="28330" stopIfTrue="1" operator="lessThanOrEqual">
      <formula>0.02</formula>
    </cfRule>
  </conditionalFormatting>
  <conditionalFormatting sqref="G465">
    <cfRule type="cellIs" dxfId="17274" priority="28327" stopIfTrue="1" operator="lessThanOrEqual">
      <formula>0.12</formula>
    </cfRule>
    <cfRule type="cellIs" dxfId="17273" priority="28328" stopIfTrue="1" operator="between">
      <formula>0.1201</formula>
      <formula>0.2</formula>
    </cfRule>
    <cfRule type="cellIs" dxfId="17272" priority="28329" stopIfTrue="1" operator="greaterThan">
      <formula>0.2</formula>
    </cfRule>
  </conditionalFormatting>
  <conditionalFormatting sqref="N465">
    <cfRule type="cellIs" dxfId="17271" priority="28325" stopIfTrue="1" operator="between">
      <formula>50.1</formula>
      <formula>100</formula>
    </cfRule>
    <cfRule type="cellIs" dxfId="17270" priority="28326" stopIfTrue="1" operator="greaterThan">
      <formula>100</formula>
    </cfRule>
  </conditionalFormatting>
  <conditionalFormatting sqref="M465">
    <cfRule type="cellIs" dxfId="17269" priority="28323" stopIfTrue="1" operator="between">
      <formula>1250.1</formula>
      <formula>5000</formula>
    </cfRule>
    <cfRule type="cellIs" dxfId="17268" priority="28324" stopIfTrue="1" operator="greaterThan">
      <formula>5000</formula>
    </cfRule>
  </conditionalFormatting>
  <conditionalFormatting sqref="F477:G477">
    <cfRule type="cellIs" dxfId="17267" priority="28310" stopIfTrue="1" operator="lessThanOrEqual">
      <formula>60</formula>
    </cfRule>
    <cfRule type="cellIs" dxfId="17266" priority="28311" stopIfTrue="1" operator="between">
      <formula>60</formula>
      <formula>100</formula>
    </cfRule>
    <cfRule type="cellIs" dxfId="17265" priority="28312" stopIfTrue="1" operator="greaterThan">
      <formula>100</formula>
    </cfRule>
  </conditionalFormatting>
  <conditionalFormatting sqref="E477">
    <cfRule type="cellIs" dxfId="17264" priority="28313" stopIfTrue="1" operator="lessThanOrEqual">
      <formula>2.5</formula>
    </cfRule>
    <cfRule type="cellIs" dxfId="17263" priority="28314" stopIfTrue="1" operator="between">
      <formula>2.5</formula>
      <formula>7</formula>
    </cfRule>
    <cfRule type="cellIs" dxfId="17262" priority="28315" stopIfTrue="1" operator="greaterThan">
      <formula>7</formula>
    </cfRule>
  </conditionalFormatting>
  <conditionalFormatting sqref="H477">
    <cfRule type="cellIs" dxfId="17261" priority="28316" stopIfTrue="1" operator="lessThanOrEqual">
      <formula>12</formula>
    </cfRule>
    <cfRule type="cellIs" dxfId="17260" priority="28317" stopIfTrue="1" operator="between">
      <formula>12</formula>
      <formula>16</formula>
    </cfRule>
    <cfRule type="cellIs" dxfId="17259" priority="28318" stopIfTrue="1" operator="greaterThan">
      <formula>16</formula>
    </cfRule>
  </conditionalFormatting>
  <conditionalFormatting sqref="J477">
    <cfRule type="cellIs" dxfId="17258" priority="28319" stopIfTrue="1" operator="greaterThan">
      <formula>6.2</formula>
    </cfRule>
    <cfRule type="cellIs" dxfId="17257" priority="28320" stopIfTrue="1" operator="between">
      <formula>5.601</formula>
      <formula>6.2</formula>
    </cfRule>
    <cfRule type="cellIs" dxfId="17256" priority="28321" stopIfTrue="1" operator="lessThanOrEqual">
      <formula>5.6</formula>
    </cfRule>
  </conditionalFormatting>
  <conditionalFormatting sqref="K477">
    <cfRule type="cellIs" dxfId="17255" priority="28322" stopIfTrue="1" operator="lessThanOrEqual">
      <formula>0.02</formula>
    </cfRule>
  </conditionalFormatting>
  <conditionalFormatting sqref="G477">
    <cfRule type="cellIs" dxfId="17254" priority="28307" stopIfTrue="1" operator="lessThanOrEqual">
      <formula>0.12</formula>
    </cfRule>
    <cfRule type="cellIs" dxfId="17253" priority="28308" stopIfTrue="1" operator="between">
      <formula>0.1201</formula>
      <formula>0.2</formula>
    </cfRule>
    <cfRule type="cellIs" dxfId="17252" priority="28309" stopIfTrue="1" operator="greaterThan">
      <formula>0.2</formula>
    </cfRule>
  </conditionalFormatting>
  <conditionalFormatting sqref="N477">
    <cfRule type="cellIs" dxfId="17251" priority="28304" stopIfTrue="1" operator="between">
      <formula>50.1</formula>
      <formula>100</formula>
    </cfRule>
    <cfRule type="cellIs" dxfId="17250" priority="28306" stopIfTrue="1" operator="greaterThan">
      <formula>100</formula>
    </cfRule>
  </conditionalFormatting>
  <conditionalFormatting sqref="M477">
    <cfRule type="cellIs" dxfId="17249" priority="28303" stopIfTrue="1" operator="between">
      <formula>1250.1</formula>
      <formula>5000</formula>
    </cfRule>
    <cfRule type="cellIs" dxfId="17248" priority="28305" stopIfTrue="1" operator="greaterThan">
      <formula>5000</formula>
    </cfRule>
  </conditionalFormatting>
  <conditionalFormatting sqref="F477:G477">
    <cfRule type="cellIs" dxfId="17247" priority="28300" stopIfTrue="1" operator="lessThanOrEqual">
      <formula>60</formula>
    </cfRule>
    <cfRule type="cellIs" dxfId="17246" priority="28301" stopIfTrue="1" operator="between">
      <formula>60</formula>
      <formula>100</formula>
    </cfRule>
    <cfRule type="cellIs" dxfId="17245" priority="28302" stopIfTrue="1" operator="greaterThan">
      <formula>100</formula>
    </cfRule>
  </conditionalFormatting>
  <conditionalFormatting sqref="E477">
    <cfRule type="cellIs" dxfId="17244" priority="28297" stopIfTrue="1" operator="lessThanOrEqual">
      <formula>2.5</formula>
    </cfRule>
    <cfRule type="cellIs" dxfId="17243" priority="28298" stopIfTrue="1" operator="between">
      <formula>2.5</formula>
      <formula>7</formula>
    </cfRule>
    <cfRule type="cellIs" dxfId="17242" priority="28299" stopIfTrue="1" operator="greaterThan">
      <formula>7</formula>
    </cfRule>
  </conditionalFormatting>
  <conditionalFormatting sqref="H477">
    <cfRule type="cellIs" dxfId="17241" priority="28294" stopIfTrue="1" operator="lessThanOrEqual">
      <formula>12</formula>
    </cfRule>
    <cfRule type="cellIs" dxfId="17240" priority="28295" stopIfTrue="1" operator="between">
      <formula>12</formula>
      <formula>16</formula>
    </cfRule>
    <cfRule type="cellIs" dxfId="17239" priority="28296" stopIfTrue="1" operator="greaterThan">
      <formula>16</formula>
    </cfRule>
  </conditionalFormatting>
  <conditionalFormatting sqref="J477">
    <cfRule type="cellIs" dxfId="17238" priority="28291" stopIfTrue="1" operator="greaterThan">
      <formula>6.2</formula>
    </cfRule>
    <cfRule type="cellIs" dxfId="17237" priority="28292" stopIfTrue="1" operator="between">
      <formula>5.601</formula>
      <formula>6.2</formula>
    </cfRule>
    <cfRule type="cellIs" dxfId="17236" priority="28293" stopIfTrue="1" operator="lessThanOrEqual">
      <formula>5.6</formula>
    </cfRule>
  </conditionalFormatting>
  <conditionalFormatting sqref="K477">
    <cfRule type="cellIs" dxfId="17235" priority="28290" stopIfTrue="1" operator="lessThanOrEqual">
      <formula>0.02</formula>
    </cfRule>
  </conditionalFormatting>
  <conditionalFormatting sqref="G477">
    <cfRule type="cellIs" dxfId="17234" priority="28287" stopIfTrue="1" operator="lessThanOrEqual">
      <formula>0.12</formula>
    </cfRule>
    <cfRule type="cellIs" dxfId="17233" priority="28288" stopIfTrue="1" operator="between">
      <formula>0.1201</formula>
      <formula>0.2</formula>
    </cfRule>
    <cfRule type="cellIs" dxfId="17232" priority="28289" stopIfTrue="1" operator="greaterThan">
      <formula>0.2</formula>
    </cfRule>
  </conditionalFormatting>
  <conditionalFormatting sqref="N477">
    <cfRule type="cellIs" dxfId="17231" priority="28285" stopIfTrue="1" operator="between">
      <formula>50.1</formula>
      <formula>100</formula>
    </cfRule>
    <cfRule type="cellIs" dxfId="17230" priority="28286" stopIfTrue="1" operator="greaterThan">
      <formula>100</formula>
    </cfRule>
  </conditionalFormatting>
  <conditionalFormatting sqref="M477">
    <cfRule type="cellIs" dxfId="17229" priority="28283" stopIfTrue="1" operator="between">
      <formula>1250.1</formula>
      <formula>5000</formula>
    </cfRule>
    <cfRule type="cellIs" dxfId="17228" priority="28284" stopIfTrue="1" operator="greaterThan">
      <formula>5000</formula>
    </cfRule>
  </conditionalFormatting>
  <conditionalFormatting sqref="F489:G489">
    <cfRule type="cellIs" dxfId="17227" priority="28270" stopIfTrue="1" operator="lessThanOrEqual">
      <formula>60</formula>
    </cfRule>
    <cfRule type="cellIs" dxfId="17226" priority="28271" stopIfTrue="1" operator="between">
      <formula>60</formula>
      <formula>100</formula>
    </cfRule>
    <cfRule type="cellIs" dxfId="17225" priority="28272" stopIfTrue="1" operator="greaterThan">
      <formula>100</formula>
    </cfRule>
  </conditionalFormatting>
  <conditionalFormatting sqref="E489">
    <cfRule type="cellIs" dxfId="17224" priority="28273" stopIfTrue="1" operator="lessThanOrEqual">
      <formula>2.5</formula>
    </cfRule>
    <cfRule type="cellIs" dxfId="17223" priority="28274" stopIfTrue="1" operator="between">
      <formula>2.5</formula>
      <formula>7</formula>
    </cfRule>
    <cfRule type="cellIs" dxfId="17222" priority="28275" stopIfTrue="1" operator="greaterThan">
      <formula>7</formula>
    </cfRule>
  </conditionalFormatting>
  <conditionalFormatting sqref="H489">
    <cfRule type="cellIs" dxfId="17221" priority="28276" stopIfTrue="1" operator="lessThanOrEqual">
      <formula>12</formula>
    </cfRule>
    <cfRule type="cellIs" dxfId="17220" priority="28277" stopIfTrue="1" operator="between">
      <formula>12</formula>
      <formula>16</formula>
    </cfRule>
    <cfRule type="cellIs" dxfId="17219" priority="28278" stopIfTrue="1" operator="greaterThan">
      <formula>16</formula>
    </cfRule>
  </conditionalFormatting>
  <conditionalFormatting sqref="J489">
    <cfRule type="cellIs" dxfId="17218" priority="28279" stopIfTrue="1" operator="greaterThan">
      <formula>6.2</formula>
    </cfRule>
    <cfRule type="cellIs" dxfId="17217" priority="28280" stopIfTrue="1" operator="between">
      <formula>5.601</formula>
      <formula>6.2</formula>
    </cfRule>
    <cfRule type="cellIs" dxfId="17216" priority="28281" stopIfTrue="1" operator="lessThanOrEqual">
      <formula>5.6</formula>
    </cfRule>
  </conditionalFormatting>
  <conditionalFormatting sqref="K489">
    <cfRule type="cellIs" dxfId="17215" priority="28282" stopIfTrue="1" operator="lessThanOrEqual">
      <formula>0.02</formula>
    </cfRule>
  </conditionalFormatting>
  <conditionalFormatting sqref="G489">
    <cfRule type="cellIs" dxfId="17214" priority="28267" stopIfTrue="1" operator="lessThanOrEqual">
      <formula>0.12</formula>
    </cfRule>
    <cfRule type="cellIs" dxfId="17213" priority="28268" stopIfTrue="1" operator="between">
      <formula>0.1201</formula>
      <formula>0.2</formula>
    </cfRule>
    <cfRule type="cellIs" dxfId="17212" priority="28269" stopIfTrue="1" operator="greaterThan">
      <formula>0.2</formula>
    </cfRule>
  </conditionalFormatting>
  <conditionalFormatting sqref="N489">
    <cfRule type="cellIs" dxfId="17211" priority="28264" stopIfTrue="1" operator="between">
      <formula>50.1</formula>
      <formula>100</formula>
    </cfRule>
    <cfRule type="cellIs" dxfId="17210" priority="28266" stopIfTrue="1" operator="greaterThan">
      <formula>100</formula>
    </cfRule>
  </conditionalFormatting>
  <conditionalFormatting sqref="M489">
    <cfRule type="cellIs" dxfId="17209" priority="28263" stopIfTrue="1" operator="between">
      <formula>1250.1</formula>
      <formula>5000</formula>
    </cfRule>
    <cfRule type="cellIs" dxfId="17208" priority="28265" stopIfTrue="1" operator="greaterThan">
      <formula>5000</formula>
    </cfRule>
  </conditionalFormatting>
  <conditionalFormatting sqref="F489:G489">
    <cfRule type="cellIs" dxfId="17207" priority="28260" stopIfTrue="1" operator="lessThanOrEqual">
      <formula>60</formula>
    </cfRule>
    <cfRule type="cellIs" dxfId="17206" priority="28261" stopIfTrue="1" operator="between">
      <formula>60</formula>
      <formula>100</formula>
    </cfRule>
    <cfRule type="cellIs" dxfId="17205" priority="28262" stopIfTrue="1" operator="greaterThan">
      <formula>100</formula>
    </cfRule>
  </conditionalFormatting>
  <conditionalFormatting sqref="E489">
    <cfRule type="cellIs" dxfId="17204" priority="28257" stopIfTrue="1" operator="lessThanOrEqual">
      <formula>2.5</formula>
    </cfRule>
    <cfRule type="cellIs" dxfId="17203" priority="28258" stopIfTrue="1" operator="between">
      <formula>2.5</formula>
      <formula>7</formula>
    </cfRule>
    <cfRule type="cellIs" dxfId="17202" priority="28259" stopIfTrue="1" operator="greaterThan">
      <formula>7</formula>
    </cfRule>
  </conditionalFormatting>
  <conditionalFormatting sqref="H489">
    <cfRule type="cellIs" dxfId="17201" priority="28254" stopIfTrue="1" operator="lessThanOrEqual">
      <formula>12</formula>
    </cfRule>
    <cfRule type="cellIs" dxfId="17200" priority="28255" stopIfTrue="1" operator="between">
      <formula>12</formula>
      <formula>16</formula>
    </cfRule>
    <cfRule type="cellIs" dxfId="17199" priority="28256" stopIfTrue="1" operator="greaterThan">
      <formula>16</formula>
    </cfRule>
  </conditionalFormatting>
  <conditionalFormatting sqref="J489">
    <cfRule type="cellIs" dxfId="17198" priority="28251" stopIfTrue="1" operator="greaterThan">
      <formula>6.2</formula>
    </cfRule>
    <cfRule type="cellIs" dxfId="17197" priority="28252" stopIfTrue="1" operator="between">
      <formula>5.601</formula>
      <formula>6.2</formula>
    </cfRule>
    <cfRule type="cellIs" dxfId="17196" priority="28253" stopIfTrue="1" operator="lessThanOrEqual">
      <formula>5.6</formula>
    </cfRule>
  </conditionalFormatting>
  <conditionalFormatting sqref="K489">
    <cfRule type="cellIs" dxfId="17195" priority="28250" stopIfTrue="1" operator="lessThanOrEqual">
      <formula>0.02</formula>
    </cfRule>
  </conditionalFormatting>
  <conditionalFormatting sqref="G489">
    <cfRule type="cellIs" dxfId="17194" priority="28247" stopIfTrue="1" operator="lessThanOrEqual">
      <formula>0.12</formula>
    </cfRule>
    <cfRule type="cellIs" dxfId="17193" priority="28248" stopIfTrue="1" operator="between">
      <formula>0.1201</formula>
      <formula>0.2</formula>
    </cfRule>
    <cfRule type="cellIs" dxfId="17192" priority="28249" stopIfTrue="1" operator="greaterThan">
      <formula>0.2</formula>
    </cfRule>
  </conditionalFormatting>
  <conditionalFormatting sqref="N489">
    <cfRule type="cellIs" dxfId="17191" priority="28245" stopIfTrue="1" operator="between">
      <formula>50.1</formula>
      <formula>100</formula>
    </cfRule>
    <cfRule type="cellIs" dxfId="17190" priority="28246" stopIfTrue="1" operator="greaterThan">
      <formula>100</formula>
    </cfRule>
  </conditionalFormatting>
  <conditionalFormatting sqref="M489">
    <cfRule type="cellIs" dxfId="17189" priority="28243" stopIfTrue="1" operator="between">
      <formula>1250.1</formula>
      <formula>5000</formula>
    </cfRule>
    <cfRule type="cellIs" dxfId="17188" priority="28244" stopIfTrue="1" operator="greaterThan">
      <formula>5000</formula>
    </cfRule>
  </conditionalFormatting>
  <conditionalFormatting sqref="F501:G501">
    <cfRule type="cellIs" dxfId="17187" priority="28230" stopIfTrue="1" operator="lessThanOrEqual">
      <formula>60</formula>
    </cfRule>
    <cfRule type="cellIs" dxfId="17186" priority="28231" stopIfTrue="1" operator="between">
      <formula>60</formula>
      <formula>100</formula>
    </cfRule>
    <cfRule type="cellIs" dxfId="17185" priority="28232" stopIfTrue="1" operator="greaterThan">
      <formula>100</formula>
    </cfRule>
  </conditionalFormatting>
  <conditionalFormatting sqref="E501">
    <cfRule type="cellIs" dxfId="17184" priority="28233" stopIfTrue="1" operator="lessThanOrEqual">
      <formula>2.5</formula>
    </cfRule>
    <cfRule type="cellIs" dxfId="17183" priority="28234" stopIfTrue="1" operator="between">
      <formula>2.5</formula>
      <formula>7</formula>
    </cfRule>
    <cfRule type="cellIs" dxfId="17182" priority="28235" stopIfTrue="1" operator="greaterThan">
      <formula>7</formula>
    </cfRule>
  </conditionalFormatting>
  <conditionalFormatting sqref="H501">
    <cfRule type="cellIs" dxfId="17181" priority="28236" stopIfTrue="1" operator="lessThanOrEqual">
      <formula>12</formula>
    </cfRule>
    <cfRule type="cellIs" dxfId="17180" priority="28237" stopIfTrue="1" operator="between">
      <formula>12</formula>
      <formula>16</formula>
    </cfRule>
    <cfRule type="cellIs" dxfId="17179" priority="28238" stopIfTrue="1" operator="greaterThan">
      <formula>16</formula>
    </cfRule>
  </conditionalFormatting>
  <conditionalFormatting sqref="J501">
    <cfRule type="cellIs" dxfId="17178" priority="28239" stopIfTrue="1" operator="greaterThan">
      <formula>6.2</formula>
    </cfRule>
    <cfRule type="cellIs" dxfId="17177" priority="28240" stopIfTrue="1" operator="between">
      <formula>5.601</formula>
      <formula>6.2</formula>
    </cfRule>
    <cfRule type="cellIs" dxfId="17176" priority="28241" stopIfTrue="1" operator="lessThanOrEqual">
      <formula>5.6</formula>
    </cfRule>
  </conditionalFormatting>
  <conditionalFormatting sqref="K501">
    <cfRule type="cellIs" dxfId="17175" priority="28242" stopIfTrue="1" operator="lessThanOrEqual">
      <formula>0.02</formula>
    </cfRule>
  </conditionalFormatting>
  <conditionalFormatting sqref="G501">
    <cfRule type="cellIs" dxfId="17174" priority="28227" stopIfTrue="1" operator="lessThanOrEqual">
      <formula>0.12</formula>
    </cfRule>
    <cfRule type="cellIs" dxfId="17173" priority="28228" stopIfTrue="1" operator="between">
      <formula>0.1201</formula>
      <formula>0.2</formula>
    </cfRule>
    <cfRule type="cellIs" dxfId="17172" priority="28229" stopIfTrue="1" operator="greaterThan">
      <formula>0.2</formula>
    </cfRule>
  </conditionalFormatting>
  <conditionalFormatting sqref="N501">
    <cfRule type="cellIs" dxfId="17171" priority="28224" stopIfTrue="1" operator="between">
      <formula>50.1</formula>
      <formula>100</formula>
    </cfRule>
    <cfRule type="cellIs" dxfId="17170" priority="28226" stopIfTrue="1" operator="greaterThan">
      <formula>100</formula>
    </cfRule>
  </conditionalFormatting>
  <conditionalFormatting sqref="M501">
    <cfRule type="cellIs" dxfId="17169" priority="28223" stopIfTrue="1" operator="between">
      <formula>1250.1</formula>
      <formula>5000</formula>
    </cfRule>
    <cfRule type="cellIs" dxfId="17168" priority="28225" stopIfTrue="1" operator="greaterThan">
      <formula>5000</formula>
    </cfRule>
  </conditionalFormatting>
  <conditionalFormatting sqref="F501:G501">
    <cfRule type="cellIs" dxfId="17167" priority="28220" stopIfTrue="1" operator="lessThanOrEqual">
      <formula>60</formula>
    </cfRule>
    <cfRule type="cellIs" dxfId="17166" priority="28221" stopIfTrue="1" operator="between">
      <formula>60</formula>
      <formula>100</formula>
    </cfRule>
    <cfRule type="cellIs" dxfId="17165" priority="28222" stopIfTrue="1" operator="greaterThan">
      <formula>100</formula>
    </cfRule>
  </conditionalFormatting>
  <conditionalFormatting sqref="E501">
    <cfRule type="cellIs" dxfId="17164" priority="28217" stopIfTrue="1" operator="lessThanOrEqual">
      <formula>2.5</formula>
    </cfRule>
    <cfRule type="cellIs" dxfId="17163" priority="28218" stopIfTrue="1" operator="between">
      <formula>2.5</formula>
      <formula>7</formula>
    </cfRule>
    <cfRule type="cellIs" dxfId="17162" priority="28219" stopIfTrue="1" operator="greaterThan">
      <formula>7</formula>
    </cfRule>
  </conditionalFormatting>
  <conditionalFormatting sqref="H501">
    <cfRule type="cellIs" dxfId="17161" priority="28214" stopIfTrue="1" operator="lessThanOrEqual">
      <formula>12</formula>
    </cfRule>
    <cfRule type="cellIs" dxfId="17160" priority="28215" stopIfTrue="1" operator="between">
      <formula>12</formula>
      <formula>16</formula>
    </cfRule>
    <cfRule type="cellIs" dxfId="17159" priority="28216" stopIfTrue="1" operator="greaterThan">
      <formula>16</formula>
    </cfRule>
  </conditionalFormatting>
  <conditionalFormatting sqref="J501">
    <cfRule type="cellIs" dxfId="17158" priority="28211" stopIfTrue="1" operator="greaterThan">
      <formula>6.2</formula>
    </cfRule>
    <cfRule type="cellIs" dxfId="17157" priority="28212" stopIfTrue="1" operator="between">
      <formula>5.601</formula>
      <formula>6.2</formula>
    </cfRule>
    <cfRule type="cellIs" dxfId="17156" priority="28213" stopIfTrue="1" operator="lessThanOrEqual">
      <formula>5.6</formula>
    </cfRule>
  </conditionalFormatting>
  <conditionalFormatting sqref="K501">
    <cfRule type="cellIs" dxfId="17155" priority="28210" stopIfTrue="1" operator="lessThanOrEqual">
      <formula>0.02</formula>
    </cfRule>
  </conditionalFormatting>
  <conditionalFormatting sqref="G501">
    <cfRule type="cellIs" dxfId="17154" priority="28207" stopIfTrue="1" operator="lessThanOrEqual">
      <formula>0.12</formula>
    </cfRule>
    <cfRule type="cellIs" dxfId="17153" priority="28208" stopIfTrue="1" operator="between">
      <formula>0.1201</formula>
      <formula>0.2</formula>
    </cfRule>
    <cfRule type="cellIs" dxfId="17152" priority="28209" stopIfTrue="1" operator="greaterThan">
      <formula>0.2</formula>
    </cfRule>
  </conditionalFormatting>
  <conditionalFormatting sqref="N501">
    <cfRule type="cellIs" dxfId="17151" priority="28205" stopIfTrue="1" operator="between">
      <formula>50.1</formula>
      <formula>100</formula>
    </cfRule>
    <cfRule type="cellIs" dxfId="17150" priority="28206" stopIfTrue="1" operator="greaterThan">
      <formula>100</formula>
    </cfRule>
  </conditionalFormatting>
  <conditionalFormatting sqref="M501">
    <cfRule type="cellIs" dxfId="17149" priority="28203" stopIfTrue="1" operator="between">
      <formula>1250.1</formula>
      <formula>5000</formula>
    </cfRule>
    <cfRule type="cellIs" dxfId="17148" priority="28204" stopIfTrue="1" operator="greaterThan">
      <formula>5000</formula>
    </cfRule>
  </conditionalFormatting>
  <conditionalFormatting sqref="F513:G513">
    <cfRule type="cellIs" dxfId="17147" priority="28190" stopIfTrue="1" operator="lessThanOrEqual">
      <formula>60</formula>
    </cfRule>
    <cfRule type="cellIs" dxfId="17146" priority="28191" stopIfTrue="1" operator="between">
      <formula>60</formula>
      <formula>100</formula>
    </cfRule>
    <cfRule type="cellIs" dxfId="17145" priority="28192" stopIfTrue="1" operator="greaterThan">
      <formula>100</formula>
    </cfRule>
  </conditionalFormatting>
  <conditionalFormatting sqref="E513">
    <cfRule type="cellIs" dxfId="17144" priority="28193" stopIfTrue="1" operator="lessThanOrEqual">
      <formula>2.5</formula>
    </cfRule>
    <cfRule type="cellIs" dxfId="17143" priority="28194" stopIfTrue="1" operator="between">
      <formula>2.5</formula>
      <formula>7</formula>
    </cfRule>
    <cfRule type="cellIs" dxfId="17142" priority="28195" stopIfTrue="1" operator="greaterThan">
      <formula>7</formula>
    </cfRule>
  </conditionalFormatting>
  <conditionalFormatting sqref="H513">
    <cfRule type="cellIs" dxfId="17141" priority="28196" stopIfTrue="1" operator="lessThanOrEqual">
      <formula>12</formula>
    </cfRule>
    <cfRule type="cellIs" dxfId="17140" priority="28197" stopIfTrue="1" operator="between">
      <formula>12</formula>
      <formula>16</formula>
    </cfRule>
    <cfRule type="cellIs" dxfId="17139" priority="28198" stopIfTrue="1" operator="greaterThan">
      <formula>16</formula>
    </cfRule>
  </conditionalFormatting>
  <conditionalFormatting sqref="J513">
    <cfRule type="cellIs" dxfId="17138" priority="28199" stopIfTrue="1" operator="greaterThan">
      <formula>6.2</formula>
    </cfRule>
    <cfRule type="cellIs" dxfId="17137" priority="28200" stopIfTrue="1" operator="between">
      <formula>5.601</formula>
      <formula>6.2</formula>
    </cfRule>
    <cfRule type="cellIs" dxfId="17136" priority="28201" stopIfTrue="1" operator="lessThanOrEqual">
      <formula>5.6</formula>
    </cfRule>
  </conditionalFormatting>
  <conditionalFormatting sqref="K513">
    <cfRule type="cellIs" dxfId="17135" priority="28202" stopIfTrue="1" operator="lessThanOrEqual">
      <formula>0.02</formula>
    </cfRule>
  </conditionalFormatting>
  <conditionalFormatting sqref="G513">
    <cfRule type="cellIs" dxfId="17134" priority="28187" stopIfTrue="1" operator="lessThanOrEqual">
      <formula>0.12</formula>
    </cfRule>
    <cfRule type="cellIs" dxfId="17133" priority="28188" stopIfTrue="1" operator="between">
      <formula>0.1201</formula>
      <formula>0.2</formula>
    </cfRule>
    <cfRule type="cellIs" dxfId="17132" priority="28189" stopIfTrue="1" operator="greaterThan">
      <formula>0.2</formula>
    </cfRule>
  </conditionalFormatting>
  <conditionalFormatting sqref="N513">
    <cfRule type="cellIs" dxfId="17131" priority="28184" stopIfTrue="1" operator="between">
      <formula>50.1</formula>
      <formula>100</formula>
    </cfRule>
    <cfRule type="cellIs" dxfId="17130" priority="28186" stopIfTrue="1" operator="greaterThan">
      <formula>100</formula>
    </cfRule>
  </conditionalFormatting>
  <conditionalFormatting sqref="M513">
    <cfRule type="cellIs" dxfId="17129" priority="28183" stopIfTrue="1" operator="between">
      <formula>1250.1</formula>
      <formula>5000</formula>
    </cfRule>
    <cfRule type="cellIs" dxfId="17128" priority="28185" stopIfTrue="1" operator="greaterThan">
      <formula>5000</formula>
    </cfRule>
  </conditionalFormatting>
  <conditionalFormatting sqref="F513:G513">
    <cfRule type="cellIs" dxfId="17127" priority="28180" stopIfTrue="1" operator="lessThanOrEqual">
      <formula>60</formula>
    </cfRule>
    <cfRule type="cellIs" dxfId="17126" priority="28181" stopIfTrue="1" operator="between">
      <formula>60</formula>
      <formula>100</formula>
    </cfRule>
    <cfRule type="cellIs" dxfId="17125" priority="28182" stopIfTrue="1" operator="greaterThan">
      <formula>100</formula>
    </cfRule>
  </conditionalFormatting>
  <conditionalFormatting sqref="E513">
    <cfRule type="cellIs" dxfId="17124" priority="28177" stopIfTrue="1" operator="lessThanOrEqual">
      <formula>2.5</formula>
    </cfRule>
    <cfRule type="cellIs" dxfId="17123" priority="28178" stopIfTrue="1" operator="between">
      <formula>2.5</formula>
      <formula>7</formula>
    </cfRule>
    <cfRule type="cellIs" dxfId="17122" priority="28179" stopIfTrue="1" operator="greaterThan">
      <formula>7</formula>
    </cfRule>
  </conditionalFormatting>
  <conditionalFormatting sqref="H513">
    <cfRule type="cellIs" dxfId="17121" priority="28174" stopIfTrue="1" operator="lessThanOrEqual">
      <formula>12</formula>
    </cfRule>
    <cfRule type="cellIs" dxfId="17120" priority="28175" stopIfTrue="1" operator="between">
      <formula>12</formula>
      <formula>16</formula>
    </cfRule>
    <cfRule type="cellIs" dxfId="17119" priority="28176" stopIfTrue="1" operator="greaterThan">
      <formula>16</formula>
    </cfRule>
  </conditionalFormatting>
  <conditionalFormatting sqref="J513">
    <cfRule type="cellIs" dxfId="17118" priority="28171" stopIfTrue="1" operator="greaterThan">
      <formula>6.2</formula>
    </cfRule>
    <cfRule type="cellIs" dxfId="17117" priority="28172" stopIfTrue="1" operator="between">
      <formula>5.601</formula>
      <formula>6.2</formula>
    </cfRule>
    <cfRule type="cellIs" dxfId="17116" priority="28173" stopIfTrue="1" operator="lessThanOrEqual">
      <formula>5.6</formula>
    </cfRule>
  </conditionalFormatting>
  <conditionalFormatting sqref="K513">
    <cfRule type="cellIs" dxfId="17115" priority="28170" stopIfTrue="1" operator="lessThanOrEqual">
      <formula>0.02</formula>
    </cfRule>
  </conditionalFormatting>
  <conditionalFormatting sqref="G513">
    <cfRule type="cellIs" dxfId="17114" priority="28167" stopIfTrue="1" operator="lessThanOrEqual">
      <formula>0.12</formula>
    </cfRule>
    <cfRule type="cellIs" dxfId="17113" priority="28168" stopIfTrue="1" operator="between">
      <formula>0.1201</formula>
      <formula>0.2</formula>
    </cfRule>
    <cfRule type="cellIs" dxfId="17112" priority="28169" stopIfTrue="1" operator="greaterThan">
      <formula>0.2</formula>
    </cfRule>
  </conditionalFormatting>
  <conditionalFormatting sqref="N513">
    <cfRule type="cellIs" dxfId="17111" priority="28165" stopIfTrue="1" operator="between">
      <formula>50.1</formula>
      <formula>100</formula>
    </cfRule>
    <cfRule type="cellIs" dxfId="17110" priority="28166" stopIfTrue="1" operator="greaterThan">
      <formula>100</formula>
    </cfRule>
  </conditionalFormatting>
  <conditionalFormatting sqref="M513">
    <cfRule type="cellIs" dxfId="17109" priority="28163" stopIfTrue="1" operator="between">
      <formula>1250.1</formula>
      <formula>5000</formula>
    </cfRule>
    <cfRule type="cellIs" dxfId="17108" priority="28164" stopIfTrue="1" operator="greaterThan">
      <formula>5000</formula>
    </cfRule>
  </conditionalFormatting>
  <conditionalFormatting sqref="F525:G525">
    <cfRule type="cellIs" dxfId="17107" priority="28150" stopIfTrue="1" operator="lessThanOrEqual">
      <formula>60</formula>
    </cfRule>
    <cfRule type="cellIs" dxfId="17106" priority="28151" stopIfTrue="1" operator="between">
      <formula>60</formula>
      <formula>100</formula>
    </cfRule>
    <cfRule type="cellIs" dxfId="17105" priority="28152" stopIfTrue="1" operator="greaterThan">
      <formula>100</formula>
    </cfRule>
  </conditionalFormatting>
  <conditionalFormatting sqref="E525">
    <cfRule type="cellIs" dxfId="17104" priority="28153" stopIfTrue="1" operator="lessThanOrEqual">
      <formula>2.5</formula>
    </cfRule>
    <cfRule type="cellIs" dxfId="17103" priority="28154" stopIfTrue="1" operator="between">
      <formula>2.5</formula>
      <formula>7</formula>
    </cfRule>
    <cfRule type="cellIs" dxfId="17102" priority="28155" stopIfTrue="1" operator="greaterThan">
      <formula>7</formula>
    </cfRule>
  </conditionalFormatting>
  <conditionalFormatting sqref="H525">
    <cfRule type="cellIs" dxfId="17101" priority="28156" stopIfTrue="1" operator="lessThanOrEqual">
      <formula>12</formula>
    </cfRule>
    <cfRule type="cellIs" dxfId="17100" priority="28157" stopIfTrue="1" operator="between">
      <formula>12</formula>
      <formula>16</formula>
    </cfRule>
    <cfRule type="cellIs" dxfId="17099" priority="28158" stopIfTrue="1" operator="greaterThan">
      <formula>16</formula>
    </cfRule>
  </conditionalFormatting>
  <conditionalFormatting sqref="J525">
    <cfRule type="cellIs" dxfId="17098" priority="28159" stopIfTrue="1" operator="greaterThan">
      <formula>6.2</formula>
    </cfRule>
    <cfRule type="cellIs" dxfId="17097" priority="28160" stopIfTrue="1" operator="between">
      <formula>5.601</formula>
      <formula>6.2</formula>
    </cfRule>
    <cfRule type="cellIs" dxfId="17096" priority="28161" stopIfTrue="1" operator="lessThanOrEqual">
      <formula>5.6</formula>
    </cfRule>
  </conditionalFormatting>
  <conditionalFormatting sqref="K525">
    <cfRule type="cellIs" dxfId="17095" priority="28162" stopIfTrue="1" operator="lessThanOrEqual">
      <formula>0.02</formula>
    </cfRule>
  </conditionalFormatting>
  <conditionalFormatting sqref="G525">
    <cfRule type="cellIs" dxfId="17094" priority="28147" stopIfTrue="1" operator="lessThanOrEqual">
      <formula>0.12</formula>
    </cfRule>
    <cfRule type="cellIs" dxfId="17093" priority="28148" stopIfTrue="1" operator="between">
      <formula>0.1201</formula>
      <formula>0.2</formula>
    </cfRule>
    <cfRule type="cellIs" dxfId="17092" priority="28149" stopIfTrue="1" operator="greaterThan">
      <formula>0.2</formula>
    </cfRule>
  </conditionalFormatting>
  <conditionalFormatting sqref="N525">
    <cfRule type="cellIs" dxfId="17091" priority="28144" stopIfTrue="1" operator="between">
      <formula>50.1</formula>
      <formula>100</formula>
    </cfRule>
    <cfRule type="cellIs" dxfId="17090" priority="28146" stopIfTrue="1" operator="greaterThan">
      <formula>100</formula>
    </cfRule>
  </conditionalFormatting>
  <conditionalFormatting sqref="M525">
    <cfRule type="cellIs" dxfId="17089" priority="28143" stopIfTrue="1" operator="between">
      <formula>1250.1</formula>
      <formula>5000</formula>
    </cfRule>
    <cfRule type="cellIs" dxfId="17088" priority="28145" stopIfTrue="1" operator="greaterThan">
      <formula>5000</formula>
    </cfRule>
  </conditionalFormatting>
  <conditionalFormatting sqref="F525:G525">
    <cfRule type="cellIs" dxfId="17087" priority="28140" stopIfTrue="1" operator="lessThanOrEqual">
      <formula>60</formula>
    </cfRule>
    <cfRule type="cellIs" dxfId="17086" priority="28141" stopIfTrue="1" operator="between">
      <formula>60</formula>
      <formula>100</formula>
    </cfRule>
    <cfRule type="cellIs" dxfId="17085" priority="28142" stopIfTrue="1" operator="greaterThan">
      <formula>100</formula>
    </cfRule>
  </conditionalFormatting>
  <conditionalFormatting sqref="E525">
    <cfRule type="cellIs" dxfId="17084" priority="28137" stopIfTrue="1" operator="lessThanOrEqual">
      <formula>2.5</formula>
    </cfRule>
    <cfRule type="cellIs" dxfId="17083" priority="28138" stopIfTrue="1" operator="between">
      <formula>2.5</formula>
      <formula>7</formula>
    </cfRule>
    <cfRule type="cellIs" dxfId="17082" priority="28139" stopIfTrue="1" operator="greaterThan">
      <formula>7</formula>
    </cfRule>
  </conditionalFormatting>
  <conditionalFormatting sqref="H525">
    <cfRule type="cellIs" dxfId="17081" priority="28134" stopIfTrue="1" operator="lessThanOrEqual">
      <formula>12</formula>
    </cfRule>
    <cfRule type="cellIs" dxfId="17080" priority="28135" stopIfTrue="1" operator="between">
      <formula>12</formula>
      <formula>16</formula>
    </cfRule>
    <cfRule type="cellIs" dxfId="17079" priority="28136" stopIfTrue="1" operator="greaterThan">
      <formula>16</formula>
    </cfRule>
  </conditionalFormatting>
  <conditionalFormatting sqref="J525">
    <cfRule type="cellIs" dxfId="17078" priority="28131" stopIfTrue="1" operator="greaterThan">
      <formula>6.2</formula>
    </cfRule>
    <cfRule type="cellIs" dxfId="17077" priority="28132" stopIfTrue="1" operator="between">
      <formula>5.601</formula>
      <formula>6.2</formula>
    </cfRule>
    <cfRule type="cellIs" dxfId="17076" priority="28133" stopIfTrue="1" operator="lessThanOrEqual">
      <formula>5.6</formula>
    </cfRule>
  </conditionalFormatting>
  <conditionalFormatting sqref="K525">
    <cfRule type="cellIs" dxfId="17075" priority="28130" stopIfTrue="1" operator="lessThanOrEqual">
      <formula>0.02</formula>
    </cfRule>
  </conditionalFormatting>
  <conditionalFormatting sqref="G525">
    <cfRule type="cellIs" dxfId="17074" priority="28127" stopIfTrue="1" operator="lessThanOrEqual">
      <formula>0.12</formula>
    </cfRule>
    <cfRule type="cellIs" dxfId="17073" priority="28128" stopIfTrue="1" operator="between">
      <formula>0.1201</formula>
      <formula>0.2</formula>
    </cfRule>
    <cfRule type="cellIs" dxfId="17072" priority="28129" stopIfTrue="1" operator="greaterThan">
      <formula>0.2</formula>
    </cfRule>
  </conditionalFormatting>
  <conditionalFormatting sqref="N525">
    <cfRule type="cellIs" dxfId="17071" priority="28125" stopIfTrue="1" operator="between">
      <formula>50.1</formula>
      <formula>100</formula>
    </cfRule>
    <cfRule type="cellIs" dxfId="17070" priority="28126" stopIfTrue="1" operator="greaterThan">
      <formula>100</formula>
    </cfRule>
  </conditionalFormatting>
  <conditionalFormatting sqref="M525">
    <cfRule type="cellIs" dxfId="17069" priority="28123" stopIfTrue="1" operator="between">
      <formula>1250.1</formula>
      <formula>5000</formula>
    </cfRule>
    <cfRule type="cellIs" dxfId="17068" priority="28124" stopIfTrue="1" operator="greaterThan">
      <formula>5000</formula>
    </cfRule>
  </conditionalFormatting>
  <conditionalFormatting sqref="F537:G537">
    <cfRule type="cellIs" dxfId="17067" priority="28110" stopIfTrue="1" operator="lessThanOrEqual">
      <formula>60</formula>
    </cfRule>
    <cfRule type="cellIs" dxfId="17066" priority="28111" stopIfTrue="1" operator="between">
      <formula>60</formula>
      <formula>100</formula>
    </cfRule>
    <cfRule type="cellIs" dxfId="17065" priority="28112" stopIfTrue="1" operator="greaterThan">
      <formula>100</formula>
    </cfRule>
  </conditionalFormatting>
  <conditionalFormatting sqref="E537">
    <cfRule type="cellIs" dxfId="17064" priority="28113" stopIfTrue="1" operator="lessThanOrEqual">
      <formula>2.5</formula>
    </cfRule>
    <cfRule type="cellIs" dxfId="17063" priority="28114" stopIfTrue="1" operator="between">
      <formula>2.5</formula>
      <formula>7</formula>
    </cfRule>
    <cfRule type="cellIs" dxfId="17062" priority="28115" stopIfTrue="1" operator="greaterThan">
      <formula>7</formula>
    </cfRule>
  </conditionalFormatting>
  <conditionalFormatting sqref="H537">
    <cfRule type="cellIs" dxfId="17061" priority="28116" stopIfTrue="1" operator="lessThanOrEqual">
      <formula>12</formula>
    </cfRule>
    <cfRule type="cellIs" dxfId="17060" priority="28117" stopIfTrue="1" operator="between">
      <formula>12</formula>
      <formula>16</formula>
    </cfRule>
    <cfRule type="cellIs" dxfId="17059" priority="28118" stopIfTrue="1" operator="greaterThan">
      <formula>16</formula>
    </cfRule>
  </conditionalFormatting>
  <conditionalFormatting sqref="J537">
    <cfRule type="cellIs" dxfId="17058" priority="28119" stopIfTrue="1" operator="greaterThan">
      <formula>6.2</formula>
    </cfRule>
    <cfRule type="cellIs" dxfId="17057" priority="28120" stopIfTrue="1" operator="between">
      <formula>5.601</formula>
      <formula>6.2</formula>
    </cfRule>
    <cfRule type="cellIs" dxfId="17056" priority="28121" stopIfTrue="1" operator="lessThanOrEqual">
      <formula>5.6</formula>
    </cfRule>
  </conditionalFormatting>
  <conditionalFormatting sqref="K537">
    <cfRule type="cellIs" dxfId="17055" priority="28122" stopIfTrue="1" operator="lessThanOrEqual">
      <formula>0.02</formula>
    </cfRule>
  </conditionalFormatting>
  <conditionalFormatting sqref="G537">
    <cfRule type="cellIs" dxfId="17054" priority="28107" stopIfTrue="1" operator="lessThanOrEqual">
      <formula>0.12</formula>
    </cfRule>
    <cfRule type="cellIs" dxfId="17053" priority="28108" stopIfTrue="1" operator="between">
      <formula>0.1201</formula>
      <formula>0.2</formula>
    </cfRule>
    <cfRule type="cellIs" dxfId="17052" priority="28109" stopIfTrue="1" operator="greaterThan">
      <formula>0.2</formula>
    </cfRule>
  </conditionalFormatting>
  <conditionalFormatting sqref="N537">
    <cfRule type="cellIs" dxfId="17051" priority="28104" stopIfTrue="1" operator="between">
      <formula>50.1</formula>
      <formula>100</formula>
    </cfRule>
    <cfRule type="cellIs" dxfId="17050" priority="28106" stopIfTrue="1" operator="greaterThan">
      <formula>100</formula>
    </cfRule>
  </conditionalFormatting>
  <conditionalFormatting sqref="M537">
    <cfRule type="cellIs" dxfId="17049" priority="28103" stopIfTrue="1" operator="between">
      <formula>1250.1</formula>
      <formula>5000</formula>
    </cfRule>
    <cfRule type="cellIs" dxfId="17048" priority="28105" stopIfTrue="1" operator="greaterThan">
      <formula>5000</formula>
    </cfRule>
  </conditionalFormatting>
  <conditionalFormatting sqref="F537:G537">
    <cfRule type="cellIs" dxfId="17047" priority="28100" stopIfTrue="1" operator="lessThanOrEqual">
      <formula>60</formula>
    </cfRule>
    <cfRule type="cellIs" dxfId="17046" priority="28101" stopIfTrue="1" operator="between">
      <formula>60</formula>
      <formula>100</formula>
    </cfRule>
    <cfRule type="cellIs" dxfId="17045" priority="28102" stopIfTrue="1" operator="greaterThan">
      <formula>100</formula>
    </cfRule>
  </conditionalFormatting>
  <conditionalFormatting sqref="E537">
    <cfRule type="cellIs" dxfId="17044" priority="28097" stopIfTrue="1" operator="lessThanOrEqual">
      <formula>2.5</formula>
    </cfRule>
    <cfRule type="cellIs" dxfId="17043" priority="28098" stopIfTrue="1" operator="between">
      <formula>2.5</formula>
      <formula>7</formula>
    </cfRule>
    <cfRule type="cellIs" dxfId="17042" priority="28099" stopIfTrue="1" operator="greaterThan">
      <formula>7</formula>
    </cfRule>
  </conditionalFormatting>
  <conditionalFormatting sqref="H537">
    <cfRule type="cellIs" dxfId="17041" priority="28094" stopIfTrue="1" operator="lessThanOrEqual">
      <formula>12</formula>
    </cfRule>
    <cfRule type="cellIs" dxfId="17040" priority="28095" stopIfTrue="1" operator="between">
      <formula>12</formula>
      <formula>16</formula>
    </cfRule>
    <cfRule type="cellIs" dxfId="17039" priority="28096" stopIfTrue="1" operator="greaterThan">
      <formula>16</formula>
    </cfRule>
  </conditionalFormatting>
  <conditionalFormatting sqref="J537">
    <cfRule type="cellIs" dxfId="17038" priority="28091" stopIfTrue="1" operator="greaterThan">
      <formula>6.2</formula>
    </cfRule>
    <cfRule type="cellIs" dxfId="17037" priority="28092" stopIfTrue="1" operator="between">
      <formula>5.601</formula>
      <formula>6.2</formula>
    </cfRule>
    <cfRule type="cellIs" dxfId="17036" priority="28093" stopIfTrue="1" operator="lessThanOrEqual">
      <formula>5.6</formula>
    </cfRule>
  </conditionalFormatting>
  <conditionalFormatting sqref="K537">
    <cfRule type="cellIs" dxfId="17035" priority="28090" stopIfTrue="1" operator="lessThanOrEqual">
      <formula>0.02</formula>
    </cfRule>
  </conditionalFormatting>
  <conditionalFormatting sqref="G537">
    <cfRule type="cellIs" dxfId="17034" priority="28087" stopIfTrue="1" operator="lessThanOrEqual">
      <formula>0.12</formula>
    </cfRule>
    <cfRule type="cellIs" dxfId="17033" priority="28088" stopIfTrue="1" operator="between">
      <formula>0.1201</formula>
      <formula>0.2</formula>
    </cfRule>
    <cfRule type="cellIs" dxfId="17032" priority="28089" stopIfTrue="1" operator="greaterThan">
      <formula>0.2</formula>
    </cfRule>
  </conditionalFormatting>
  <conditionalFormatting sqref="N537">
    <cfRule type="cellIs" dxfId="17031" priority="28085" stopIfTrue="1" operator="between">
      <formula>50.1</formula>
      <formula>100</formula>
    </cfRule>
    <cfRule type="cellIs" dxfId="17030" priority="28086" stopIfTrue="1" operator="greaterThan">
      <formula>100</formula>
    </cfRule>
  </conditionalFormatting>
  <conditionalFormatting sqref="M537">
    <cfRule type="cellIs" dxfId="17029" priority="28083" stopIfTrue="1" operator="between">
      <formula>1250.1</formula>
      <formula>5000</formula>
    </cfRule>
    <cfRule type="cellIs" dxfId="17028" priority="28084" stopIfTrue="1" operator="greaterThan">
      <formula>5000</formula>
    </cfRule>
  </conditionalFormatting>
  <conditionalFormatting sqref="F549:G549">
    <cfRule type="cellIs" dxfId="17027" priority="28070" stopIfTrue="1" operator="lessThanOrEqual">
      <formula>60</formula>
    </cfRule>
    <cfRule type="cellIs" dxfId="17026" priority="28071" stopIfTrue="1" operator="between">
      <formula>60</formula>
      <formula>100</formula>
    </cfRule>
    <cfRule type="cellIs" dxfId="17025" priority="28072" stopIfTrue="1" operator="greaterThan">
      <formula>100</formula>
    </cfRule>
  </conditionalFormatting>
  <conditionalFormatting sqref="E549">
    <cfRule type="cellIs" dxfId="17024" priority="28073" stopIfTrue="1" operator="lessThanOrEqual">
      <formula>2.5</formula>
    </cfRule>
    <cfRule type="cellIs" dxfId="17023" priority="28074" stopIfTrue="1" operator="between">
      <formula>2.5</formula>
      <formula>7</formula>
    </cfRule>
    <cfRule type="cellIs" dxfId="17022" priority="28075" stopIfTrue="1" operator="greaterThan">
      <formula>7</formula>
    </cfRule>
  </conditionalFormatting>
  <conditionalFormatting sqref="H549">
    <cfRule type="cellIs" dxfId="17021" priority="28076" stopIfTrue="1" operator="lessThanOrEqual">
      <formula>12</formula>
    </cfRule>
    <cfRule type="cellIs" dxfId="17020" priority="28077" stopIfTrue="1" operator="between">
      <formula>12</formula>
      <formula>16</formula>
    </cfRule>
    <cfRule type="cellIs" dxfId="17019" priority="28078" stopIfTrue="1" operator="greaterThan">
      <formula>16</formula>
    </cfRule>
  </conditionalFormatting>
  <conditionalFormatting sqref="J549">
    <cfRule type="cellIs" dxfId="17018" priority="28079" stopIfTrue="1" operator="greaterThan">
      <formula>6.2</formula>
    </cfRule>
    <cfRule type="cellIs" dxfId="17017" priority="28080" stopIfTrue="1" operator="between">
      <formula>5.601</formula>
      <formula>6.2</formula>
    </cfRule>
    <cfRule type="cellIs" dxfId="17016" priority="28081" stopIfTrue="1" operator="lessThanOrEqual">
      <formula>5.6</formula>
    </cfRule>
  </conditionalFormatting>
  <conditionalFormatting sqref="K549">
    <cfRule type="cellIs" dxfId="17015" priority="28082" stopIfTrue="1" operator="lessThanOrEqual">
      <formula>0.02</formula>
    </cfRule>
  </conditionalFormatting>
  <conditionalFormatting sqref="G549">
    <cfRule type="cellIs" dxfId="17014" priority="28067" stopIfTrue="1" operator="lessThanOrEqual">
      <formula>0.12</formula>
    </cfRule>
    <cfRule type="cellIs" dxfId="17013" priority="28068" stopIfTrue="1" operator="between">
      <formula>0.1201</formula>
      <formula>0.2</formula>
    </cfRule>
    <cfRule type="cellIs" dxfId="17012" priority="28069" stopIfTrue="1" operator="greaterThan">
      <formula>0.2</formula>
    </cfRule>
  </conditionalFormatting>
  <conditionalFormatting sqref="N549">
    <cfRule type="cellIs" dxfId="17011" priority="28064" stopIfTrue="1" operator="between">
      <formula>50.1</formula>
      <formula>100</formula>
    </cfRule>
    <cfRule type="cellIs" dxfId="17010" priority="28066" stopIfTrue="1" operator="greaterThan">
      <formula>100</formula>
    </cfRule>
  </conditionalFormatting>
  <conditionalFormatting sqref="M549">
    <cfRule type="cellIs" dxfId="17009" priority="28063" stopIfTrue="1" operator="between">
      <formula>1250.1</formula>
      <formula>5000</formula>
    </cfRule>
    <cfRule type="cellIs" dxfId="17008" priority="28065" stopIfTrue="1" operator="greaterThan">
      <formula>5000</formula>
    </cfRule>
  </conditionalFormatting>
  <conditionalFormatting sqref="F549:G549">
    <cfRule type="cellIs" dxfId="17007" priority="28060" stopIfTrue="1" operator="lessThanOrEqual">
      <formula>60</formula>
    </cfRule>
    <cfRule type="cellIs" dxfId="17006" priority="28061" stopIfTrue="1" operator="between">
      <formula>60</formula>
      <formula>100</formula>
    </cfRule>
    <cfRule type="cellIs" dxfId="17005" priority="28062" stopIfTrue="1" operator="greaterThan">
      <formula>100</formula>
    </cfRule>
  </conditionalFormatting>
  <conditionalFormatting sqref="E549">
    <cfRule type="cellIs" dxfId="17004" priority="28057" stopIfTrue="1" operator="lessThanOrEqual">
      <formula>2.5</formula>
    </cfRule>
    <cfRule type="cellIs" dxfId="17003" priority="28058" stopIfTrue="1" operator="between">
      <formula>2.5</formula>
      <formula>7</formula>
    </cfRule>
    <cfRule type="cellIs" dxfId="17002" priority="28059" stopIfTrue="1" operator="greaterThan">
      <formula>7</formula>
    </cfRule>
  </conditionalFormatting>
  <conditionalFormatting sqref="H549">
    <cfRule type="cellIs" dxfId="17001" priority="28054" stopIfTrue="1" operator="lessThanOrEqual">
      <formula>12</formula>
    </cfRule>
    <cfRule type="cellIs" dxfId="17000" priority="28055" stopIfTrue="1" operator="between">
      <formula>12</formula>
      <formula>16</formula>
    </cfRule>
    <cfRule type="cellIs" dxfId="16999" priority="28056" stopIfTrue="1" operator="greaterThan">
      <formula>16</formula>
    </cfRule>
  </conditionalFormatting>
  <conditionalFormatting sqref="J549">
    <cfRule type="cellIs" dxfId="16998" priority="28051" stopIfTrue="1" operator="greaterThan">
      <formula>6.2</formula>
    </cfRule>
    <cfRule type="cellIs" dxfId="16997" priority="28052" stopIfTrue="1" operator="between">
      <formula>5.601</formula>
      <formula>6.2</formula>
    </cfRule>
    <cfRule type="cellIs" dxfId="16996" priority="28053" stopIfTrue="1" operator="lessThanOrEqual">
      <formula>5.6</formula>
    </cfRule>
  </conditionalFormatting>
  <conditionalFormatting sqref="K549">
    <cfRule type="cellIs" dxfId="16995" priority="28050" stopIfTrue="1" operator="lessThanOrEqual">
      <formula>0.02</formula>
    </cfRule>
  </conditionalFormatting>
  <conditionalFormatting sqref="G549">
    <cfRule type="cellIs" dxfId="16994" priority="28047" stopIfTrue="1" operator="lessThanOrEqual">
      <formula>0.12</formula>
    </cfRule>
    <cfRule type="cellIs" dxfId="16993" priority="28048" stopIfTrue="1" operator="between">
      <formula>0.1201</formula>
      <formula>0.2</formula>
    </cfRule>
    <cfRule type="cellIs" dxfId="16992" priority="28049" stopIfTrue="1" operator="greaterThan">
      <formula>0.2</formula>
    </cfRule>
  </conditionalFormatting>
  <conditionalFormatting sqref="N549">
    <cfRule type="cellIs" dxfId="16991" priority="28045" stopIfTrue="1" operator="between">
      <formula>50.1</formula>
      <formula>100</formula>
    </cfRule>
    <cfRule type="cellIs" dxfId="16990" priority="28046" stopIfTrue="1" operator="greaterThan">
      <formula>100</formula>
    </cfRule>
  </conditionalFormatting>
  <conditionalFormatting sqref="M549">
    <cfRule type="cellIs" dxfId="16989" priority="28043" stopIfTrue="1" operator="between">
      <formula>1250.1</formula>
      <formula>5000</formula>
    </cfRule>
    <cfRule type="cellIs" dxfId="16988" priority="28044" stopIfTrue="1" operator="greaterThan">
      <formula>5000</formula>
    </cfRule>
  </conditionalFormatting>
  <conditionalFormatting sqref="F561:G561">
    <cfRule type="cellIs" dxfId="16987" priority="28030" stopIfTrue="1" operator="lessThanOrEqual">
      <formula>60</formula>
    </cfRule>
    <cfRule type="cellIs" dxfId="16986" priority="28031" stopIfTrue="1" operator="between">
      <formula>60</formula>
      <formula>100</formula>
    </cfRule>
    <cfRule type="cellIs" dxfId="16985" priority="28032" stopIfTrue="1" operator="greaterThan">
      <formula>100</formula>
    </cfRule>
  </conditionalFormatting>
  <conditionalFormatting sqref="E561">
    <cfRule type="cellIs" dxfId="16984" priority="28033" stopIfTrue="1" operator="lessThanOrEqual">
      <formula>2.5</formula>
    </cfRule>
    <cfRule type="cellIs" dxfId="16983" priority="28034" stopIfTrue="1" operator="between">
      <formula>2.5</formula>
      <formula>7</formula>
    </cfRule>
    <cfRule type="cellIs" dxfId="16982" priority="28035" stopIfTrue="1" operator="greaterThan">
      <formula>7</formula>
    </cfRule>
  </conditionalFormatting>
  <conditionalFormatting sqref="H561">
    <cfRule type="cellIs" dxfId="16981" priority="28036" stopIfTrue="1" operator="lessThanOrEqual">
      <formula>12</formula>
    </cfRule>
    <cfRule type="cellIs" dxfId="16980" priority="28037" stopIfTrue="1" operator="between">
      <formula>12</formula>
      <formula>16</formula>
    </cfRule>
    <cfRule type="cellIs" dxfId="16979" priority="28038" stopIfTrue="1" operator="greaterThan">
      <formula>16</formula>
    </cfRule>
  </conditionalFormatting>
  <conditionalFormatting sqref="J561">
    <cfRule type="cellIs" dxfId="16978" priority="28039" stopIfTrue="1" operator="greaterThan">
      <formula>6.2</formula>
    </cfRule>
    <cfRule type="cellIs" dxfId="16977" priority="28040" stopIfTrue="1" operator="between">
      <formula>5.601</formula>
      <formula>6.2</formula>
    </cfRule>
    <cfRule type="cellIs" dxfId="16976" priority="28041" stopIfTrue="1" operator="lessThanOrEqual">
      <formula>5.6</formula>
    </cfRule>
  </conditionalFormatting>
  <conditionalFormatting sqref="K561">
    <cfRule type="cellIs" dxfId="16975" priority="28042" stopIfTrue="1" operator="lessThanOrEqual">
      <formula>0.02</formula>
    </cfRule>
  </conditionalFormatting>
  <conditionalFormatting sqref="G561">
    <cfRule type="cellIs" dxfId="16974" priority="28027" stopIfTrue="1" operator="lessThanOrEqual">
      <formula>0.12</formula>
    </cfRule>
    <cfRule type="cellIs" dxfId="16973" priority="28028" stopIfTrue="1" operator="between">
      <formula>0.1201</formula>
      <formula>0.2</formula>
    </cfRule>
    <cfRule type="cellIs" dxfId="16972" priority="28029" stopIfTrue="1" operator="greaterThan">
      <formula>0.2</formula>
    </cfRule>
  </conditionalFormatting>
  <conditionalFormatting sqref="N561">
    <cfRule type="cellIs" dxfId="16971" priority="28024" stopIfTrue="1" operator="between">
      <formula>50.1</formula>
      <formula>100</formula>
    </cfRule>
    <cfRule type="cellIs" dxfId="16970" priority="28026" stopIfTrue="1" operator="greaterThan">
      <formula>100</formula>
    </cfRule>
  </conditionalFormatting>
  <conditionalFormatting sqref="M561">
    <cfRule type="cellIs" dxfId="16969" priority="28023" stopIfTrue="1" operator="between">
      <formula>1250.1</formula>
      <formula>5000</formula>
    </cfRule>
    <cfRule type="cellIs" dxfId="16968" priority="28025" stopIfTrue="1" operator="greaterThan">
      <formula>5000</formula>
    </cfRule>
  </conditionalFormatting>
  <conditionalFormatting sqref="F561:G561">
    <cfRule type="cellIs" dxfId="16967" priority="28020" stopIfTrue="1" operator="lessThanOrEqual">
      <formula>60</formula>
    </cfRule>
    <cfRule type="cellIs" dxfId="16966" priority="28021" stopIfTrue="1" operator="between">
      <formula>60</formula>
      <formula>100</formula>
    </cfRule>
    <cfRule type="cellIs" dxfId="16965" priority="28022" stopIfTrue="1" operator="greaterThan">
      <formula>100</formula>
    </cfRule>
  </conditionalFormatting>
  <conditionalFormatting sqref="E561">
    <cfRule type="cellIs" dxfId="16964" priority="28017" stopIfTrue="1" operator="lessThanOrEqual">
      <formula>2.5</formula>
    </cfRule>
    <cfRule type="cellIs" dxfId="16963" priority="28018" stopIfTrue="1" operator="between">
      <formula>2.5</formula>
      <formula>7</formula>
    </cfRule>
    <cfRule type="cellIs" dxfId="16962" priority="28019" stopIfTrue="1" operator="greaterThan">
      <formula>7</formula>
    </cfRule>
  </conditionalFormatting>
  <conditionalFormatting sqref="H561">
    <cfRule type="cellIs" dxfId="16961" priority="28014" stopIfTrue="1" operator="lessThanOrEqual">
      <formula>12</formula>
    </cfRule>
    <cfRule type="cellIs" dxfId="16960" priority="28015" stopIfTrue="1" operator="between">
      <formula>12</formula>
      <formula>16</formula>
    </cfRule>
    <cfRule type="cellIs" dxfId="16959" priority="28016" stopIfTrue="1" operator="greaterThan">
      <formula>16</formula>
    </cfRule>
  </conditionalFormatting>
  <conditionalFormatting sqref="J561">
    <cfRule type="cellIs" dxfId="16958" priority="28011" stopIfTrue="1" operator="greaterThan">
      <formula>6.2</formula>
    </cfRule>
    <cfRule type="cellIs" dxfId="16957" priority="28012" stopIfTrue="1" operator="between">
      <formula>5.601</formula>
      <formula>6.2</formula>
    </cfRule>
    <cfRule type="cellIs" dxfId="16956" priority="28013" stopIfTrue="1" operator="lessThanOrEqual">
      <formula>5.6</formula>
    </cfRule>
  </conditionalFormatting>
  <conditionalFormatting sqref="K561">
    <cfRule type="cellIs" dxfId="16955" priority="28010" stopIfTrue="1" operator="lessThanOrEqual">
      <formula>0.02</formula>
    </cfRule>
  </conditionalFormatting>
  <conditionalFormatting sqref="G561">
    <cfRule type="cellIs" dxfId="16954" priority="28007" stopIfTrue="1" operator="lessThanOrEqual">
      <formula>0.12</formula>
    </cfRule>
    <cfRule type="cellIs" dxfId="16953" priority="28008" stopIfTrue="1" operator="between">
      <formula>0.1201</formula>
      <formula>0.2</formula>
    </cfRule>
    <cfRule type="cellIs" dxfId="16952" priority="28009" stopIfTrue="1" operator="greaterThan">
      <formula>0.2</formula>
    </cfRule>
  </conditionalFormatting>
  <conditionalFormatting sqref="N561">
    <cfRule type="cellIs" dxfId="16951" priority="28005" stopIfTrue="1" operator="between">
      <formula>50.1</formula>
      <formula>100</formula>
    </cfRule>
    <cfRule type="cellIs" dxfId="16950" priority="28006" stopIfTrue="1" operator="greaterThan">
      <formula>100</formula>
    </cfRule>
  </conditionalFormatting>
  <conditionalFormatting sqref="M561">
    <cfRule type="cellIs" dxfId="16949" priority="28003" stopIfTrue="1" operator="between">
      <formula>1250.1</formula>
      <formula>5000</formula>
    </cfRule>
    <cfRule type="cellIs" dxfId="16948" priority="28004" stopIfTrue="1" operator="greaterThan">
      <formula>5000</formula>
    </cfRule>
  </conditionalFormatting>
  <conditionalFormatting sqref="F573:G573">
    <cfRule type="cellIs" dxfId="16947" priority="27990" stopIfTrue="1" operator="lessThanOrEqual">
      <formula>60</formula>
    </cfRule>
    <cfRule type="cellIs" dxfId="16946" priority="27991" stopIfTrue="1" operator="between">
      <formula>60</formula>
      <formula>100</formula>
    </cfRule>
    <cfRule type="cellIs" dxfId="16945" priority="27992" stopIfTrue="1" operator="greaterThan">
      <formula>100</formula>
    </cfRule>
  </conditionalFormatting>
  <conditionalFormatting sqref="E573">
    <cfRule type="cellIs" dxfId="16944" priority="27993" stopIfTrue="1" operator="lessThanOrEqual">
      <formula>2.5</formula>
    </cfRule>
    <cfRule type="cellIs" dxfId="16943" priority="27994" stopIfTrue="1" operator="between">
      <formula>2.5</formula>
      <formula>7</formula>
    </cfRule>
    <cfRule type="cellIs" dxfId="16942" priority="27995" stopIfTrue="1" operator="greaterThan">
      <formula>7</formula>
    </cfRule>
  </conditionalFormatting>
  <conditionalFormatting sqref="H573">
    <cfRule type="cellIs" dxfId="16941" priority="27996" stopIfTrue="1" operator="lessThanOrEqual">
      <formula>12</formula>
    </cfRule>
    <cfRule type="cellIs" dxfId="16940" priority="27997" stopIfTrue="1" operator="between">
      <formula>12</formula>
      <formula>16</formula>
    </cfRule>
    <cfRule type="cellIs" dxfId="16939" priority="27998" stopIfTrue="1" operator="greaterThan">
      <formula>16</formula>
    </cfRule>
  </conditionalFormatting>
  <conditionalFormatting sqref="J573">
    <cfRule type="cellIs" dxfId="16938" priority="27999" stopIfTrue="1" operator="greaterThan">
      <formula>6.2</formula>
    </cfRule>
    <cfRule type="cellIs" dxfId="16937" priority="28000" stopIfTrue="1" operator="between">
      <formula>5.601</formula>
      <formula>6.2</formula>
    </cfRule>
    <cfRule type="cellIs" dxfId="16936" priority="28001" stopIfTrue="1" operator="lessThanOrEqual">
      <formula>5.6</formula>
    </cfRule>
  </conditionalFormatting>
  <conditionalFormatting sqref="K573">
    <cfRule type="cellIs" dxfId="16935" priority="28002" stopIfTrue="1" operator="lessThanOrEqual">
      <formula>0.02</formula>
    </cfRule>
  </conditionalFormatting>
  <conditionalFormatting sqref="G573">
    <cfRule type="cellIs" dxfId="16934" priority="27987" stopIfTrue="1" operator="lessThanOrEqual">
      <formula>0.12</formula>
    </cfRule>
    <cfRule type="cellIs" dxfId="16933" priority="27988" stopIfTrue="1" operator="between">
      <formula>0.1201</formula>
      <formula>0.2</formula>
    </cfRule>
    <cfRule type="cellIs" dxfId="16932" priority="27989" stopIfTrue="1" operator="greaterThan">
      <formula>0.2</formula>
    </cfRule>
  </conditionalFormatting>
  <conditionalFormatting sqref="N573">
    <cfRule type="cellIs" dxfId="16931" priority="27984" stopIfTrue="1" operator="between">
      <formula>50.1</formula>
      <formula>100</formula>
    </cfRule>
    <cfRule type="cellIs" dxfId="16930" priority="27986" stopIfTrue="1" operator="greaterThan">
      <formula>100</formula>
    </cfRule>
  </conditionalFormatting>
  <conditionalFormatting sqref="M573">
    <cfRule type="cellIs" dxfId="16929" priority="27983" stopIfTrue="1" operator="between">
      <formula>1250.1</formula>
      <formula>5000</formula>
    </cfRule>
    <cfRule type="cellIs" dxfId="16928" priority="27985" stopIfTrue="1" operator="greaterThan">
      <formula>5000</formula>
    </cfRule>
  </conditionalFormatting>
  <conditionalFormatting sqref="F573:G573">
    <cfRule type="cellIs" dxfId="16927" priority="27980" stopIfTrue="1" operator="lessThanOrEqual">
      <formula>60</formula>
    </cfRule>
    <cfRule type="cellIs" dxfId="16926" priority="27981" stopIfTrue="1" operator="between">
      <formula>60</formula>
      <formula>100</formula>
    </cfRule>
    <cfRule type="cellIs" dxfId="16925" priority="27982" stopIfTrue="1" operator="greaterThan">
      <formula>100</formula>
    </cfRule>
  </conditionalFormatting>
  <conditionalFormatting sqref="E573">
    <cfRule type="cellIs" dxfId="16924" priority="27977" stopIfTrue="1" operator="lessThanOrEqual">
      <formula>2.5</formula>
    </cfRule>
    <cfRule type="cellIs" dxfId="16923" priority="27978" stopIfTrue="1" operator="between">
      <formula>2.5</formula>
      <formula>7</formula>
    </cfRule>
    <cfRule type="cellIs" dxfId="16922" priority="27979" stopIfTrue="1" operator="greaterThan">
      <formula>7</formula>
    </cfRule>
  </conditionalFormatting>
  <conditionalFormatting sqref="H573">
    <cfRule type="cellIs" dxfId="16921" priority="27974" stopIfTrue="1" operator="lessThanOrEqual">
      <formula>12</formula>
    </cfRule>
    <cfRule type="cellIs" dxfId="16920" priority="27975" stopIfTrue="1" operator="between">
      <formula>12</formula>
      <formula>16</formula>
    </cfRule>
    <cfRule type="cellIs" dxfId="16919" priority="27976" stopIfTrue="1" operator="greaterThan">
      <formula>16</formula>
    </cfRule>
  </conditionalFormatting>
  <conditionalFormatting sqref="J573">
    <cfRule type="cellIs" dxfId="16918" priority="27971" stopIfTrue="1" operator="greaterThan">
      <formula>6.2</formula>
    </cfRule>
    <cfRule type="cellIs" dxfId="16917" priority="27972" stopIfTrue="1" operator="between">
      <formula>5.601</formula>
      <formula>6.2</formula>
    </cfRule>
    <cfRule type="cellIs" dxfId="16916" priority="27973" stopIfTrue="1" operator="lessThanOrEqual">
      <formula>5.6</formula>
    </cfRule>
  </conditionalFormatting>
  <conditionalFormatting sqref="K573">
    <cfRule type="cellIs" dxfId="16915" priority="27970" stopIfTrue="1" operator="lessThanOrEqual">
      <formula>0.02</formula>
    </cfRule>
  </conditionalFormatting>
  <conditionalFormatting sqref="G573">
    <cfRule type="cellIs" dxfId="16914" priority="27967" stopIfTrue="1" operator="lessThanOrEqual">
      <formula>0.12</formula>
    </cfRule>
    <cfRule type="cellIs" dxfId="16913" priority="27968" stopIfTrue="1" operator="between">
      <formula>0.1201</formula>
      <formula>0.2</formula>
    </cfRule>
    <cfRule type="cellIs" dxfId="16912" priority="27969" stopIfTrue="1" operator="greaterThan">
      <formula>0.2</formula>
    </cfRule>
  </conditionalFormatting>
  <conditionalFormatting sqref="N573">
    <cfRule type="cellIs" dxfId="16911" priority="27965" stopIfTrue="1" operator="between">
      <formula>50.1</formula>
      <formula>100</formula>
    </cfRule>
    <cfRule type="cellIs" dxfId="16910" priority="27966" stopIfTrue="1" operator="greaterThan">
      <formula>100</formula>
    </cfRule>
  </conditionalFormatting>
  <conditionalFormatting sqref="M573">
    <cfRule type="cellIs" dxfId="16909" priority="27963" stopIfTrue="1" operator="between">
      <formula>1250.1</formula>
      <formula>5000</formula>
    </cfRule>
    <cfRule type="cellIs" dxfId="16908" priority="27964" stopIfTrue="1" operator="greaterThan">
      <formula>5000</formula>
    </cfRule>
  </conditionalFormatting>
  <conditionalFormatting sqref="F585:G585">
    <cfRule type="cellIs" dxfId="16907" priority="27950" stopIfTrue="1" operator="lessThanOrEqual">
      <formula>60</formula>
    </cfRule>
    <cfRule type="cellIs" dxfId="16906" priority="27951" stopIfTrue="1" operator="between">
      <formula>60</formula>
      <formula>100</formula>
    </cfRule>
    <cfRule type="cellIs" dxfId="16905" priority="27952" stopIfTrue="1" operator="greaterThan">
      <formula>100</formula>
    </cfRule>
  </conditionalFormatting>
  <conditionalFormatting sqref="E585">
    <cfRule type="cellIs" dxfId="16904" priority="27953" stopIfTrue="1" operator="lessThanOrEqual">
      <formula>2.5</formula>
    </cfRule>
    <cfRule type="cellIs" dxfId="16903" priority="27954" stopIfTrue="1" operator="between">
      <formula>2.5</formula>
      <formula>7</formula>
    </cfRule>
    <cfRule type="cellIs" dxfId="16902" priority="27955" stopIfTrue="1" operator="greaterThan">
      <formula>7</formula>
    </cfRule>
  </conditionalFormatting>
  <conditionalFormatting sqref="H585">
    <cfRule type="cellIs" dxfId="16901" priority="27956" stopIfTrue="1" operator="lessThanOrEqual">
      <formula>12</formula>
    </cfRule>
    <cfRule type="cellIs" dxfId="16900" priority="27957" stopIfTrue="1" operator="between">
      <formula>12</formula>
      <formula>16</formula>
    </cfRule>
    <cfRule type="cellIs" dxfId="16899" priority="27958" stopIfTrue="1" operator="greaterThan">
      <formula>16</formula>
    </cfRule>
  </conditionalFormatting>
  <conditionalFormatting sqref="J585">
    <cfRule type="cellIs" dxfId="16898" priority="27959" stopIfTrue="1" operator="greaterThan">
      <formula>6.2</formula>
    </cfRule>
    <cfRule type="cellIs" dxfId="16897" priority="27960" stopIfTrue="1" operator="between">
      <formula>5.601</formula>
      <formula>6.2</formula>
    </cfRule>
    <cfRule type="cellIs" dxfId="16896" priority="27961" stopIfTrue="1" operator="lessThanOrEqual">
      <formula>5.6</formula>
    </cfRule>
  </conditionalFormatting>
  <conditionalFormatting sqref="K585">
    <cfRule type="cellIs" dxfId="16895" priority="27962" stopIfTrue="1" operator="lessThanOrEqual">
      <formula>0.02</formula>
    </cfRule>
  </conditionalFormatting>
  <conditionalFormatting sqref="G585">
    <cfRule type="cellIs" dxfId="16894" priority="27947" stopIfTrue="1" operator="lessThanOrEqual">
      <formula>0.12</formula>
    </cfRule>
    <cfRule type="cellIs" dxfId="16893" priority="27948" stopIfTrue="1" operator="between">
      <formula>0.1201</formula>
      <formula>0.2</formula>
    </cfRule>
    <cfRule type="cellIs" dxfId="16892" priority="27949" stopIfTrue="1" operator="greaterThan">
      <formula>0.2</formula>
    </cfRule>
  </conditionalFormatting>
  <conditionalFormatting sqref="N585">
    <cfRule type="cellIs" dxfId="16891" priority="27944" stopIfTrue="1" operator="between">
      <formula>50.1</formula>
      <formula>100</formula>
    </cfRule>
    <cfRule type="cellIs" dxfId="16890" priority="27946" stopIfTrue="1" operator="greaterThan">
      <formula>100</formula>
    </cfRule>
  </conditionalFormatting>
  <conditionalFormatting sqref="M585">
    <cfRule type="cellIs" dxfId="16889" priority="27943" stopIfTrue="1" operator="between">
      <formula>1250.1</formula>
      <formula>5000</formula>
    </cfRule>
    <cfRule type="cellIs" dxfId="16888" priority="27945" stopIfTrue="1" operator="greaterThan">
      <formula>5000</formula>
    </cfRule>
  </conditionalFormatting>
  <conditionalFormatting sqref="F585:G585">
    <cfRule type="cellIs" dxfId="16887" priority="27940" stopIfTrue="1" operator="lessThanOrEqual">
      <formula>60</formula>
    </cfRule>
    <cfRule type="cellIs" dxfId="16886" priority="27941" stopIfTrue="1" operator="between">
      <formula>60</formula>
      <formula>100</formula>
    </cfRule>
    <cfRule type="cellIs" dxfId="16885" priority="27942" stopIfTrue="1" operator="greaterThan">
      <formula>100</formula>
    </cfRule>
  </conditionalFormatting>
  <conditionalFormatting sqref="E585">
    <cfRule type="cellIs" dxfId="16884" priority="27937" stopIfTrue="1" operator="lessThanOrEqual">
      <formula>2.5</formula>
    </cfRule>
    <cfRule type="cellIs" dxfId="16883" priority="27938" stopIfTrue="1" operator="between">
      <formula>2.5</formula>
      <formula>7</formula>
    </cfRule>
    <cfRule type="cellIs" dxfId="16882" priority="27939" stopIfTrue="1" operator="greaterThan">
      <formula>7</formula>
    </cfRule>
  </conditionalFormatting>
  <conditionalFormatting sqref="H585">
    <cfRule type="cellIs" dxfId="16881" priority="27934" stopIfTrue="1" operator="lessThanOrEqual">
      <formula>12</formula>
    </cfRule>
    <cfRule type="cellIs" dxfId="16880" priority="27935" stopIfTrue="1" operator="between">
      <formula>12</formula>
      <formula>16</formula>
    </cfRule>
    <cfRule type="cellIs" dxfId="16879" priority="27936" stopIfTrue="1" operator="greaterThan">
      <formula>16</formula>
    </cfRule>
  </conditionalFormatting>
  <conditionalFormatting sqref="J585">
    <cfRule type="cellIs" dxfId="16878" priority="27931" stopIfTrue="1" operator="greaterThan">
      <formula>6.2</formula>
    </cfRule>
    <cfRule type="cellIs" dxfId="16877" priority="27932" stopIfTrue="1" operator="between">
      <formula>5.601</formula>
      <formula>6.2</formula>
    </cfRule>
    <cfRule type="cellIs" dxfId="16876" priority="27933" stopIfTrue="1" operator="lessThanOrEqual">
      <formula>5.6</formula>
    </cfRule>
  </conditionalFormatting>
  <conditionalFormatting sqref="K585">
    <cfRule type="cellIs" dxfId="16875" priority="27930" stopIfTrue="1" operator="lessThanOrEqual">
      <formula>0.02</formula>
    </cfRule>
  </conditionalFormatting>
  <conditionalFormatting sqref="G585">
    <cfRule type="cellIs" dxfId="16874" priority="27927" stopIfTrue="1" operator="lessThanOrEqual">
      <formula>0.12</formula>
    </cfRule>
    <cfRule type="cellIs" dxfId="16873" priority="27928" stopIfTrue="1" operator="between">
      <formula>0.1201</formula>
      <formula>0.2</formula>
    </cfRule>
    <cfRule type="cellIs" dxfId="16872" priority="27929" stopIfTrue="1" operator="greaterThan">
      <formula>0.2</formula>
    </cfRule>
  </conditionalFormatting>
  <conditionalFormatting sqref="N585">
    <cfRule type="cellIs" dxfId="16871" priority="27925" stopIfTrue="1" operator="between">
      <formula>50.1</formula>
      <formula>100</formula>
    </cfRule>
    <cfRule type="cellIs" dxfId="16870" priority="27926" stopIfTrue="1" operator="greaterThan">
      <formula>100</formula>
    </cfRule>
  </conditionalFormatting>
  <conditionalFormatting sqref="M585">
    <cfRule type="cellIs" dxfId="16869" priority="27923" stopIfTrue="1" operator="between">
      <formula>1250.1</formula>
      <formula>5000</formula>
    </cfRule>
    <cfRule type="cellIs" dxfId="16868" priority="27924" stopIfTrue="1" operator="greaterThan">
      <formula>5000</formula>
    </cfRule>
  </conditionalFormatting>
  <conditionalFormatting sqref="F597:G597">
    <cfRule type="cellIs" dxfId="16867" priority="27910" stopIfTrue="1" operator="lessThanOrEqual">
      <formula>60</formula>
    </cfRule>
    <cfRule type="cellIs" dxfId="16866" priority="27911" stopIfTrue="1" operator="between">
      <formula>60</formula>
      <formula>100</formula>
    </cfRule>
    <cfRule type="cellIs" dxfId="16865" priority="27912" stopIfTrue="1" operator="greaterThan">
      <formula>100</formula>
    </cfRule>
  </conditionalFormatting>
  <conditionalFormatting sqref="E597">
    <cfRule type="cellIs" dxfId="16864" priority="27913" stopIfTrue="1" operator="lessThanOrEqual">
      <formula>2.5</formula>
    </cfRule>
    <cfRule type="cellIs" dxfId="16863" priority="27914" stopIfTrue="1" operator="between">
      <formula>2.5</formula>
      <formula>7</formula>
    </cfRule>
    <cfRule type="cellIs" dxfId="16862" priority="27915" stopIfTrue="1" operator="greaterThan">
      <formula>7</formula>
    </cfRule>
  </conditionalFormatting>
  <conditionalFormatting sqref="H597">
    <cfRule type="cellIs" dxfId="16861" priority="27916" stopIfTrue="1" operator="lessThanOrEqual">
      <formula>12</formula>
    </cfRule>
    <cfRule type="cellIs" dxfId="16860" priority="27917" stopIfTrue="1" operator="between">
      <formula>12</formula>
      <formula>16</formula>
    </cfRule>
    <cfRule type="cellIs" dxfId="16859" priority="27918" stopIfTrue="1" operator="greaterThan">
      <formula>16</formula>
    </cfRule>
  </conditionalFormatting>
  <conditionalFormatting sqref="J597">
    <cfRule type="cellIs" dxfId="16858" priority="27919" stopIfTrue="1" operator="greaterThan">
      <formula>6.2</formula>
    </cfRule>
    <cfRule type="cellIs" dxfId="16857" priority="27920" stopIfTrue="1" operator="between">
      <formula>5.601</formula>
      <formula>6.2</formula>
    </cfRule>
    <cfRule type="cellIs" dxfId="16856" priority="27921" stopIfTrue="1" operator="lessThanOrEqual">
      <formula>5.6</formula>
    </cfRule>
  </conditionalFormatting>
  <conditionalFormatting sqref="K597">
    <cfRule type="cellIs" dxfId="16855" priority="27922" stopIfTrue="1" operator="lessThanOrEqual">
      <formula>0.02</formula>
    </cfRule>
  </conditionalFormatting>
  <conditionalFormatting sqref="G597">
    <cfRule type="cellIs" dxfId="16854" priority="27907" stopIfTrue="1" operator="lessThanOrEqual">
      <formula>0.12</formula>
    </cfRule>
    <cfRule type="cellIs" dxfId="16853" priority="27908" stopIfTrue="1" operator="between">
      <formula>0.1201</formula>
      <formula>0.2</formula>
    </cfRule>
    <cfRule type="cellIs" dxfId="16852" priority="27909" stopIfTrue="1" operator="greaterThan">
      <formula>0.2</formula>
    </cfRule>
  </conditionalFormatting>
  <conditionalFormatting sqref="N597">
    <cfRule type="cellIs" dxfId="16851" priority="27904" stopIfTrue="1" operator="between">
      <formula>50.1</formula>
      <formula>100</formula>
    </cfRule>
    <cfRule type="cellIs" dxfId="16850" priority="27906" stopIfTrue="1" operator="greaterThan">
      <formula>100</formula>
    </cfRule>
  </conditionalFormatting>
  <conditionalFormatting sqref="M597">
    <cfRule type="cellIs" dxfId="16849" priority="27903" stopIfTrue="1" operator="between">
      <formula>1250.1</formula>
      <formula>5000</formula>
    </cfRule>
    <cfRule type="cellIs" dxfId="16848" priority="27905" stopIfTrue="1" operator="greaterThan">
      <formula>5000</formula>
    </cfRule>
  </conditionalFormatting>
  <conditionalFormatting sqref="F597:G597">
    <cfRule type="cellIs" dxfId="16847" priority="27900" stopIfTrue="1" operator="lessThanOrEqual">
      <formula>60</formula>
    </cfRule>
    <cfRule type="cellIs" dxfId="16846" priority="27901" stopIfTrue="1" operator="between">
      <formula>60</formula>
      <formula>100</formula>
    </cfRule>
    <cfRule type="cellIs" dxfId="16845" priority="27902" stopIfTrue="1" operator="greaterThan">
      <formula>100</formula>
    </cfRule>
  </conditionalFormatting>
  <conditionalFormatting sqref="E597">
    <cfRule type="cellIs" dxfId="16844" priority="27897" stopIfTrue="1" operator="lessThanOrEqual">
      <formula>2.5</formula>
    </cfRule>
    <cfRule type="cellIs" dxfId="16843" priority="27898" stopIfTrue="1" operator="between">
      <formula>2.5</formula>
      <formula>7</formula>
    </cfRule>
    <cfRule type="cellIs" dxfId="16842" priority="27899" stopIfTrue="1" operator="greaterThan">
      <formula>7</formula>
    </cfRule>
  </conditionalFormatting>
  <conditionalFormatting sqref="H597">
    <cfRule type="cellIs" dxfId="16841" priority="27894" stopIfTrue="1" operator="lessThanOrEqual">
      <formula>12</formula>
    </cfRule>
    <cfRule type="cellIs" dxfId="16840" priority="27895" stopIfTrue="1" operator="between">
      <formula>12</formula>
      <formula>16</formula>
    </cfRule>
    <cfRule type="cellIs" dxfId="16839" priority="27896" stopIfTrue="1" operator="greaterThan">
      <formula>16</formula>
    </cfRule>
  </conditionalFormatting>
  <conditionalFormatting sqref="J597">
    <cfRule type="cellIs" dxfId="16838" priority="27891" stopIfTrue="1" operator="greaterThan">
      <formula>6.2</formula>
    </cfRule>
    <cfRule type="cellIs" dxfId="16837" priority="27892" stopIfTrue="1" operator="between">
      <formula>5.601</formula>
      <formula>6.2</formula>
    </cfRule>
    <cfRule type="cellIs" dxfId="16836" priority="27893" stopIfTrue="1" operator="lessThanOrEqual">
      <formula>5.6</formula>
    </cfRule>
  </conditionalFormatting>
  <conditionalFormatting sqref="K597">
    <cfRule type="cellIs" dxfId="16835" priority="27890" stopIfTrue="1" operator="lessThanOrEqual">
      <formula>0.02</formula>
    </cfRule>
  </conditionalFormatting>
  <conditionalFormatting sqref="G597">
    <cfRule type="cellIs" dxfId="16834" priority="27887" stopIfTrue="1" operator="lessThanOrEqual">
      <formula>0.12</formula>
    </cfRule>
    <cfRule type="cellIs" dxfId="16833" priority="27888" stopIfTrue="1" operator="between">
      <formula>0.1201</formula>
      <formula>0.2</formula>
    </cfRule>
    <cfRule type="cellIs" dxfId="16832" priority="27889" stopIfTrue="1" operator="greaterThan">
      <formula>0.2</formula>
    </cfRule>
  </conditionalFormatting>
  <conditionalFormatting sqref="N597">
    <cfRule type="cellIs" dxfId="16831" priority="27885" stopIfTrue="1" operator="between">
      <formula>50.1</formula>
      <formula>100</formula>
    </cfRule>
    <cfRule type="cellIs" dxfId="16830" priority="27886" stopIfTrue="1" operator="greaterThan">
      <formula>100</formula>
    </cfRule>
  </conditionalFormatting>
  <conditionalFormatting sqref="M597">
    <cfRule type="cellIs" dxfId="16829" priority="27883" stopIfTrue="1" operator="between">
      <formula>1250.1</formula>
      <formula>5000</formula>
    </cfRule>
    <cfRule type="cellIs" dxfId="16828" priority="27884" stopIfTrue="1" operator="greaterThan">
      <formula>5000</formula>
    </cfRule>
  </conditionalFormatting>
  <conditionalFormatting sqref="F609:G609">
    <cfRule type="cellIs" dxfId="16827" priority="27870" stopIfTrue="1" operator="lessThanOrEqual">
      <formula>60</formula>
    </cfRule>
    <cfRule type="cellIs" dxfId="16826" priority="27871" stopIfTrue="1" operator="between">
      <formula>60</formula>
      <formula>100</formula>
    </cfRule>
    <cfRule type="cellIs" dxfId="16825" priority="27872" stopIfTrue="1" operator="greaterThan">
      <formula>100</formula>
    </cfRule>
  </conditionalFormatting>
  <conditionalFormatting sqref="E609">
    <cfRule type="cellIs" dxfId="16824" priority="27873" stopIfTrue="1" operator="lessThanOrEqual">
      <formula>2.5</formula>
    </cfRule>
    <cfRule type="cellIs" dxfId="16823" priority="27874" stopIfTrue="1" operator="between">
      <formula>2.5</formula>
      <formula>7</formula>
    </cfRule>
    <cfRule type="cellIs" dxfId="16822" priority="27875" stopIfTrue="1" operator="greaterThan">
      <formula>7</formula>
    </cfRule>
  </conditionalFormatting>
  <conditionalFormatting sqref="H609">
    <cfRule type="cellIs" dxfId="16821" priority="27876" stopIfTrue="1" operator="lessThanOrEqual">
      <formula>12</formula>
    </cfRule>
    <cfRule type="cellIs" dxfId="16820" priority="27877" stopIfTrue="1" operator="between">
      <formula>12</formula>
      <formula>16</formula>
    </cfRule>
    <cfRule type="cellIs" dxfId="16819" priority="27878" stopIfTrue="1" operator="greaterThan">
      <formula>16</formula>
    </cfRule>
  </conditionalFormatting>
  <conditionalFormatting sqref="J609">
    <cfRule type="cellIs" dxfId="16818" priority="27879" stopIfTrue="1" operator="greaterThan">
      <formula>6.2</formula>
    </cfRule>
    <cfRule type="cellIs" dxfId="16817" priority="27880" stopIfTrue="1" operator="between">
      <formula>5.601</formula>
      <formula>6.2</formula>
    </cfRule>
    <cfRule type="cellIs" dxfId="16816" priority="27881" stopIfTrue="1" operator="lessThanOrEqual">
      <formula>5.6</formula>
    </cfRule>
  </conditionalFormatting>
  <conditionalFormatting sqref="K609">
    <cfRule type="cellIs" dxfId="16815" priority="27882" stopIfTrue="1" operator="lessThanOrEqual">
      <formula>0.02</formula>
    </cfRule>
  </conditionalFormatting>
  <conditionalFormatting sqref="G609">
    <cfRule type="cellIs" dxfId="16814" priority="27867" stopIfTrue="1" operator="lessThanOrEqual">
      <formula>0.12</formula>
    </cfRule>
    <cfRule type="cellIs" dxfId="16813" priority="27868" stopIfTrue="1" operator="between">
      <formula>0.1201</formula>
      <formula>0.2</formula>
    </cfRule>
    <cfRule type="cellIs" dxfId="16812" priority="27869" stopIfTrue="1" operator="greaterThan">
      <formula>0.2</formula>
    </cfRule>
  </conditionalFormatting>
  <conditionalFormatting sqref="N609">
    <cfRule type="cellIs" dxfId="16811" priority="27864" stopIfTrue="1" operator="between">
      <formula>50.1</formula>
      <formula>100</formula>
    </cfRule>
    <cfRule type="cellIs" dxfId="16810" priority="27866" stopIfTrue="1" operator="greaterThan">
      <formula>100</formula>
    </cfRule>
  </conditionalFormatting>
  <conditionalFormatting sqref="M609">
    <cfRule type="cellIs" dxfId="16809" priority="27863" stopIfTrue="1" operator="between">
      <formula>1250.1</formula>
      <formula>5000</formula>
    </cfRule>
    <cfRule type="cellIs" dxfId="16808" priority="27865" stopIfTrue="1" operator="greaterThan">
      <formula>5000</formula>
    </cfRule>
  </conditionalFormatting>
  <conditionalFormatting sqref="F609:G609">
    <cfRule type="cellIs" dxfId="16807" priority="27860" stopIfTrue="1" operator="lessThanOrEqual">
      <formula>60</formula>
    </cfRule>
    <cfRule type="cellIs" dxfId="16806" priority="27861" stopIfTrue="1" operator="between">
      <formula>60</formula>
      <formula>100</formula>
    </cfRule>
    <cfRule type="cellIs" dxfId="16805" priority="27862" stopIfTrue="1" operator="greaterThan">
      <formula>100</formula>
    </cfRule>
  </conditionalFormatting>
  <conditionalFormatting sqref="E609">
    <cfRule type="cellIs" dxfId="16804" priority="27857" stopIfTrue="1" operator="lessThanOrEqual">
      <formula>2.5</formula>
    </cfRule>
    <cfRule type="cellIs" dxfId="16803" priority="27858" stopIfTrue="1" operator="between">
      <formula>2.5</formula>
      <formula>7</formula>
    </cfRule>
    <cfRule type="cellIs" dxfId="16802" priority="27859" stopIfTrue="1" operator="greaterThan">
      <formula>7</formula>
    </cfRule>
  </conditionalFormatting>
  <conditionalFormatting sqref="H609">
    <cfRule type="cellIs" dxfId="16801" priority="27854" stopIfTrue="1" operator="lessThanOrEqual">
      <formula>12</formula>
    </cfRule>
    <cfRule type="cellIs" dxfId="16800" priority="27855" stopIfTrue="1" operator="between">
      <formula>12</formula>
      <formula>16</formula>
    </cfRule>
    <cfRule type="cellIs" dxfId="16799" priority="27856" stopIfTrue="1" operator="greaterThan">
      <formula>16</formula>
    </cfRule>
  </conditionalFormatting>
  <conditionalFormatting sqref="J609">
    <cfRule type="cellIs" dxfId="16798" priority="27851" stopIfTrue="1" operator="greaterThan">
      <formula>6.2</formula>
    </cfRule>
    <cfRule type="cellIs" dxfId="16797" priority="27852" stopIfTrue="1" operator="between">
      <formula>5.601</formula>
      <formula>6.2</formula>
    </cfRule>
    <cfRule type="cellIs" dxfId="16796" priority="27853" stopIfTrue="1" operator="lessThanOrEqual">
      <formula>5.6</formula>
    </cfRule>
  </conditionalFormatting>
  <conditionalFormatting sqref="K609">
    <cfRule type="cellIs" dxfId="16795" priority="27850" stopIfTrue="1" operator="lessThanOrEqual">
      <formula>0.02</formula>
    </cfRule>
  </conditionalFormatting>
  <conditionalFormatting sqref="G609">
    <cfRule type="cellIs" dxfId="16794" priority="27847" stopIfTrue="1" operator="lessThanOrEqual">
      <formula>0.12</formula>
    </cfRule>
    <cfRule type="cellIs" dxfId="16793" priority="27848" stopIfTrue="1" operator="between">
      <formula>0.1201</formula>
      <formula>0.2</formula>
    </cfRule>
    <cfRule type="cellIs" dxfId="16792" priority="27849" stopIfTrue="1" operator="greaterThan">
      <formula>0.2</formula>
    </cfRule>
  </conditionalFormatting>
  <conditionalFormatting sqref="N609">
    <cfRule type="cellIs" dxfId="16791" priority="27845" stopIfTrue="1" operator="between">
      <formula>50.1</formula>
      <formula>100</formula>
    </cfRule>
    <cfRule type="cellIs" dxfId="16790" priority="27846" stopIfTrue="1" operator="greaterThan">
      <formula>100</formula>
    </cfRule>
  </conditionalFormatting>
  <conditionalFormatting sqref="M609">
    <cfRule type="cellIs" dxfId="16789" priority="27843" stopIfTrue="1" operator="between">
      <formula>1250.1</formula>
      <formula>5000</formula>
    </cfRule>
    <cfRule type="cellIs" dxfId="16788" priority="27844" stopIfTrue="1" operator="greaterThan">
      <formula>5000</formula>
    </cfRule>
  </conditionalFormatting>
  <conditionalFormatting sqref="F626:G626">
    <cfRule type="cellIs" dxfId="16787" priority="27830" stopIfTrue="1" operator="lessThanOrEqual">
      <formula>60</formula>
    </cfRule>
    <cfRule type="cellIs" dxfId="16786" priority="27831" stopIfTrue="1" operator="between">
      <formula>60</formula>
      <formula>100</formula>
    </cfRule>
    <cfRule type="cellIs" dxfId="16785" priority="27832" stopIfTrue="1" operator="greaterThan">
      <formula>100</formula>
    </cfRule>
  </conditionalFormatting>
  <conditionalFormatting sqref="E626">
    <cfRule type="cellIs" dxfId="16784" priority="27833" stopIfTrue="1" operator="lessThanOrEqual">
      <formula>2.5</formula>
    </cfRule>
    <cfRule type="cellIs" dxfId="16783" priority="27834" stopIfTrue="1" operator="between">
      <formula>2.5</formula>
      <formula>7</formula>
    </cfRule>
    <cfRule type="cellIs" dxfId="16782" priority="27835" stopIfTrue="1" operator="greaterThan">
      <formula>7</formula>
    </cfRule>
  </conditionalFormatting>
  <conditionalFormatting sqref="H626">
    <cfRule type="cellIs" dxfId="16781" priority="27836" stopIfTrue="1" operator="lessThanOrEqual">
      <formula>12</formula>
    </cfRule>
    <cfRule type="cellIs" dxfId="16780" priority="27837" stopIfTrue="1" operator="between">
      <formula>12</formula>
      <formula>16</formula>
    </cfRule>
    <cfRule type="cellIs" dxfId="16779" priority="27838" stopIfTrue="1" operator="greaterThan">
      <formula>16</formula>
    </cfRule>
  </conditionalFormatting>
  <conditionalFormatting sqref="J626">
    <cfRule type="cellIs" dxfId="16778" priority="27839" stopIfTrue="1" operator="greaterThan">
      <formula>6.2</formula>
    </cfRule>
    <cfRule type="cellIs" dxfId="16777" priority="27840" stopIfTrue="1" operator="between">
      <formula>5.601</formula>
      <formula>6.2</formula>
    </cfRule>
    <cfRule type="cellIs" dxfId="16776" priority="27841" stopIfTrue="1" operator="lessThanOrEqual">
      <formula>5.6</formula>
    </cfRule>
  </conditionalFormatting>
  <conditionalFormatting sqref="K626">
    <cfRule type="cellIs" dxfId="16775" priority="27842" stopIfTrue="1" operator="lessThanOrEqual">
      <formula>0.02</formula>
    </cfRule>
  </conditionalFormatting>
  <conditionalFormatting sqref="G626">
    <cfRule type="cellIs" dxfId="16774" priority="27827" stopIfTrue="1" operator="lessThanOrEqual">
      <formula>0.12</formula>
    </cfRule>
    <cfRule type="cellIs" dxfId="16773" priority="27828" stopIfTrue="1" operator="between">
      <formula>0.1201</formula>
      <formula>0.2</formula>
    </cfRule>
    <cfRule type="cellIs" dxfId="16772" priority="27829" stopIfTrue="1" operator="greaterThan">
      <formula>0.2</formula>
    </cfRule>
  </conditionalFormatting>
  <conditionalFormatting sqref="N626">
    <cfRule type="cellIs" dxfId="16771" priority="27824" stopIfTrue="1" operator="between">
      <formula>50.1</formula>
      <formula>100</formula>
    </cfRule>
    <cfRule type="cellIs" dxfId="16770" priority="27826" stopIfTrue="1" operator="greaterThan">
      <formula>100</formula>
    </cfRule>
  </conditionalFormatting>
  <conditionalFormatting sqref="M626">
    <cfRule type="cellIs" dxfId="16769" priority="27823" stopIfTrue="1" operator="between">
      <formula>1250.1</formula>
      <formula>5000</formula>
    </cfRule>
    <cfRule type="cellIs" dxfId="16768" priority="27825" stopIfTrue="1" operator="greaterThan">
      <formula>5000</formula>
    </cfRule>
  </conditionalFormatting>
  <conditionalFormatting sqref="F626:G626">
    <cfRule type="cellIs" dxfId="16767" priority="27820" stopIfTrue="1" operator="lessThanOrEqual">
      <formula>60</formula>
    </cfRule>
    <cfRule type="cellIs" dxfId="16766" priority="27821" stopIfTrue="1" operator="between">
      <formula>60</formula>
      <formula>100</formula>
    </cfRule>
    <cfRule type="cellIs" dxfId="16765" priority="27822" stopIfTrue="1" operator="greaterThan">
      <formula>100</formula>
    </cfRule>
  </conditionalFormatting>
  <conditionalFormatting sqref="E626">
    <cfRule type="cellIs" dxfId="16764" priority="27817" stopIfTrue="1" operator="lessThanOrEqual">
      <formula>2.5</formula>
    </cfRule>
    <cfRule type="cellIs" dxfId="16763" priority="27818" stopIfTrue="1" operator="between">
      <formula>2.5</formula>
      <formula>7</formula>
    </cfRule>
    <cfRule type="cellIs" dxfId="16762" priority="27819" stopIfTrue="1" operator="greaterThan">
      <formula>7</formula>
    </cfRule>
  </conditionalFormatting>
  <conditionalFormatting sqref="H626">
    <cfRule type="cellIs" dxfId="16761" priority="27814" stopIfTrue="1" operator="lessThanOrEqual">
      <formula>12</formula>
    </cfRule>
    <cfRule type="cellIs" dxfId="16760" priority="27815" stopIfTrue="1" operator="between">
      <formula>12</formula>
      <formula>16</formula>
    </cfRule>
    <cfRule type="cellIs" dxfId="16759" priority="27816" stopIfTrue="1" operator="greaterThan">
      <formula>16</formula>
    </cfRule>
  </conditionalFormatting>
  <conditionalFormatting sqref="J626">
    <cfRule type="cellIs" dxfId="16758" priority="27811" stopIfTrue="1" operator="greaterThan">
      <formula>6.2</formula>
    </cfRule>
    <cfRule type="cellIs" dxfId="16757" priority="27812" stopIfTrue="1" operator="between">
      <formula>5.601</formula>
      <formula>6.2</formula>
    </cfRule>
    <cfRule type="cellIs" dxfId="16756" priority="27813" stopIfTrue="1" operator="lessThanOrEqual">
      <formula>5.6</formula>
    </cfRule>
  </conditionalFormatting>
  <conditionalFormatting sqref="K626">
    <cfRule type="cellIs" dxfId="16755" priority="27810" stopIfTrue="1" operator="lessThanOrEqual">
      <formula>0.02</formula>
    </cfRule>
  </conditionalFormatting>
  <conditionalFormatting sqref="G626">
    <cfRule type="cellIs" dxfId="16754" priority="27807" stopIfTrue="1" operator="lessThanOrEqual">
      <formula>0.12</formula>
    </cfRule>
    <cfRule type="cellIs" dxfId="16753" priority="27808" stopIfTrue="1" operator="between">
      <formula>0.1201</formula>
      <formula>0.2</formula>
    </cfRule>
    <cfRule type="cellIs" dxfId="16752" priority="27809" stopIfTrue="1" operator="greaterThan">
      <formula>0.2</formula>
    </cfRule>
  </conditionalFormatting>
  <conditionalFormatting sqref="N626">
    <cfRule type="cellIs" dxfId="16751" priority="27805" stopIfTrue="1" operator="between">
      <formula>50.1</formula>
      <formula>100</formula>
    </cfRule>
    <cfRule type="cellIs" dxfId="16750" priority="27806" stopIfTrue="1" operator="greaterThan">
      <formula>100</formula>
    </cfRule>
  </conditionalFormatting>
  <conditionalFormatting sqref="M626">
    <cfRule type="cellIs" dxfId="16749" priority="27803" stopIfTrue="1" operator="between">
      <formula>1250.1</formula>
      <formula>5000</formula>
    </cfRule>
    <cfRule type="cellIs" dxfId="16748" priority="27804" stopIfTrue="1" operator="greaterThan">
      <formula>5000</formula>
    </cfRule>
  </conditionalFormatting>
  <conditionalFormatting sqref="F639:G639">
    <cfRule type="cellIs" dxfId="16747" priority="27790" stopIfTrue="1" operator="lessThanOrEqual">
      <formula>60</formula>
    </cfRule>
    <cfRule type="cellIs" dxfId="16746" priority="27791" stopIfTrue="1" operator="between">
      <formula>60</formula>
      <formula>100</formula>
    </cfRule>
    <cfRule type="cellIs" dxfId="16745" priority="27792" stopIfTrue="1" operator="greaterThan">
      <formula>100</formula>
    </cfRule>
  </conditionalFormatting>
  <conditionalFormatting sqref="E639">
    <cfRule type="cellIs" dxfId="16744" priority="27793" stopIfTrue="1" operator="lessThanOrEqual">
      <formula>2.5</formula>
    </cfRule>
    <cfRule type="cellIs" dxfId="16743" priority="27794" stopIfTrue="1" operator="between">
      <formula>2.5</formula>
      <formula>7</formula>
    </cfRule>
    <cfRule type="cellIs" dxfId="16742" priority="27795" stopIfTrue="1" operator="greaterThan">
      <formula>7</formula>
    </cfRule>
  </conditionalFormatting>
  <conditionalFormatting sqref="H639">
    <cfRule type="cellIs" dxfId="16741" priority="27796" stopIfTrue="1" operator="lessThanOrEqual">
      <formula>12</formula>
    </cfRule>
    <cfRule type="cellIs" dxfId="16740" priority="27797" stopIfTrue="1" operator="between">
      <formula>12</formula>
      <formula>16</formula>
    </cfRule>
    <cfRule type="cellIs" dxfId="16739" priority="27798" stopIfTrue="1" operator="greaterThan">
      <formula>16</formula>
    </cfRule>
  </conditionalFormatting>
  <conditionalFormatting sqref="J639">
    <cfRule type="cellIs" dxfId="16738" priority="27799" stopIfTrue="1" operator="greaterThan">
      <formula>6.2</formula>
    </cfRule>
    <cfRule type="cellIs" dxfId="16737" priority="27800" stopIfTrue="1" operator="between">
      <formula>5.601</formula>
      <formula>6.2</formula>
    </cfRule>
    <cfRule type="cellIs" dxfId="16736" priority="27801" stopIfTrue="1" operator="lessThanOrEqual">
      <formula>5.6</formula>
    </cfRule>
  </conditionalFormatting>
  <conditionalFormatting sqref="K639">
    <cfRule type="cellIs" dxfId="16735" priority="27802" stopIfTrue="1" operator="lessThanOrEqual">
      <formula>0.02</formula>
    </cfRule>
  </conditionalFormatting>
  <conditionalFormatting sqref="G639">
    <cfRule type="cellIs" dxfId="16734" priority="27787" stopIfTrue="1" operator="lessThanOrEqual">
      <formula>0.12</formula>
    </cfRule>
    <cfRule type="cellIs" dxfId="16733" priority="27788" stopIfTrue="1" operator="between">
      <formula>0.1201</formula>
      <formula>0.2</formula>
    </cfRule>
    <cfRule type="cellIs" dxfId="16732" priority="27789" stopIfTrue="1" operator="greaterThan">
      <formula>0.2</formula>
    </cfRule>
  </conditionalFormatting>
  <conditionalFormatting sqref="N639">
    <cfRule type="cellIs" dxfId="16731" priority="27784" stopIfTrue="1" operator="between">
      <formula>50.1</formula>
      <formula>100</formula>
    </cfRule>
    <cfRule type="cellIs" dxfId="16730" priority="27786" stopIfTrue="1" operator="greaterThan">
      <formula>100</formula>
    </cfRule>
  </conditionalFormatting>
  <conditionalFormatting sqref="M639">
    <cfRule type="cellIs" dxfId="16729" priority="27783" stopIfTrue="1" operator="between">
      <formula>1250.1</formula>
      <formula>5000</formula>
    </cfRule>
    <cfRule type="cellIs" dxfId="16728" priority="27785" stopIfTrue="1" operator="greaterThan">
      <formula>5000</formula>
    </cfRule>
  </conditionalFormatting>
  <conditionalFormatting sqref="F639:G639">
    <cfRule type="cellIs" dxfId="16727" priority="27780" stopIfTrue="1" operator="lessThanOrEqual">
      <formula>60</formula>
    </cfRule>
    <cfRule type="cellIs" dxfId="16726" priority="27781" stopIfTrue="1" operator="between">
      <formula>60</formula>
      <formula>100</formula>
    </cfRule>
    <cfRule type="cellIs" dxfId="16725" priority="27782" stopIfTrue="1" operator="greaterThan">
      <formula>100</formula>
    </cfRule>
  </conditionalFormatting>
  <conditionalFormatting sqref="E639">
    <cfRule type="cellIs" dxfId="16724" priority="27777" stopIfTrue="1" operator="lessThanOrEqual">
      <formula>2.5</formula>
    </cfRule>
    <cfRule type="cellIs" dxfId="16723" priority="27778" stopIfTrue="1" operator="between">
      <formula>2.5</formula>
      <formula>7</formula>
    </cfRule>
    <cfRule type="cellIs" dxfId="16722" priority="27779" stopIfTrue="1" operator="greaterThan">
      <formula>7</formula>
    </cfRule>
  </conditionalFormatting>
  <conditionalFormatting sqref="H639">
    <cfRule type="cellIs" dxfId="16721" priority="27774" stopIfTrue="1" operator="lessThanOrEqual">
      <formula>12</formula>
    </cfRule>
    <cfRule type="cellIs" dxfId="16720" priority="27775" stopIfTrue="1" operator="between">
      <formula>12</formula>
      <formula>16</formula>
    </cfRule>
    <cfRule type="cellIs" dxfId="16719" priority="27776" stopIfTrue="1" operator="greaterThan">
      <formula>16</formula>
    </cfRule>
  </conditionalFormatting>
  <conditionalFormatting sqref="J639">
    <cfRule type="cellIs" dxfId="16718" priority="27771" stopIfTrue="1" operator="greaterThan">
      <formula>6.2</formula>
    </cfRule>
    <cfRule type="cellIs" dxfId="16717" priority="27772" stopIfTrue="1" operator="between">
      <formula>5.601</formula>
      <formula>6.2</formula>
    </cfRule>
    <cfRule type="cellIs" dxfId="16716" priority="27773" stopIfTrue="1" operator="lessThanOrEqual">
      <formula>5.6</formula>
    </cfRule>
  </conditionalFormatting>
  <conditionalFormatting sqref="K639">
    <cfRule type="cellIs" dxfId="16715" priority="27770" stopIfTrue="1" operator="lessThanOrEqual">
      <formula>0.02</formula>
    </cfRule>
  </conditionalFormatting>
  <conditionalFormatting sqref="G639">
    <cfRule type="cellIs" dxfId="16714" priority="27767" stopIfTrue="1" operator="lessThanOrEqual">
      <formula>0.12</formula>
    </cfRule>
    <cfRule type="cellIs" dxfId="16713" priority="27768" stopIfTrue="1" operator="between">
      <formula>0.1201</formula>
      <formula>0.2</formula>
    </cfRule>
    <cfRule type="cellIs" dxfId="16712" priority="27769" stopIfTrue="1" operator="greaterThan">
      <formula>0.2</formula>
    </cfRule>
  </conditionalFormatting>
  <conditionalFormatting sqref="N639">
    <cfRule type="cellIs" dxfId="16711" priority="27765" stopIfTrue="1" operator="between">
      <formula>50.1</formula>
      <formula>100</formula>
    </cfRule>
    <cfRule type="cellIs" dxfId="16710" priority="27766" stopIfTrue="1" operator="greaterThan">
      <formula>100</formula>
    </cfRule>
  </conditionalFormatting>
  <conditionalFormatting sqref="M639">
    <cfRule type="cellIs" dxfId="16709" priority="27763" stopIfTrue="1" operator="between">
      <formula>1250.1</formula>
      <formula>5000</formula>
    </cfRule>
    <cfRule type="cellIs" dxfId="16708" priority="27764" stopIfTrue="1" operator="greaterThan">
      <formula>5000</formula>
    </cfRule>
  </conditionalFormatting>
  <conditionalFormatting sqref="F651:G651">
    <cfRule type="cellIs" dxfId="16707" priority="27750" stopIfTrue="1" operator="lessThanOrEqual">
      <formula>60</formula>
    </cfRule>
    <cfRule type="cellIs" dxfId="16706" priority="27751" stopIfTrue="1" operator="between">
      <formula>60</formula>
      <formula>100</formula>
    </cfRule>
    <cfRule type="cellIs" dxfId="16705" priority="27752" stopIfTrue="1" operator="greaterThan">
      <formula>100</formula>
    </cfRule>
  </conditionalFormatting>
  <conditionalFormatting sqref="E651">
    <cfRule type="cellIs" dxfId="16704" priority="27753" stopIfTrue="1" operator="lessThanOrEqual">
      <formula>2.5</formula>
    </cfRule>
    <cfRule type="cellIs" dxfId="16703" priority="27754" stopIfTrue="1" operator="between">
      <formula>2.5</formula>
      <formula>7</formula>
    </cfRule>
    <cfRule type="cellIs" dxfId="16702" priority="27755" stopIfTrue="1" operator="greaterThan">
      <formula>7</formula>
    </cfRule>
  </conditionalFormatting>
  <conditionalFormatting sqref="H651">
    <cfRule type="cellIs" dxfId="16701" priority="27756" stopIfTrue="1" operator="lessThanOrEqual">
      <formula>12</formula>
    </cfRule>
    <cfRule type="cellIs" dxfId="16700" priority="27757" stopIfTrue="1" operator="between">
      <formula>12</formula>
      <formula>16</formula>
    </cfRule>
    <cfRule type="cellIs" dxfId="16699" priority="27758" stopIfTrue="1" operator="greaterThan">
      <formula>16</formula>
    </cfRule>
  </conditionalFormatting>
  <conditionalFormatting sqref="J651">
    <cfRule type="cellIs" dxfId="16698" priority="27759" stopIfTrue="1" operator="greaterThan">
      <formula>6.2</formula>
    </cfRule>
    <cfRule type="cellIs" dxfId="16697" priority="27760" stopIfTrue="1" operator="between">
      <formula>5.601</formula>
      <formula>6.2</formula>
    </cfRule>
    <cfRule type="cellIs" dxfId="16696" priority="27761" stopIfTrue="1" operator="lessThanOrEqual">
      <formula>5.6</formula>
    </cfRule>
  </conditionalFormatting>
  <conditionalFormatting sqref="K651">
    <cfRule type="cellIs" dxfId="16695" priority="27762" stopIfTrue="1" operator="lessThanOrEqual">
      <formula>0.02</formula>
    </cfRule>
  </conditionalFormatting>
  <conditionalFormatting sqref="G651">
    <cfRule type="cellIs" dxfId="16694" priority="27747" stopIfTrue="1" operator="lessThanOrEqual">
      <formula>0.12</formula>
    </cfRule>
    <cfRule type="cellIs" dxfId="16693" priority="27748" stopIfTrue="1" operator="between">
      <formula>0.1201</formula>
      <formula>0.2</formula>
    </cfRule>
    <cfRule type="cellIs" dxfId="16692" priority="27749" stopIfTrue="1" operator="greaterThan">
      <formula>0.2</formula>
    </cfRule>
  </conditionalFormatting>
  <conditionalFormatting sqref="N651">
    <cfRule type="cellIs" dxfId="16691" priority="27744" stopIfTrue="1" operator="between">
      <formula>50.1</formula>
      <formula>100</formula>
    </cfRule>
    <cfRule type="cellIs" dxfId="16690" priority="27746" stopIfTrue="1" operator="greaterThan">
      <formula>100</formula>
    </cfRule>
  </conditionalFormatting>
  <conditionalFormatting sqref="M651">
    <cfRule type="cellIs" dxfId="16689" priority="27743" stopIfTrue="1" operator="between">
      <formula>1250.1</formula>
      <formula>5000</formula>
    </cfRule>
    <cfRule type="cellIs" dxfId="16688" priority="27745" stopIfTrue="1" operator="greaterThan">
      <formula>5000</formula>
    </cfRule>
  </conditionalFormatting>
  <conditionalFormatting sqref="F651:G651">
    <cfRule type="cellIs" dxfId="16687" priority="27740" stopIfTrue="1" operator="lessThanOrEqual">
      <formula>60</formula>
    </cfRule>
    <cfRule type="cellIs" dxfId="16686" priority="27741" stopIfTrue="1" operator="between">
      <formula>60</formula>
      <formula>100</formula>
    </cfRule>
    <cfRule type="cellIs" dxfId="16685" priority="27742" stopIfTrue="1" operator="greaterThan">
      <formula>100</formula>
    </cfRule>
  </conditionalFormatting>
  <conditionalFormatting sqref="E651">
    <cfRule type="cellIs" dxfId="16684" priority="27737" stopIfTrue="1" operator="lessThanOrEqual">
      <formula>2.5</formula>
    </cfRule>
    <cfRule type="cellIs" dxfId="16683" priority="27738" stopIfTrue="1" operator="between">
      <formula>2.5</formula>
      <formula>7</formula>
    </cfRule>
    <cfRule type="cellIs" dxfId="16682" priority="27739" stopIfTrue="1" operator="greaterThan">
      <formula>7</formula>
    </cfRule>
  </conditionalFormatting>
  <conditionalFormatting sqref="H651">
    <cfRule type="cellIs" dxfId="16681" priority="27734" stopIfTrue="1" operator="lessThanOrEqual">
      <formula>12</formula>
    </cfRule>
    <cfRule type="cellIs" dxfId="16680" priority="27735" stopIfTrue="1" operator="between">
      <formula>12</formula>
      <formula>16</formula>
    </cfRule>
    <cfRule type="cellIs" dxfId="16679" priority="27736" stopIfTrue="1" operator="greaterThan">
      <formula>16</formula>
    </cfRule>
  </conditionalFormatting>
  <conditionalFormatting sqref="J651">
    <cfRule type="cellIs" dxfId="16678" priority="27731" stopIfTrue="1" operator="greaterThan">
      <formula>6.2</formula>
    </cfRule>
    <cfRule type="cellIs" dxfId="16677" priority="27732" stopIfTrue="1" operator="between">
      <formula>5.601</formula>
      <formula>6.2</formula>
    </cfRule>
    <cfRule type="cellIs" dxfId="16676" priority="27733" stopIfTrue="1" operator="lessThanOrEqual">
      <formula>5.6</formula>
    </cfRule>
  </conditionalFormatting>
  <conditionalFormatting sqref="K651">
    <cfRule type="cellIs" dxfId="16675" priority="27730" stopIfTrue="1" operator="lessThanOrEqual">
      <formula>0.02</formula>
    </cfRule>
  </conditionalFormatting>
  <conditionalFormatting sqref="G651">
    <cfRule type="cellIs" dxfId="16674" priority="27727" stopIfTrue="1" operator="lessThanOrEqual">
      <formula>0.12</formula>
    </cfRule>
    <cfRule type="cellIs" dxfId="16673" priority="27728" stopIfTrue="1" operator="between">
      <formula>0.1201</formula>
      <formula>0.2</formula>
    </cfRule>
    <cfRule type="cellIs" dxfId="16672" priority="27729" stopIfTrue="1" operator="greaterThan">
      <formula>0.2</formula>
    </cfRule>
  </conditionalFormatting>
  <conditionalFormatting sqref="N651">
    <cfRule type="cellIs" dxfId="16671" priority="27725" stopIfTrue="1" operator="between">
      <formula>50.1</formula>
      <formula>100</formula>
    </cfRule>
    <cfRule type="cellIs" dxfId="16670" priority="27726" stopIfTrue="1" operator="greaterThan">
      <formula>100</formula>
    </cfRule>
  </conditionalFormatting>
  <conditionalFormatting sqref="M651">
    <cfRule type="cellIs" dxfId="16669" priority="27723" stopIfTrue="1" operator="between">
      <formula>1250.1</formula>
      <formula>5000</formula>
    </cfRule>
    <cfRule type="cellIs" dxfId="16668" priority="27724" stopIfTrue="1" operator="greaterThan">
      <formula>5000</formula>
    </cfRule>
  </conditionalFormatting>
  <conditionalFormatting sqref="F663:G663">
    <cfRule type="cellIs" dxfId="16667" priority="27710" stopIfTrue="1" operator="lessThanOrEqual">
      <formula>60</formula>
    </cfRule>
    <cfRule type="cellIs" dxfId="16666" priority="27711" stopIfTrue="1" operator="between">
      <formula>60</formula>
      <formula>100</formula>
    </cfRule>
    <cfRule type="cellIs" dxfId="16665" priority="27712" stopIfTrue="1" operator="greaterThan">
      <formula>100</formula>
    </cfRule>
  </conditionalFormatting>
  <conditionalFormatting sqref="E663">
    <cfRule type="cellIs" dxfId="16664" priority="27713" stopIfTrue="1" operator="lessThanOrEqual">
      <formula>2.5</formula>
    </cfRule>
    <cfRule type="cellIs" dxfId="16663" priority="27714" stopIfTrue="1" operator="between">
      <formula>2.5</formula>
      <formula>7</formula>
    </cfRule>
    <cfRule type="cellIs" dxfId="16662" priority="27715" stopIfTrue="1" operator="greaterThan">
      <formula>7</formula>
    </cfRule>
  </conditionalFormatting>
  <conditionalFormatting sqref="H663">
    <cfRule type="cellIs" dxfId="16661" priority="27716" stopIfTrue="1" operator="lessThanOrEqual">
      <formula>12</formula>
    </cfRule>
    <cfRule type="cellIs" dxfId="16660" priority="27717" stopIfTrue="1" operator="between">
      <formula>12</formula>
      <formula>16</formula>
    </cfRule>
    <cfRule type="cellIs" dxfId="16659" priority="27718" stopIfTrue="1" operator="greaterThan">
      <formula>16</formula>
    </cfRule>
  </conditionalFormatting>
  <conditionalFormatting sqref="J663">
    <cfRule type="cellIs" dxfId="16658" priority="27719" stopIfTrue="1" operator="greaterThan">
      <formula>6.2</formula>
    </cfRule>
    <cfRule type="cellIs" dxfId="16657" priority="27720" stopIfTrue="1" operator="between">
      <formula>5.601</formula>
      <formula>6.2</formula>
    </cfRule>
    <cfRule type="cellIs" dxfId="16656" priority="27721" stopIfTrue="1" operator="lessThanOrEqual">
      <formula>5.6</formula>
    </cfRule>
  </conditionalFormatting>
  <conditionalFormatting sqref="K663">
    <cfRule type="cellIs" dxfId="16655" priority="27722" stopIfTrue="1" operator="lessThanOrEqual">
      <formula>0.02</formula>
    </cfRule>
  </conditionalFormatting>
  <conditionalFormatting sqref="G663">
    <cfRule type="cellIs" dxfId="16654" priority="27707" stopIfTrue="1" operator="lessThanOrEqual">
      <formula>0.12</formula>
    </cfRule>
    <cfRule type="cellIs" dxfId="16653" priority="27708" stopIfTrue="1" operator="between">
      <formula>0.1201</formula>
      <formula>0.2</formula>
    </cfRule>
    <cfRule type="cellIs" dxfId="16652" priority="27709" stopIfTrue="1" operator="greaterThan">
      <formula>0.2</formula>
    </cfRule>
  </conditionalFormatting>
  <conditionalFormatting sqref="N663">
    <cfRule type="cellIs" dxfId="16651" priority="27704" stopIfTrue="1" operator="between">
      <formula>50.1</formula>
      <formula>100</formula>
    </cfRule>
    <cfRule type="cellIs" dxfId="16650" priority="27706" stopIfTrue="1" operator="greaterThan">
      <formula>100</formula>
    </cfRule>
  </conditionalFormatting>
  <conditionalFormatting sqref="M663">
    <cfRule type="cellIs" dxfId="16649" priority="27703" stopIfTrue="1" operator="between">
      <formula>1250.1</formula>
      <formula>5000</formula>
    </cfRule>
    <cfRule type="cellIs" dxfId="16648" priority="27705" stopIfTrue="1" operator="greaterThan">
      <formula>5000</formula>
    </cfRule>
  </conditionalFormatting>
  <conditionalFormatting sqref="F663:G663">
    <cfRule type="cellIs" dxfId="16647" priority="27700" stopIfTrue="1" operator="lessThanOrEqual">
      <formula>60</formula>
    </cfRule>
    <cfRule type="cellIs" dxfId="16646" priority="27701" stopIfTrue="1" operator="between">
      <formula>60</formula>
      <formula>100</formula>
    </cfRule>
    <cfRule type="cellIs" dxfId="16645" priority="27702" stopIfTrue="1" operator="greaterThan">
      <formula>100</formula>
    </cfRule>
  </conditionalFormatting>
  <conditionalFormatting sqref="E663">
    <cfRule type="cellIs" dxfId="16644" priority="27697" stopIfTrue="1" operator="lessThanOrEqual">
      <formula>2.5</formula>
    </cfRule>
    <cfRule type="cellIs" dxfId="16643" priority="27698" stopIfTrue="1" operator="between">
      <formula>2.5</formula>
      <formula>7</formula>
    </cfRule>
    <cfRule type="cellIs" dxfId="16642" priority="27699" stopIfTrue="1" operator="greaterThan">
      <formula>7</formula>
    </cfRule>
  </conditionalFormatting>
  <conditionalFormatting sqref="H663">
    <cfRule type="cellIs" dxfId="16641" priority="27694" stopIfTrue="1" operator="lessThanOrEqual">
      <formula>12</formula>
    </cfRule>
    <cfRule type="cellIs" dxfId="16640" priority="27695" stopIfTrue="1" operator="between">
      <formula>12</formula>
      <formula>16</formula>
    </cfRule>
    <cfRule type="cellIs" dxfId="16639" priority="27696" stopIfTrue="1" operator="greaterThan">
      <formula>16</formula>
    </cfRule>
  </conditionalFormatting>
  <conditionalFormatting sqref="J663">
    <cfRule type="cellIs" dxfId="16638" priority="27691" stopIfTrue="1" operator="greaterThan">
      <formula>6.2</formula>
    </cfRule>
    <cfRule type="cellIs" dxfId="16637" priority="27692" stopIfTrue="1" operator="between">
      <formula>5.601</formula>
      <formula>6.2</formula>
    </cfRule>
    <cfRule type="cellIs" dxfId="16636" priority="27693" stopIfTrue="1" operator="lessThanOrEqual">
      <formula>5.6</formula>
    </cfRule>
  </conditionalFormatting>
  <conditionalFormatting sqref="K663">
    <cfRule type="cellIs" dxfId="16635" priority="27690" stopIfTrue="1" operator="lessThanOrEqual">
      <formula>0.02</formula>
    </cfRule>
  </conditionalFormatting>
  <conditionalFormatting sqref="G663">
    <cfRule type="cellIs" dxfId="16634" priority="27687" stopIfTrue="1" operator="lessThanOrEqual">
      <formula>0.12</formula>
    </cfRule>
    <cfRule type="cellIs" dxfId="16633" priority="27688" stopIfTrue="1" operator="between">
      <formula>0.1201</formula>
      <formula>0.2</formula>
    </cfRule>
    <cfRule type="cellIs" dxfId="16632" priority="27689" stopIfTrue="1" operator="greaterThan">
      <formula>0.2</formula>
    </cfRule>
  </conditionalFormatting>
  <conditionalFormatting sqref="N663">
    <cfRule type="cellIs" dxfId="16631" priority="27685" stopIfTrue="1" operator="between">
      <formula>50.1</formula>
      <formula>100</formula>
    </cfRule>
    <cfRule type="cellIs" dxfId="16630" priority="27686" stopIfTrue="1" operator="greaterThan">
      <formula>100</formula>
    </cfRule>
  </conditionalFormatting>
  <conditionalFormatting sqref="M663">
    <cfRule type="cellIs" dxfId="16629" priority="27683" stopIfTrue="1" operator="between">
      <formula>1250.1</formula>
      <formula>5000</formula>
    </cfRule>
    <cfRule type="cellIs" dxfId="16628" priority="27684" stopIfTrue="1" operator="greaterThan">
      <formula>5000</formula>
    </cfRule>
  </conditionalFormatting>
  <conditionalFormatting sqref="F675:G675">
    <cfRule type="cellIs" dxfId="16627" priority="27670" stopIfTrue="1" operator="lessThanOrEqual">
      <formula>60</formula>
    </cfRule>
    <cfRule type="cellIs" dxfId="16626" priority="27671" stopIfTrue="1" operator="between">
      <formula>60</formula>
      <formula>100</formula>
    </cfRule>
    <cfRule type="cellIs" dxfId="16625" priority="27672" stopIfTrue="1" operator="greaterThan">
      <formula>100</formula>
    </cfRule>
  </conditionalFormatting>
  <conditionalFormatting sqref="E675">
    <cfRule type="cellIs" dxfId="16624" priority="27673" stopIfTrue="1" operator="lessThanOrEqual">
      <formula>2.5</formula>
    </cfRule>
    <cfRule type="cellIs" dxfId="16623" priority="27674" stopIfTrue="1" operator="between">
      <formula>2.5</formula>
      <formula>7</formula>
    </cfRule>
    <cfRule type="cellIs" dxfId="16622" priority="27675" stopIfTrue="1" operator="greaterThan">
      <formula>7</formula>
    </cfRule>
  </conditionalFormatting>
  <conditionalFormatting sqref="H675">
    <cfRule type="cellIs" dxfId="16621" priority="27676" stopIfTrue="1" operator="lessThanOrEqual">
      <formula>12</formula>
    </cfRule>
    <cfRule type="cellIs" dxfId="16620" priority="27677" stopIfTrue="1" operator="between">
      <formula>12</formula>
      <formula>16</formula>
    </cfRule>
    <cfRule type="cellIs" dxfId="16619" priority="27678" stopIfTrue="1" operator="greaterThan">
      <formula>16</formula>
    </cfRule>
  </conditionalFormatting>
  <conditionalFormatting sqref="J675">
    <cfRule type="cellIs" dxfId="16618" priority="27679" stopIfTrue="1" operator="greaterThan">
      <formula>6.2</formula>
    </cfRule>
    <cfRule type="cellIs" dxfId="16617" priority="27680" stopIfTrue="1" operator="between">
      <formula>5.601</formula>
      <formula>6.2</formula>
    </cfRule>
    <cfRule type="cellIs" dxfId="16616" priority="27681" stopIfTrue="1" operator="lessThanOrEqual">
      <formula>5.6</formula>
    </cfRule>
  </conditionalFormatting>
  <conditionalFormatting sqref="K675">
    <cfRule type="cellIs" dxfId="16615" priority="27682" stopIfTrue="1" operator="lessThanOrEqual">
      <formula>0.02</formula>
    </cfRule>
  </conditionalFormatting>
  <conditionalFormatting sqref="G675">
    <cfRule type="cellIs" dxfId="16614" priority="27667" stopIfTrue="1" operator="lessThanOrEqual">
      <formula>0.12</formula>
    </cfRule>
    <cfRule type="cellIs" dxfId="16613" priority="27668" stopIfTrue="1" operator="between">
      <formula>0.1201</formula>
      <formula>0.2</formula>
    </cfRule>
    <cfRule type="cellIs" dxfId="16612" priority="27669" stopIfTrue="1" operator="greaterThan">
      <formula>0.2</formula>
    </cfRule>
  </conditionalFormatting>
  <conditionalFormatting sqref="N675">
    <cfRule type="cellIs" dxfId="16611" priority="27664" stopIfTrue="1" operator="between">
      <formula>50.1</formula>
      <formula>100</formula>
    </cfRule>
    <cfRule type="cellIs" dxfId="16610" priority="27666" stopIfTrue="1" operator="greaterThan">
      <formula>100</formula>
    </cfRule>
  </conditionalFormatting>
  <conditionalFormatting sqref="M675">
    <cfRule type="cellIs" dxfId="16609" priority="27663" stopIfTrue="1" operator="between">
      <formula>1250.1</formula>
      <formula>5000</formula>
    </cfRule>
    <cfRule type="cellIs" dxfId="16608" priority="27665" stopIfTrue="1" operator="greaterThan">
      <formula>5000</formula>
    </cfRule>
  </conditionalFormatting>
  <conditionalFormatting sqref="F675:G675">
    <cfRule type="cellIs" dxfId="16607" priority="27660" stopIfTrue="1" operator="lessThanOrEqual">
      <formula>60</formula>
    </cfRule>
    <cfRule type="cellIs" dxfId="16606" priority="27661" stopIfTrue="1" operator="between">
      <formula>60</formula>
      <formula>100</formula>
    </cfRule>
    <cfRule type="cellIs" dxfId="16605" priority="27662" stopIfTrue="1" operator="greaterThan">
      <formula>100</formula>
    </cfRule>
  </conditionalFormatting>
  <conditionalFormatting sqref="E675">
    <cfRule type="cellIs" dxfId="16604" priority="27657" stopIfTrue="1" operator="lessThanOrEqual">
      <formula>2.5</formula>
    </cfRule>
    <cfRule type="cellIs" dxfId="16603" priority="27658" stopIfTrue="1" operator="between">
      <formula>2.5</formula>
      <formula>7</formula>
    </cfRule>
    <cfRule type="cellIs" dxfId="16602" priority="27659" stopIfTrue="1" operator="greaterThan">
      <formula>7</formula>
    </cfRule>
  </conditionalFormatting>
  <conditionalFormatting sqref="H675">
    <cfRule type="cellIs" dxfId="16601" priority="27654" stopIfTrue="1" operator="lessThanOrEqual">
      <formula>12</formula>
    </cfRule>
    <cfRule type="cellIs" dxfId="16600" priority="27655" stopIfTrue="1" operator="between">
      <formula>12</formula>
      <formula>16</formula>
    </cfRule>
    <cfRule type="cellIs" dxfId="16599" priority="27656" stopIfTrue="1" operator="greaterThan">
      <formula>16</formula>
    </cfRule>
  </conditionalFormatting>
  <conditionalFormatting sqref="J675">
    <cfRule type="cellIs" dxfId="16598" priority="27651" stopIfTrue="1" operator="greaterThan">
      <formula>6.2</formula>
    </cfRule>
    <cfRule type="cellIs" dxfId="16597" priority="27652" stopIfTrue="1" operator="between">
      <formula>5.601</formula>
      <formula>6.2</formula>
    </cfRule>
    <cfRule type="cellIs" dxfId="16596" priority="27653" stopIfTrue="1" operator="lessThanOrEqual">
      <formula>5.6</formula>
    </cfRule>
  </conditionalFormatting>
  <conditionalFormatting sqref="K675">
    <cfRule type="cellIs" dxfId="16595" priority="27650" stopIfTrue="1" operator="lessThanOrEqual">
      <formula>0.02</formula>
    </cfRule>
  </conditionalFormatting>
  <conditionalFormatting sqref="G675">
    <cfRule type="cellIs" dxfId="16594" priority="27647" stopIfTrue="1" operator="lessThanOrEqual">
      <formula>0.12</formula>
    </cfRule>
    <cfRule type="cellIs" dxfId="16593" priority="27648" stopIfTrue="1" operator="between">
      <formula>0.1201</formula>
      <formula>0.2</formula>
    </cfRule>
    <cfRule type="cellIs" dxfId="16592" priority="27649" stopIfTrue="1" operator="greaterThan">
      <formula>0.2</formula>
    </cfRule>
  </conditionalFormatting>
  <conditionalFormatting sqref="N675">
    <cfRule type="cellIs" dxfId="16591" priority="27645" stopIfTrue="1" operator="between">
      <formula>50.1</formula>
      <formula>100</formula>
    </cfRule>
    <cfRule type="cellIs" dxfId="16590" priority="27646" stopIfTrue="1" operator="greaterThan">
      <formula>100</formula>
    </cfRule>
  </conditionalFormatting>
  <conditionalFormatting sqref="M675">
    <cfRule type="cellIs" dxfId="16589" priority="27643" stopIfTrue="1" operator="between">
      <formula>1250.1</formula>
      <formula>5000</formula>
    </cfRule>
    <cfRule type="cellIs" dxfId="16588" priority="27644" stopIfTrue="1" operator="greaterThan">
      <formula>5000</formula>
    </cfRule>
  </conditionalFormatting>
  <conditionalFormatting sqref="F692:G692">
    <cfRule type="cellIs" dxfId="16587" priority="27630" stopIfTrue="1" operator="lessThanOrEqual">
      <formula>60</formula>
    </cfRule>
    <cfRule type="cellIs" dxfId="16586" priority="27631" stopIfTrue="1" operator="between">
      <formula>60</formula>
      <formula>100</formula>
    </cfRule>
    <cfRule type="cellIs" dxfId="16585" priority="27632" stopIfTrue="1" operator="greaterThan">
      <formula>100</formula>
    </cfRule>
  </conditionalFormatting>
  <conditionalFormatting sqref="E692">
    <cfRule type="cellIs" dxfId="16584" priority="27633" stopIfTrue="1" operator="lessThanOrEqual">
      <formula>2.5</formula>
    </cfRule>
    <cfRule type="cellIs" dxfId="16583" priority="27634" stopIfTrue="1" operator="between">
      <formula>2.5</formula>
      <formula>7</formula>
    </cfRule>
    <cfRule type="cellIs" dxfId="16582" priority="27635" stopIfTrue="1" operator="greaterThan">
      <formula>7</formula>
    </cfRule>
  </conditionalFormatting>
  <conditionalFormatting sqref="H692">
    <cfRule type="cellIs" dxfId="16581" priority="27636" stopIfTrue="1" operator="lessThanOrEqual">
      <formula>12</formula>
    </cfRule>
    <cfRule type="cellIs" dxfId="16580" priority="27637" stopIfTrue="1" operator="between">
      <formula>12</formula>
      <formula>16</formula>
    </cfRule>
    <cfRule type="cellIs" dxfId="16579" priority="27638" stopIfTrue="1" operator="greaterThan">
      <formula>16</formula>
    </cfRule>
  </conditionalFormatting>
  <conditionalFormatting sqref="J692">
    <cfRule type="cellIs" dxfId="16578" priority="27639" stopIfTrue="1" operator="greaterThan">
      <formula>6.2</formula>
    </cfRule>
    <cfRule type="cellIs" dxfId="16577" priority="27640" stopIfTrue="1" operator="between">
      <formula>5.601</formula>
      <formula>6.2</formula>
    </cfRule>
    <cfRule type="cellIs" dxfId="16576" priority="27641" stopIfTrue="1" operator="lessThanOrEqual">
      <formula>5.6</formula>
    </cfRule>
  </conditionalFormatting>
  <conditionalFormatting sqref="K692">
    <cfRule type="cellIs" dxfId="16575" priority="27642" stopIfTrue="1" operator="lessThanOrEqual">
      <formula>0.02</formula>
    </cfRule>
  </conditionalFormatting>
  <conditionalFormatting sqref="G692">
    <cfRule type="cellIs" dxfId="16574" priority="27627" stopIfTrue="1" operator="lessThanOrEqual">
      <formula>0.12</formula>
    </cfRule>
    <cfRule type="cellIs" dxfId="16573" priority="27628" stopIfTrue="1" operator="between">
      <formula>0.1201</formula>
      <formula>0.2</formula>
    </cfRule>
    <cfRule type="cellIs" dxfId="16572" priority="27629" stopIfTrue="1" operator="greaterThan">
      <formula>0.2</formula>
    </cfRule>
  </conditionalFormatting>
  <conditionalFormatting sqref="N692">
    <cfRule type="cellIs" dxfId="16571" priority="27624" stopIfTrue="1" operator="between">
      <formula>50.1</formula>
      <formula>100</formula>
    </cfRule>
    <cfRule type="cellIs" dxfId="16570" priority="27626" stopIfTrue="1" operator="greaterThan">
      <formula>100</formula>
    </cfRule>
  </conditionalFormatting>
  <conditionalFormatting sqref="M692">
    <cfRule type="cellIs" dxfId="16569" priority="27623" stopIfTrue="1" operator="between">
      <formula>1250.1</formula>
      <formula>5000</formula>
    </cfRule>
    <cfRule type="cellIs" dxfId="16568" priority="27625" stopIfTrue="1" operator="greaterThan">
      <formula>5000</formula>
    </cfRule>
  </conditionalFormatting>
  <conditionalFormatting sqref="F692:G692">
    <cfRule type="cellIs" dxfId="16567" priority="27620" stopIfTrue="1" operator="lessThanOrEqual">
      <formula>60</formula>
    </cfRule>
    <cfRule type="cellIs" dxfId="16566" priority="27621" stopIfTrue="1" operator="between">
      <formula>60</formula>
      <formula>100</formula>
    </cfRule>
    <cfRule type="cellIs" dxfId="16565" priority="27622" stopIfTrue="1" operator="greaterThan">
      <formula>100</formula>
    </cfRule>
  </conditionalFormatting>
  <conditionalFormatting sqref="E692">
    <cfRule type="cellIs" dxfId="16564" priority="27617" stopIfTrue="1" operator="lessThanOrEqual">
      <formula>2.5</formula>
    </cfRule>
    <cfRule type="cellIs" dxfId="16563" priority="27618" stopIfTrue="1" operator="between">
      <formula>2.5</formula>
      <formula>7</formula>
    </cfRule>
    <cfRule type="cellIs" dxfId="16562" priority="27619" stopIfTrue="1" operator="greaterThan">
      <formula>7</formula>
    </cfRule>
  </conditionalFormatting>
  <conditionalFormatting sqref="H692">
    <cfRule type="cellIs" dxfId="16561" priority="27614" stopIfTrue="1" operator="lessThanOrEqual">
      <formula>12</formula>
    </cfRule>
    <cfRule type="cellIs" dxfId="16560" priority="27615" stopIfTrue="1" operator="between">
      <formula>12</formula>
      <formula>16</formula>
    </cfRule>
    <cfRule type="cellIs" dxfId="16559" priority="27616" stopIfTrue="1" operator="greaterThan">
      <formula>16</formula>
    </cfRule>
  </conditionalFormatting>
  <conditionalFormatting sqref="J692">
    <cfRule type="cellIs" dxfId="16558" priority="27611" stopIfTrue="1" operator="greaterThan">
      <formula>6.2</formula>
    </cfRule>
    <cfRule type="cellIs" dxfId="16557" priority="27612" stopIfTrue="1" operator="between">
      <formula>5.601</formula>
      <formula>6.2</formula>
    </cfRule>
    <cfRule type="cellIs" dxfId="16556" priority="27613" stopIfTrue="1" operator="lessThanOrEqual">
      <formula>5.6</formula>
    </cfRule>
  </conditionalFormatting>
  <conditionalFormatting sqref="K692">
    <cfRule type="cellIs" dxfId="16555" priority="27610" stopIfTrue="1" operator="lessThanOrEqual">
      <formula>0.02</formula>
    </cfRule>
  </conditionalFormatting>
  <conditionalFormatting sqref="G692">
    <cfRule type="cellIs" dxfId="16554" priority="27607" stopIfTrue="1" operator="lessThanOrEqual">
      <formula>0.12</formula>
    </cfRule>
    <cfRule type="cellIs" dxfId="16553" priority="27608" stopIfTrue="1" operator="between">
      <formula>0.1201</formula>
      <formula>0.2</formula>
    </cfRule>
    <cfRule type="cellIs" dxfId="16552" priority="27609" stopIfTrue="1" operator="greaterThan">
      <formula>0.2</formula>
    </cfRule>
  </conditionalFormatting>
  <conditionalFormatting sqref="N692">
    <cfRule type="cellIs" dxfId="16551" priority="27605" stopIfTrue="1" operator="between">
      <formula>50.1</formula>
      <formula>100</formula>
    </cfRule>
    <cfRule type="cellIs" dxfId="16550" priority="27606" stopIfTrue="1" operator="greaterThan">
      <formula>100</formula>
    </cfRule>
  </conditionalFormatting>
  <conditionalFormatting sqref="M692">
    <cfRule type="cellIs" dxfId="16549" priority="27603" stopIfTrue="1" operator="between">
      <formula>1250.1</formula>
      <formula>5000</formula>
    </cfRule>
    <cfRule type="cellIs" dxfId="16548" priority="27604" stopIfTrue="1" operator="greaterThan">
      <formula>5000</formula>
    </cfRule>
  </conditionalFormatting>
  <conditionalFormatting sqref="F705:G705">
    <cfRule type="cellIs" dxfId="16547" priority="27590" stopIfTrue="1" operator="lessThanOrEqual">
      <formula>60</formula>
    </cfRule>
    <cfRule type="cellIs" dxfId="16546" priority="27591" stopIfTrue="1" operator="between">
      <formula>60</formula>
      <formula>100</formula>
    </cfRule>
    <cfRule type="cellIs" dxfId="16545" priority="27592" stopIfTrue="1" operator="greaterThan">
      <formula>100</formula>
    </cfRule>
  </conditionalFormatting>
  <conditionalFormatting sqref="E705">
    <cfRule type="cellIs" dxfId="16544" priority="27593" stopIfTrue="1" operator="lessThanOrEqual">
      <formula>2.5</formula>
    </cfRule>
    <cfRule type="cellIs" dxfId="16543" priority="27594" stopIfTrue="1" operator="between">
      <formula>2.5</formula>
      <formula>7</formula>
    </cfRule>
    <cfRule type="cellIs" dxfId="16542" priority="27595" stopIfTrue="1" operator="greaterThan">
      <formula>7</formula>
    </cfRule>
  </conditionalFormatting>
  <conditionalFormatting sqref="H705">
    <cfRule type="cellIs" dxfId="16541" priority="27596" stopIfTrue="1" operator="lessThanOrEqual">
      <formula>12</formula>
    </cfRule>
    <cfRule type="cellIs" dxfId="16540" priority="27597" stopIfTrue="1" operator="between">
      <formula>12</formula>
      <formula>16</formula>
    </cfRule>
    <cfRule type="cellIs" dxfId="16539" priority="27598" stopIfTrue="1" operator="greaterThan">
      <formula>16</formula>
    </cfRule>
  </conditionalFormatting>
  <conditionalFormatting sqref="J705">
    <cfRule type="cellIs" dxfId="16538" priority="27599" stopIfTrue="1" operator="greaterThan">
      <formula>6.2</formula>
    </cfRule>
    <cfRule type="cellIs" dxfId="16537" priority="27600" stopIfTrue="1" operator="between">
      <formula>5.601</formula>
      <formula>6.2</formula>
    </cfRule>
    <cfRule type="cellIs" dxfId="16536" priority="27601" stopIfTrue="1" operator="lessThanOrEqual">
      <formula>5.6</formula>
    </cfRule>
  </conditionalFormatting>
  <conditionalFormatting sqref="K705">
    <cfRule type="cellIs" dxfId="16535" priority="27602" stopIfTrue="1" operator="lessThanOrEqual">
      <formula>0.02</formula>
    </cfRule>
  </conditionalFormatting>
  <conditionalFormatting sqref="G705">
    <cfRule type="cellIs" dxfId="16534" priority="27587" stopIfTrue="1" operator="lessThanOrEqual">
      <formula>0.12</formula>
    </cfRule>
    <cfRule type="cellIs" dxfId="16533" priority="27588" stopIfTrue="1" operator="between">
      <formula>0.1201</formula>
      <formula>0.2</formula>
    </cfRule>
    <cfRule type="cellIs" dxfId="16532" priority="27589" stopIfTrue="1" operator="greaterThan">
      <formula>0.2</formula>
    </cfRule>
  </conditionalFormatting>
  <conditionalFormatting sqref="N705">
    <cfRule type="cellIs" dxfId="16531" priority="27584" stopIfTrue="1" operator="between">
      <formula>50.1</formula>
      <formula>100</formula>
    </cfRule>
    <cfRule type="cellIs" dxfId="16530" priority="27586" stopIfTrue="1" operator="greaterThan">
      <formula>100</formula>
    </cfRule>
  </conditionalFormatting>
  <conditionalFormatting sqref="M705">
    <cfRule type="cellIs" dxfId="16529" priority="27583" stopIfTrue="1" operator="between">
      <formula>1250.1</formula>
      <formula>5000</formula>
    </cfRule>
    <cfRule type="cellIs" dxfId="16528" priority="27585" stopIfTrue="1" operator="greaterThan">
      <formula>5000</formula>
    </cfRule>
  </conditionalFormatting>
  <conditionalFormatting sqref="F705:G705">
    <cfRule type="cellIs" dxfId="16527" priority="27580" stopIfTrue="1" operator="lessThanOrEqual">
      <formula>60</formula>
    </cfRule>
    <cfRule type="cellIs" dxfId="16526" priority="27581" stopIfTrue="1" operator="between">
      <formula>60</formula>
      <formula>100</formula>
    </cfRule>
    <cfRule type="cellIs" dxfId="16525" priority="27582" stopIfTrue="1" operator="greaterThan">
      <formula>100</formula>
    </cfRule>
  </conditionalFormatting>
  <conditionalFormatting sqref="E705">
    <cfRule type="cellIs" dxfId="16524" priority="27577" stopIfTrue="1" operator="lessThanOrEqual">
      <formula>2.5</formula>
    </cfRule>
    <cfRule type="cellIs" dxfId="16523" priority="27578" stopIfTrue="1" operator="between">
      <formula>2.5</formula>
      <formula>7</formula>
    </cfRule>
    <cfRule type="cellIs" dxfId="16522" priority="27579" stopIfTrue="1" operator="greaterThan">
      <formula>7</formula>
    </cfRule>
  </conditionalFormatting>
  <conditionalFormatting sqref="H705">
    <cfRule type="cellIs" dxfId="16521" priority="27574" stopIfTrue="1" operator="lessThanOrEqual">
      <formula>12</formula>
    </cfRule>
    <cfRule type="cellIs" dxfId="16520" priority="27575" stopIfTrue="1" operator="between">
      <formula>12</formula>
      <formula>16</formula>
    </cfRule>
    <cfRule type="cellIs" dxfId="16519" priority="27576" stopIfTrue="1" operator="greaterThan">
      <formula>16</formula>
    </cfRule>
  </conditionalFormatting>
  <conditionalFormatting sqref="J705">
    <cfRule type="cellIs" dxfId="16518" priority="27571" stopIfTrue="1" operator="greaterThan">
      <formula>6.2</formula>
    </cfRule>
    <cfRule type="cellIs" dxfId="16517" priority="27572" stopIfTrue="1" operator="between">
      <formula>5.601</formula>
      <formula>6.2</formula>
    </cfRule>
    <cfRule type="cellIs" dxfId="16516" priority="27573" stopIfTrue="1" operator="lessThanOrEqual">
      <formula>5.6</formula>
    </cfRule>
  </conditionalFormatting>
  <conditionalFormatting sqref="K705">
    <cfRule type="cellIs" dxfId="16515" priority="27570" stopIfTrue="1" operator="lessThanOrEqual">
      <formula>0.02</formula>
    </cfRule>
  </conditionalFormatting>
  <conditionalFormatting sqref="G705">
    <cfRule type="cellIs" dxfId="16514" priority="27567" stopIfTrue="1" operator="lessThanOrEqual">
      <formula>0.12</formula>
    </cfRule>
    <cfRule type="cellIs" dxfId="16513" priority="27568" stopIfTrue="1" operator="between">
      <formula>0.1201</formula>
      <formula>0.2</formula>
    </cfRule>
    <cfRule type="cellIs" dxfId="16512" priority="27569" stopIfTrue="1" operator="greaterThan">
      <formula>0.2</formula>
    </cfRule>
  </conditionalFormatting>
  <conditionalFormatting sqref="N705">
    <cfRule type="cellIs" dxfId="16511" priority="27565" stopIfTrue="1" operator="between">
      <formula>50.1</formula>
      <formula>100</formula>
    </cfRule>
    <cfRule type="cellIs" dxfId="16510" priority="27566" stopIfTrue="1" operator="greaterThan">
      <formula>100</formula>
    </cfRule>
  </conditionalFormatting>
  <conditionalFormatting sqref="M705">
    <cfRule type="cellIs" dxfId="16509" priority="27563" stopIfTrue="1" operator="between">
      <formula>1250.1</formula>
      <formula>5000</formula>
    </cfRule>
    <cfRule type="cellIs" dxfId="16508" priority="27564" stopIfTrue="1" operator="greaterThan">
      <formula>5000</formula>
    </cfRule>
  </conditionalFormatting>
  <conditionalFormatting sqref="F717:G717">
    <cfRule type="cellIs" dxfId="16507" priority="27550" stopIfTrue="1" operator="lessThanOrEqual">
      <formula>60</formula>
    </cfRule>
    <cfRule type="cellIs" dxfId="16506" priority="27551" stopIfTrue="1" operator="between">
      <formula>60</formula>
      <formula>100</formula>
    </cfRule>
    <cfRule type="cellIs" dxfId="16505" priority="27552" stopIfTrue="1" operator="greaterThan">
      <formula>100</formula>
    </cfRule>
  </conditionalFormatting>
  <conditionalFormatting sqref="E717">
    <cfRule type="cellIs" dxfId="16504" priority="27553" stopIfTrue="1" operator="lessThanOrEqual">
      <formula>2.5</formula>
    </cfRule>
    <cfRule type="cellIs" dxfId="16503" priority="27554" stopIfTrue="1" operator="between">
      <formula>2.5</formula>
      <formula>7</formula>
    </cfRule>
    <cfRule type="cellIs" dxfId="16502" priority="27555" stopIfTrue="1" operator="greaterThan">
      <formula>7</formula>
    </cfRule>
  </conditionalFormatting>
  <conditionalFormatting sqref="H717">
    <cfRule type="cellIs" dxfId="16501" priority="27556" stopIfTrue="1" operator="lessThanOrEqual">
      <formula>12</formula>
    </cfRule>
    <cfRule type="cellIs" dxfId="16500" priority="27557" stopIfTrue="1" operator="between">
      <formula>12</formula>
      <formula>16</formula>
    </cfRule>
    <cfRule type="cellIs" dxfId="16499" priority="27558" stopIfTrue="1" operator="greaterThan">
      <formula>16</formula>
    </cfRule>
  </conditionalFormatting>
  <conditionalFormatting sqref="J717">
    <cfRule type="cellIs" dxfId="16498" priority="27559" stopIfTrue="1" operator="greaterThan">
      <formula>6.2</formula>
    </cfRule>
    <cfRule type="cellIs" dxfId="16497" priority="27560" stopIfTrue="1" operator="between">
      <formula>5.601</formula>
      <formula>6.2</formula>
    </cfRule>
    <cfRule type="cellIs" dxfId="16496" priority="27561" stopIfTrue="1" operator="lessThanOrEqual">
      <formula>5.6</formula>
    </cfRule>
  </conditionalFormatting>
  <conditionalFormatting sqref="K717">
    <cfRule type="cellIs" dxfId="16495" priority="27562" stopIfTrue="1" operator="lessThanOrEqual">
      <formula>0.02</formula>
    </cfRule>
  </conditionalFormatting>
  <conditionalFormatting sqref="G717">
    <cfRule type="cellIs" dxfId="16494" priority="27547" stopIfTrue="1" operator="lessThanOrEqual">
      <formula>0.12</formula>
    </cfRule>
    <cfRule type="cellIs" dxfId="16493" priority="27548" stopIfTrue="1" operator="between">
      <formula>0.1201</formula>
      <formula>0.2</formula>
    </cfRule>
    <cfRule type="cellIs" dxfId="16492" priority="27549" stopIfTrue="1" operator="greaterThan">
      <formula>0.2</formula>
    </cfRule>
  </conditionalFormatting>
  <conditionalFormatting sqref="N717">
    <cfRule type="cellIs" dxfId="16491" priority="27544" stopIfTrue="1" operator="between">
      <formula>50.1</formula>
      <formula>100</formula>
    </cfRule>
    <cfRule type="cellIs" dxfId="16490" priority="27546" stopIfTrue="1" operator="greaterThan">
      <formula>100</formula>
    </cfRule>
  </conditionalFormatting>
  <conditionalFormatting sqref="M717">
    <cfRule type="cellIs" dxfId="16489" priority="27543" stopIfTrue="1" operator="between">
      <formula>1250.1</formula>
      <formula>5000</formula>
    </cfRule>
    <cfRule type="cellIs" dxfId="16488" priority="27545" stopIfTrue="1" operator="greaterThan">
      <formula>5000</formula>
    </cfRule>
  </conditionalFormatting>
  <conditionalFormatting sqref="F717:G717">
    <cfRule type="cellIs" dxfId="16487" priority="27540" stopIfTrue="1" operator="lessThanOrEqual">
      <formula>60</formula>
    </cfRule>
    <cfRule type="cellIs" dxfId="16486" priority="27541" stopIfTrue="1" operator="between">
      <formula>60</formula>
      <formula>100</formula>
    </cfRule>
    <cfRule type="cellIs" dxfId="16485" priority="27542" stopIfTrue="1" operator="greaterThan">
      <formula>100</formula>
    </cfRule>
  </conditionalFormatting>
  <conditionalFormatting sqref="E717">
    <cfRule type="cellIs" dxfId="16484" priority="27537" stopIfTrue="1" operator="lessThanOrEqual">
      <formula>2.5</formula>
    </cfRule>
    <cfRule type="cellIs" dxfId="16483" priority="27538" stopIfTrue="1" operator="between">
      <formula>2.5</formula>
      <formula>7</formula>
    </cfRule>
    <cfRule type="cellIs" dxfId="16482" priority="27539" stopIfTrue="1" operator="greaterThan">
      <formula>7</formula>
    </cfRule>
  </conditionalFormatting>
  <conditionalFormatting sqref="H717">
    <cfRule type="cellIs" dxfId="16481" priority="27534" stopIfTrue="1" operator="lessThanOrEqual">
      <formula>12</formula>
    </cfRule>
    <cfRule type="cellIs" dxfId="16480" priority="27535" stopIfTrue="1" operator="between">
      <formula>12</formula>
      <formula>16</formula>
    </cfRule>
    <cfRule type="cellIs" dxfId="16479" priority="27536" stopIfTrue="1" operator="greaterThan">
      <formula>16</formula>
    </cfRule>
  </conditionalFormatting>
  <conditionalFormatting sqref="J717">
    <cfRule type="cellIs" dxfId="16478" priority="27531" stopIfTrue="1" operator="greaterThan">
      <formula>6.2</formula>
    </cfRule>
    <cfRule type="cellIs" dxfId="16477" priority="27532" stopIfTrue="1" operator="between">
      <formula>5.601</formula>
      <formula>6.2</formula>
    </cfRule>
    <cfRule type="cellIs" dxfId="16476" priority="27533" stopIfTrue="1" operator="lessThanOrEqual">
      <formula>5.6</formula>
    </cfRule>
  </conditionalFormatting>
  <conditionalFormatting sqref="K717">
    <cfRule type="cellIs" dxfId="16475" priority="27530" stopIfTrue="1" operator="lessThanOrEqual">
      <formula>0.02</formula>
    </cfRule>
  </conditionalFormatting>
  <conditionalFormatting sqref="G717">
    <cfRule type="cellIs" dxfId="16474" priority="27527" stopIfTrue="1" operator="lessThanOrEqual">
      <formula>0.12</formula>
    </cfRule>
    <cfRule type="cellIs" dxfId="16473" priority="27528" stopIfTrue="1" operator="between">
      <formula>0.1201</formula>
      <formula>0.2</formula>
    </cfRule>
    <cfRule type="cellIs" dxfId="16472" priority="27529" stopIfTrue="1" operator="greaterThan">
      <formula>0.2</formula>
    </cfRule>
  </conditionalFormatting>
  <conditionalFormatting sqref="N717">
    <cfRule type="cellIs" dxfId="16471" priority="27525" stopIfTrue="1" operator="between">
      <formula>50.1</formula>
      <formula>100</formula>
    </cfRule>
    <cfRule type="cellIs" dxfId="16470" priority="27526" stopIfTrue="1" operator="greaterThan">
      <formula>100</formula>
    </cfRule>
  </conditionalFormatting>
  <conditionalFormatting sqref="M717">
    <cfRule type="cellIs" dxfId="16469" priority="27523" stopIfTrue="1" operator="between">
      <formula>1250.1</formula>
      <formula>5000</formula>
    </cfRule>
    <cfRule type="cellIs" dxfId="16468" priority="27524" stopIfTrue="1" operator="greaterThan">
      <formula>5000</formula>
    </cfRule>
  </conditionalFormatting>
  <conditionalFormatting sqref="F281:G281">
    <cfRule type="cellIs" dxfId="16467" priority="24110" stopIfTrue="1" operator="lessThanOrEqual">
      <formula>60</formula>
    </cfRule>
    <cfRule type="cellIs" dxfId="16466" priority="24111" stopIfTrue="1" operator="between">
      <formula>60</formula>
      <formula>100</formula>
    </cfRule>
    <cfRule type="cellIs" dxfId="16465" priority="24112" stopIfTrue="1" operator="greaterThan">
      <formula>100</formula>
    </cfRule>
  </conditionalFormatting>
  <conditionalFormatting sqref="E281">
    <cfRule type="cellIs" dxfId="16464" priority="24113" stopIfTrue="1" operator="lessThanOrEqual">
      <formula>2.5</formula>
    </cfRule>
    <cfRule type="cellIs" dxfId="16463" priority="24114" stopIfTrue="1" operator="between">
      <formula>2.5</formula>
      <formula>7</formula>
    </cfRule>
    <cfRule type="cellIs" dxfId="16462" priority="24115" stopIfTrue="1" operator="greaterThan">
      <formula>7</formula>
    </cfRule>
  </conditionalFormatting>
  <conditionalFormatting sqref="H281">
    <cfRule type="cellIs" dxfId="16461" priority="24116" stopIfTrue="1" operator="lessThanOrEqual">
      <formula>12</formula>
    </cfRule>
    <cfRule type="cellIs" dxfId="16460" priority="24117" stopIfTrue="1" operator="between">
      <formula>12</formula>
      <formula>16</formula>
    </cfRule>
    <cfRule type="cellIs" dxfId="16459" priority="24118" stopIfTrue="1" operator="greaterThan">
      <formula>16</formula>
    </cfRule>
  </conditionalFormatting>
  <conditionalFormatting sqref="J281">
    <cfRule type="cellIs" dxfId="16458" priority="24119" stopIfTrue="1" operator="greaterThan">
      <formula>6.2</formula>
    </cfRule>
    <cfRule type="cellIs" dxfId="16457" priority="24120" stopIfTrue="1" operator="between">
      <formula>5.601</formula>
      <formula>6.2</formula>
    </cfRule>
    <cfRule type="cellIs" dxfId="16456" priority="24121" stopIfTrue="1" operator="lessThanOrEqual">
      <formula>5.6</formula>
    </cfRule>
  </conditionalFormatting>
  <conditionalFormatting sqref="K281">
    <cfRule type="cellIs" dxfId="16455" priority="24122" stopIfTrue="1" operator="lessThanOrEqual">
      <formula>0.02</formula>
    </cfRule>
  </conditionalFormatting>
  <conditionalFormatting sqref="G281">
    <cfRule type="cellIs" dxfId="16454" priority="24107" stopIfTrue="1" operator="lessThanOrEqual">
      <formula>0.12</formula>
    </cfRule>
    <cfRule type="cellIs" dxfId="16453" priority="24108" stopIfTrue="1" operator="between">
      <formula>0.1201</formula>
      <formula>0.2</formula>
    </cfRule>
    <cfRule type="cellIs" dxfId="16452" priority="24109" stopIfTrue="1" operator="greaterThan">
      <formula>0.2</formula>
    </cfRule>
  </conditionalFormatting>
  <conditionalFormatting sqref="N281">
    <cfRule type="cellIs" dxfId="16451" priority="24104" stopIfTrue="1" operator="between">
      <formula>50.1</formula>
      <formula>100</formula>
    </cfRule>
    <cfRule type="cellIs" dxfId="16450" priority="24106" stopIfTrue="1" operator="greaterThan">
      <formula>100</formula>
    </cfRule>
  </conditionalFormatting>
  <conditionalFormatting sqref="M281">
    <cfRule type="cellIs" dxfId="16449" priority="24103" stopIfTrue="1" operator="between">
      <formula>1250.1</formula>
      <formula>5000</formula>
    </cfRule>
    <cfRule type="cellIs" dxfId="16448" priority="24105" stopIfTrue="1" operator="greaterThan">
      <formula>5000</formula>
    </cfRule>
  </conditionalFormatting>
  <conditionalFormatting sqref="F281:G281">
    <cfRule type="cellIs" dxfId="16447" priority="24100" stopIfTrue="1" operator="lessThanOrEqual">
      <formula>60</formula>
    </cfRule>
    <cfRule type="cellIs" dxfId="16446" priority="24101" stopIfTrue="1" operator="between">
      <formula>60</formula>
      <formula>100</formula>
    </cfRule>
    <cfRule type="cellIs" dxfId="16445" priority="24102" stopIfTrue="1" operator="greaterThan">
      <formula>100</formula>
    </cfRule>
  </conditionalFormatting>
  <conditionalFormatting sqref="E281">
    <cfRule type="cellIs" dxfId="16444" priority="24097" stopIfTrue="1" operator="lessThanOrEqual">
      <formula>2.5</formula>
    </cfRule>
    <cfRule type="cellIs" dxfId="16443" priority="24098" stopIfTrue="1" operator="between">
      <formula>2.5</formula>
      <formula>7</formula>
    </cfRule>
    <cfRule type="cellIs" dxfId="16442" priority="24099" stopIfTrue="1" operator="greaterThan">
      <formula>7</formula>
    </cfRule>
  </conditionalFormatting>
  <conditionalFormatting sqref="H281">
    <cfRule type="cellIs" dxfId="16441" priority="24094" stopIfTrue="1" operator="lessThanOrEqual">
      <formula>12</formula>
    </cfRule>
    <cfRule type="cellIs" dxfId="16440" priority="24095" stopIfTrue="1" operator="between">
      <formula>12</formula>
      <formula>16</formula>
    </cfRule>
    <cfRule type="cellIs" dxfId="16439" priority="24096" stopIfTrue="1" operator="greaterThan">
      <formula>16</formula>
    </cfRule>
  </conditionalFormatting>
  <conditionalFormatting sqref="J281">
    <cfRule type="cellIs" dxfId="16438" priority="24091" stopIfTrue="1" operator="greaterThan">
      <formula>6.2</formula>
    </cfRule>
    <cfRule type="cellIs" dxfId="16437" priority="24092" stopIfTrue="1" operator="between">
      <formula>5.601</formula>
      <formula>6.2</formula>
    </cfRule>
    <cfRule type="cellIs" dxfId="16436" priority="24093" stopIfTrue="1" operator="lessThanOrEqual">
      <formula>5.6</formula>
    </cfRule>
  </conditionalFormatting>
  <conditionalFormatting sqref="K281">
    <cfRule type="cellIs" dxfId="16435" priority="24090" stopIfTrue="1" operator="lessThanOrEqual">
      <formula>0.02</formula>
    </cfRule>
  </conditionalFormatting>
  <conditionalFormatting sqref="G281">
    <cfRule type="cellIs" dxfId="16434" priority="24087" stopIfTrue="1" operator="lessThanOrEqual">
      <formula>0.12</formula>
    </cfRule>
    <cfRule type="cellIs" dxfId="16433" priority="24088" stopIfTrue="1" operator="between">
      <formula>0.1201</formula>
      <formula>0.2</formula>
    </cfRule>
    <cfRule type="cellIs" dxfId="16432" priority="24089" stopIfTrue="1" operator="greaterThan">
      <formula>0.2</formula>
    </cfRule>
  </conditionalFormatting>
  <conditionalFormatting sqref="N281">
    <cfRule type="cellIs" dxfId="16431" priority="24085" stopIfTrue="1" operator="between">
      <formula>50.1</formula>
      <formula>100</formula>
    </cfRule>
    <cfRule type="cellIs" dxfId="16430" priority="24086" stopIfTrue="1" operator="greaterThan">
      <formula>100</formula>
    </cfRule>
  </conditionalFormatting>
  <conditionalFormatting sqref="M281">
    <cfRule type="cellIs" dxfId="16429" priority="24083" stopIfTrue="1" operator="between">
      <formula>1250.1</formula>
      <formula>5000</formula>
    </cfRule>
    <cfRule type="cellIs" dxfId="16428" priority="24084" stopIfTrue="1" operator="greaterThan">
      <formula>5000</formula>
    </cfRule>
  </conditionalFormatting>
  <conditionalFormatting sqref="F72 I72">
    <cfRule type="cellIs" dxfId="16427" priority="17630" stopIfTrue="1" operator="lessThanOrEqual">
      <formula>60</formula>
    </cfRule>
    <cfRule type="cellIs" dxfId="16426" priority="17631" stopIfTrue="1" operator="between">
      <formula>60</formula>
      <formula>100</formula>
    </cfRule>
    <cfRule type="cellIs" dxfId="16425" priority="17632" stopIfTrue="1" operator="greaterThan">
      <formula>100</formula>
    </cfRule>
  </conditionalFormatting>
  <conditionalFormatting sqref="E72">
    <cfRule type="cellIs" dxfId="16424" priority="17633" stopIfTrue="1" operator="lessThanOrEqual">
      <formula>2.5</formula>
    </cfRule>
    <cfRule type="cellIs" dxfId="16423" priority="17634" stopIfTrue="1" operator="between">
      <formula>2.5</formula>
      <formula>7</formula>
    </cfRule>
    <cfRule type="cellIs" dxfId="16422" priority="17635" stopIfTrue="1" operator="greaterThan">
      <formula>7</formula>
    </cfRule>
  </conditionalFormatting>
  <conditionalFormatting sqref="H72">
    <cfRule type="cellIs" dxfId="16421" priority="17636" stopIfTrue="1" operator="lessThanOrEqual">
      <formula>12</formula>
    </cfRule>
    <cfRule type="cellIs" dxfId="16420" priority="17637" stopIfTrue="1" operator="between">
      <formula>12</formula>
      <formula>16</formula>
    </cfRule>
    <cfRule type="cellIs" dxfId="16419" priority="17638" stopIfTrue="1" operator="greaterThan">
      <formula>16</formula>
    </cfRule>
  </conditionalFormatting>
  <conditionalFormatting sqref="J72">
    <cfRule type="cellIs" dxfId="16418" priority="17639" stopIfTrue="1" operator="greaterThan">
      <formula>6.2</formula>
    </cfRule>
    <cfRule type="cellIs" dxfId="16417" priority="17640" stopIfTrue="1" operator="between">
      <formula>5.601</formula>
      <formula>6.2</formula>
    </cfRule>
    <cfRule type="cellIs" dxfId="16416" priority="17641" stopIfTrue="1" operator="lessThanOrEqual">
      <formula>5.6</formula>
    </cfRule>
  </conditionalFormatting>
  <conditionalFormatting sqref="K72">
    <cfRule type="cellIs" dxfId="16415" priority="17642" stopIfTrue="1" operator="lessThanOrEqual">
      <formula>0.02</formula>
    </cfRule>
  </conditionalFormatting>
  <conditionalFormatting sqref="G72">
    <cfRule type="cellIs" dxfId="16414" priority="17627" stopIfTrue="1" operator="lessThanOrEqual">
      <formula>0.12</formula>
    </cfRule>
    <cfRule type="cellIs" dxfId="16413" priority="17628" stopIfTrue="1" operator="between">
      <formula>0.1201</formula>
      <formula>0.2</formula>
    </cfRule>
    <cfRule type="cellIs" dxfId="16412" priority="17629" stopIfTrue="1" operator="greaterThan">
      <formula>0.2</formula>
    </cfRule>
  </conditionalFormatting>
  <conditionalFormatting sqref="N72">
    <cfRule type="cellIs" dxfId="16411" priority="17624" stopIfTrue="1" operator="between">
      <formula>50.1</formula>
      <formula>100</formula>
    </cfRule>
    <cfRule type="cellIs" dxfId="16410" priority="17626" stopIfTrue="1" operator="greaterThan">
      <formula>100</formula>
    </cfRule>
  </conditionalFormatting>
  <conditionalFormatting sqref="M72">
    <cfRule type="cellIs" dxfId="16409" priority="17623" stopIfTrue="1" operator="between">
      <formula>1250.1</formula>
      <formula>5000</formula>
    </cfRule>
    <cfRule type="cellIs" dxfId="16408" priority="17625" stopIfTrue="1" operator="greaterThan">
      <formula>5000</formula>
    </cfRule>
  </conditionalFormatting>
  <conditionalFormatting sqref="F72 I72">
    <cfRule type="cellIs" dxfId="16407" priority="17620" stopIfTrue="1" operator="lessThanOrEqual">
      <formula>60</formula>
    </cfRule>
    <cfRule type="cellIs" dxfId="16406" priority="17621" stopIfTrue="1" operator="between">
      <formula>60</formula>
      <formula>100</formula>
    </cfRule>
    <cfRule type="cellIs" dxfId="16405" priority="17622" stopIfTrue="1" operator="greaterThan">
      <formula>100</formula>
    </cfRule>
  </conditionalFormatting>
  <conditionalFormatting sqref="E72">
    <cfRule type="cellIs" dxfId="16404" priority="17617" stopIfTrue="1" operator="lessThanOrEqual">
      <formula>2.5</formula>
    </cfRule>
    <cfRule type="cellIs" dxfId="16403" priority="17618" stopIfTrue="1" operator="between">
      <formula>2.5</formula>
      <formula>7</formula>
    </cfRule>
    <cfRule type="cellIs" dxfId="16402" priority="17619" stopIfTrue="1" operator="greaterThan">
      <formula>7</formula>
    </cfRule>
  </conditionalFormatting>
  <conditionalFormatting sqref="H72">
    <cfRule type="cellIs" dxfId="16401" priority="17614" stopIfTrue="1" operator="lessThanOrEqual">
      <formula>12</formula>
    </cfRule>
    <cfRule type="cellIs" dxfId="16400" priority="17615" stopIfTrue="1" operator="between">
      <formula>12</formula>
      <formula>16</formula>
    </cfRule>
    <cfRule type="cellIs" dxfId="16399" priority="17616" stopIfTrue="1" operator="greaterThan">
      <formula>16</formula>
    </cfRule>
  </conditionalFormatting>
  <conditionalFormatting sqref="J72">
    <cfRule type="cellIs" dxfId="16398" priority="17611" stopIfTrue="1" operator="greaterThan">
      <formula>6.2</formula>
    </cfRule>
    <cfRule type="cellIs" dxfId="16397" priority="17612" stopIfTrue="1" operator="between">
      <formula>5.601</formula>
      <formula>6.2</formula>
    </cfRule>
    <cfRule type="cellIs" dxfId="16396" priority="17613" stopIfTrue="1" operator="lessThanOrEqual">
      <formula>5.6</formula>
    </cfRule>
  </conditionalFormatting>
  <conditionalFormatting sqref="K72">
    <cfRule type="cellIs" dxfId="16395" priority="17610" stopIfTrue="1" operator="lessThanOrEqual">
      <formula>0.02</formula>
    </cfRule>
  </conditionalFormatting>
  <conditionalFormatting sqref="G72">
    <cfRule type="cellIs" dxfId="16394" priority="17607" stopIfTrue="1" operator="lessThanOrEqual">
      <formula>0.12</formula>
    </cfRule>
    <cfRule type="cellIs" dxfId="16393" priority="17608" stopIfTrue="1" operator="between">
      <formula>0.1201</formula>
      <formula>0.2</formula>
    </cfRule>
    <cfRule type="cellIs" dxfId="16392" priority="17609" stopIfTrue="1" operator="greaterThan">
      <formula>0.2</formula>
    </cfRule>
  </conditionalFormatting>
  <conditionalFormatting sqref="N72">
    <cfRule type="cellIs" dxfId="16391" priority="17605" stopIfTrue="1" operator="between">
      <formula>50.1</formula>
      <formula>100</formula>
    </cfRule>
    <cfRule type="cellIs" dxfId="16390" priority="17606" stopIfTrue="1" operator="greaterThan">
      <formula>100</formula>
    </cfRule>
  </conditionalFormatting>
  <conditionalFormatting sqref="M72">
    <cfRule type="cellIs" dxfId="16389" priority="17603" stopIfTrue="1" operator="between">
      <formula>1250.1</formula>
      <formula>5000</formula>
    </cfRule>
    <cfRule type="cellIs" dxfId="16388" priority="17604" stopIfTrue="1" operator="greaterThan">
      <formula>5000</formula>
    </cfRule>
  </conditionalFormatting>
  <conditionalFormatting sqref="F608:G608">
    <cfRule type="cellIs" dxfId="16387" priority="16030" stopIfTrue="1" operator="lessThanOrEqual">
      <formula>60</formula>
    </cfRule>
    <cfRule type="cellIs" dxfId="16386" priority="16031" stopIfTrue="1" operator="between">
      <formula>60</formula>
      <formula>100</formula>
    </cfRule>
    <cfRule type="cellIs" dxfId="16385" priority="16032" stopIfTrue="1" operator="greaterThan">
      <formula>100</formula>
    </cfRule>
  </conditionalFormatting>
  <conditionalFormatting sqref="E608">
    <cfRule type="cellIs" dxfId="16384" priority="16033" stopIfTrue="1" operator="lessThanOrEqual">
      <formula>2.5</formula>
    </cfRule>
    <cfRule type="cellIs" dxfId="16383" priority="16034" stopIfTrue="1" operator="between">
      <formula>2.5</formula>
      <formula>7</formula>
    </cfRule>
    <cfRule type="cellIs" dxfId="16382" priority="16035" stopIfTrue="1" operator="greaterThan">
      <formula>7</formula>
    </cfRule>
  </conditionalFormatting>
  <conditionalFormatting sqref="H608">
    <cfRule type="cellIs" dxfId="16381" priority="16036" stopIfTrue="1" operator="lessThanOrEqual">
      <formula>12</formula>
    </cfRule>
    <cfRule type="cellIs" dxfId="16380" priority="16037" stopIfTrue="1" operator="between">
      <formula>12</formula>
      <formula>16</formula>
    </cfRule>
    <cfRule type="cellIs" dxfId="16379" priority="16038" stopIfTrue="1" operator="greaterThan">
      <formula>16</formula>
    </cfRule>
  </conditionalFormatting>
  <conditionalFormatting sqref="J608">
    <cfRule type="cellIs" dxfId="16378" priority="16039" stopIfTrue="1" operator="greaterThan">
      <formula>6.2</formula>
    </cfRule>
    <cfRule type="cellIs" dxfId="16377" priority="16040" stopIfTrue="1" operator="between">
      <formula>5.601</formula>
      <formula>6.2</formula>
    </cfRule>
    <cfRule type="cellIs" dxfId="16376" priority="16041" stopIfTrue="1" operator="lessThanOrEqual">
      <formula>5.6</formula>
    </cfRule>
  </conditionalFormatting>
  <conditionalFormatting sqref="K608">
    <cfRule type="cellIs" dxfId="16375" priority="16042" stopIfTrue="1" operator="lessThanOrEqual">
      <formula>0.02</formula>
    </cfRule>
  </conditionalFormatting>
  <conditionalFormatting sqref="G608">
    <cfRule type="cellIs" dxfId="16374" priority="16027" stopIfTrue="1" operator="lessThanOrEqual">
      <formula>0.12</formula>
    </cfRule>
    <cfRule type="cellIs" dxfId="16373" priority="16028" stopIfTrue="1" operator="between">
      <formula>0.1201</formula>
      <formula>0.2</formula>
    </cfRule>
    <cfRule type="cellIs" dxfId="16372" priority="16029" stopIfTrue="1" operator="greaterThan">
      <formula>0.2</formula>
    </cfRule>
  </conditionalFormatting>
  <conditionalFormatting sqref="N608">
    <cfRule type="cellIs" dxfId="16371" priority="16024" stopIfTrue="1" operator="between">
      <formula>50.1</formula>
      <formula>100</formula>
    </cfRule>
    <cfRule type="cellIs" dxfId="16370" priority="16026" stopIfTrue="1" operator="greaterThan">
      <formula>100</formula>
    </cfRule>
  </conditionalFormatting>
  <conditionalFormatting sqref="M608">
    <cfRule type="cellIs" dxfId="16369" priority="16023" stopIfTrue="1" operator="between">
      <formula>1250.1</formula>
      <formula>5000</formula>
    </cfRule>
    <cfRule type="cellIs" dxfId="16368" priority="16025" stopIfTrue="1" operator="greaterThan">
      <formula>5000</formula>
    </cfRule>
  </conditionalFormatting>
  <conditionalFormatting sqref="F608:G608">
    <cfRule type="cellIs" dxfId="16367" priority="16020" stopIfTrue="1" operator="lessThanOrEqual">
      <formula>60</formula>
    </cfRule>
    <cfRule type="cellIs" dxfId="16366" priority="16021" stopIfTrue="1" operator="between">
      <formula>60</formula>
      <formula>100</formula>
    </cfRule>
    <cfRule type="cellIs" dxfId="16365" priority="16022" stopIfTrue="1" operator="greaterThan">
      <formula>100</formula>
    </cfRule>
  </conditionalFormatting>
  <conditionalFormatting sqref="E608">
    <cfRule type="cellIs" dxfId="16364" priority="16017" stopIfTrue="1" operator="lessThanOrEqual">
      <formula>2.5</formula>
    </cfRule>
    <cfRule type="cellIs" dxfId="16363" priority="16018" stopIfTrue="1" operator="between">
      <formula>2.5</formula>
      <formula>7</formula>
    </cfRule>
    <cfRule type="cellIs" dxfId="16362" priority="16019" stopIfTrue="1" operator="greaterThan">
      <formula>7</formula>
    </cfRule>
  </conditionalFormatting>
  <conditionalFormatting sqref="H608">
    <cfRule type="cellIs" dxfId="16361" priority="16014" stopIfTrue="1" operator="lessThanOrEqual">
      <formula>12</formula>
    </cfRule>
    <cfRule type="cellIs" dxfId="16360" priority="16015" stopIfTrue="1" operator="between">
      <formula>12</formula>
      <formula>16</formula>
    </cfRule>
    <cfRule type="cellIs" dxfId="16359" priority="16016" stopIfTrue="1" operator="greaterThan">
      <formula>16</formula>
    </cfRule>
  </conditionalFormatting>
  <conditionalFormatting sqref="J608">
    <cfRule type="cellIs" dxfId="16358" priority="16011" stopIfTrue="1" operator="greaterThan">
      <formula>6.2</formula>
    </cfRule>
    <cfRule type="cellIs" dxfId="16357" priority="16012" stopIfTrue="1" operator="between">
      <formula>5.601</formula>
      <formula>6.2</formula>
    </cfRule>
    <cfRule type="cellIs" dxfId="16356" priority="16013" stopIfTrue="1" operator="lessThanOrEqual">
      <formula>5.6</formula>
    </cfRule>
  </conditionalFormatting>
  <conditionalFormatting sqref="K608">
    <cfRule type="cellIs" dxfId="16355" priority="16010" stopIfTrue="1" operator="lessThanOrEqual">
      <formula>0.02</formula>
    </cfRule>
  </conditionalFormatting>
  <conditionalFormatting sqref="G608">
    <cfRule type="cellIs" dxfId="16354" priority="16007" stopIfTrue="1" operator="lessThanOrEqual">
      <formula>0.12</formula>
    </cfRule>
    <cfRule type="cellIs" dxfId="16353" priority="16008" stopIfTrue="1" operator="between">
      <formula>0.1201</formula>
      <formula>0.2</formula>
    </cfRule>
    <cfRule type="cellIs" dxfId="16352" priority="16009" stopIfTrue="1" operator="greaterThan">
      <formula>0.2</formula>
    </cfRule>
  </conditionalFormatting>
  <conditionalFormatting sqref="N608">
    <cfRule type="cellIs" dxfId="16351" priority="16005" stopIfTrue="1" operator="between">
      <formula>50.1</formula>
      <formula>100</formula>
    </cfRule>
    <cfRule type="cellIs" dxfId="16350" priority="16006" stopIfTrue="1" operator="greaterThan">
      <formula>100</formula>
    </cfRule>
  </conditionalFormatting>
  <conditionalFormatting sqref="M608">
    <cfRule type="cellIs" dxfId="16349" priority="16003" stopIfTrue="1" operator="between">
      <formula>1250.1</formula>
      <formula>5000</formula>
    </cfRule>
    <cfRule type="cellIs" dxfId="16348" priority="16004" stopIfTrue="1" operator="greaterThan">
      <formula>5000</formula>
    </cfRule>
  </conditionalFormatting>
  <conditionalFormatting sqref="F90 I90">
    <cfRule type="cellIs" dxfId="16347" priority="17590" stopIfTrue="1" operator="lessThanOrEqual">
      <formula>60</formula>
    </cfRule>
    <cfRule type="cellIs" dxfId="16346" priority="17591" stopIfTrue="1" operator="between">
      <formula>60</formula>
      <formula>100</formula>
    </cfRule>
    <cfRule type="cellIs" dxfId="16345" priority="17592" stopIfTrue="1" operator="greaterThan">
      <formula>100</formula>
    </cfRule>
  </conditionalFormatting>
  <conditionalFormatting sqref="E90">
    <cfRule type="cellIs" dxfId="16344" priority="17593" stopIfTrue="1" operator="lessThanOrEqual">
      <formula>2.5</formula>
    </cfRule>
    <cfRule type="cellIs" dxfId="16343" priority="17594" stopIfTrue="1" operator="between">
      <formula>2.5</formula>
      <formula>7</formula>
    </cfRule>
    <cfRule type="cellIs" dxfId="16342" priority="17595" stopIfTrue="1" operator="greaterThan">
      <formula>7</formula>
    </cfRule>
  </conditionalFormatting>
  <conditionalFormatting sqref="H90">
    <cfRule type="cellIs" dxfId="16341" priority="17596" stopIfTrue="1" operator="lessThanOrEqual">
      <formula>12</formula>
    </cfRule>
    <cfRule type="cellIs" dxfId="16340" priority="17597" stopIfTrue="1" operator="between">
      <formula>12</formula>
      <formula>16</formula>
    </cfRule>
    <cfRule type="cellIs" dxfId="16339" priority="17598" stopIfTrue="1" operator="greaterThan">
      <formula>16</formula>
    </cfRule>
  </conditionalFormatting>
  <conditionalFormatting sqref="J90">
    <cfRule type="cellIs" dxfId="16338" priority="17599" stopIfTrue="1" operator="greaterThan">
      <formula>6.2</formula>
    </cfRule>
    <cfRule type="cellIs" dxfId="16337" priority="17600" stopIfTrue="1" operator="between">
      <formula>5.601</formula>
      <formula>6.2</formula>
    </cfRule>
    <cfRule type="cellIs" dxfId="16336" priority="17601" stopIfTrue="1" operator="lessThanOrEqual">
      <formula>5.6</formula>
    </cfRule>
  </conditionalFormatting>
  <conditionalFormatting sqref="K90">
    <cfRule type="cellIs" dxfId="16335" priority="17602" stopIfTrue="1" operator="lessThanOrEqual">
      <formula>0.02</formula>
    </cfRule>
  </conditionalFormatting>
  <conditionalFormatting sqref="G90">
    <cfRule type="cellIs" dxfId="16334" priority="17587" stopIfTrue="1" operator="lessThanOrEqual">
      <formula>0.12</formula>
    </cfRule>
    <cfRule type="cellIs" dxfId="16333" priority="17588" stopIfTrue="1" operator="between">
      <formula>0.1201</formula>
      <formula>0.2</formula>
    </cfRule>
    <cfRule type="cellIs" dxfId="16332" priority="17589" stopIfTrue="1" operator="greaterThan">
      <formula>0.2</formula>
    </cfRule>
  </conditionalFormatting>
  <conditionalFormatting sqref="N90">
    <cfRule type="cellIs" dxfId="16331" priority="17584" stopIfTrue="1" operator="between">
      <formula>50.1</formula>
      <formula>100</formula>
    </cfRule>
    <cfRule type="cellIs" dxfId="16330" priority="17586" stopIfTrue="1" operator="greaterThan">
      <formula>100</formula>
    </cfRule>
  </conditionalFormatting>
  <conditionalFormatting sqref="M90">
    <cfRule type="cellIs" dxfId="16329" priority="17583" stopIfTrue="1" operator="between">
      <formula>1250.1</formula>
      <formula>5000</formula>
    </cfRule>
    <cfRule type="cellIs" dxfId="16328" priority="17585" stopIfTrue="1" operator="greaterThan">
      <formula>5000</formula>
    </cfRule>
  </conditionalFormatting>
  <conditionalFormatting sqref="F90 I90">
    <cfRule type="cellIs" dxfId="16327" priority="17580" stopIfTrue="1" operator="lessThanOrEqual">
      <formula>60</formula>
    </cfRule>
    <cfRule type="cellIs" dxfId="16326" priority="17581" stopIfTrue="1" operator="between">
      <formula>60</formula>
      <formula>100</formula>
    </cfRule>
    <cfRule type="cellIs" dxfId="16325" priority="17582" stopIfTrue="1" operator="greaterThan">
      <formula>100</formula>
    </cfRule>
  </conditionalFormatting>
  <conditionalFormatting sqref="E90">
    <cfRule type="cellIs" dxfId="16324" priority="17577" stopIfTrue="1" operator="lessThanOrEqual">
      <formula>2.5</formula>
    </cfRule>
    <cfRule type="cellIs" dxfId="16323" priority="17578" stopIfTrue="1" operator="between">
      <formula>2.5</formula>
      <formula>7</formula>
    </cfRule>
    <cfRule type="cellIs" dxfId="16322" priority="17579" stopIfTrue="1" operator="greaterThan">
      <formula>7</formula>
    </cfRule>
  </conditionalFormatting>
  <conditionalFormatting sqref="H90">
    <cfRule type="cellIs" dxfId="16321" priority="17574" stopIfTrue="1" operator="lessThanOrEqual">
      <formula>12</formula>
    </cfRule>
    <cfRule type="cellIs" dxfId="16320" priority="17575" stopIfTrue="1" operator="between">
      <formula>12</formula>
      <formula>16</formula>
    </cfRule>
    <cfRule type="cellIs" dxfId="16319" priority="17576" stopIfTrue="1" operator="greaterThan">
      <formula>16</formula>
    </cfRule>
  </conditionalFormatting>
  <conditionalFormatting sqref="J90">
    <cfRule type="cellIs" dxfId="16318" priority="17571" stopIfTrue="1" operator="greaterThan">
      <formula>6.2</formula>
    </cfRule>
    <cfRule type="cellIs" dxfId="16317" priority="17572" stopIfTrue="1" operator="between">
      <formula>5.601</formula>
      <formula>6.2</formula>
    </cfRule>
    <cfRule type="cellIs" dxfId="16316" priority="17573" stopIfTrue="1" operator="lessThanOrEqual">
      <formula>5.6</formula>
    </cfRule>
  </conditionalFormatting>
  <conditionalFormatting sqref="K90">
    <cfRule type="cellIs" dxfId="16315" priority="17570" stopIfTrue="1" operator="lessThanOrEqual">
      <formula>0.02</formula>
    </cfRule>
  </conditionalFormatting>
  <conditionalFormatting sqref="G90">
    <cfRule type="cellIs" dxfId="16314" priority="17567" stopIfTrue="1" operator="lessThanOrEqual">
      <formula>0.12</formula>
    </cfRule>
    <cfRule type="cellIs" dxfId="16313" priority="17568" stopIfTrue="1" operator="between">
      <formula>0.1201</formula>
      <formula>0.2</formula>
    </cfRule>
    <cfRule type="cellIs" dxfId="16312" priority="17569" stopIfTrue="1" operator="greaterThan">
      <formula>0.2</formula>
    </cfRule>
  </conditionalFormatting>
  <conditionalFormatting sqref="N90">
    <cfRule type="cellIs" dxfId="16311" priority="17565" stopIfTrue="1" operator="between">
      <formula>50.1</formula>
      <formula>100</formula>
    </cfRule>
    <cfRule type="cellIs" dxfId="16310" priority="17566" stopIfTrue="1" operator="greaterThan">
      <formula>100</formula>
    </cfRule>
  </conditionalFormatting>
  <conditionalFormatting sqref="M90">
    <cfRule type="cellIs" dxfId="16309" priority="17563" stopIfTrue="1" operator="between">
      <formula>1250.1</formula>
      <formula>5000</formula>
    </cfRule>
    <cfRule type="cellIs" dxfId="16308" priority="17564" stopIfTrue="1" operator="greaterThan">
      <formula>5000</formula>
    </cfRule>
  </conditionalFormatting>
  <conditionalFormatting sqref="F104">
    <cfRule type="cellIs" dxfId="16307" priority="17550" stopIfTrue="1" operator="lessThanOrEqual">
      <formula>60</formula>
    </cfRule>
    <cfRule type="cellIs" dxfId="16306" priority="17551" stopIfTrue="1" operator="between">
      <formula>60</formula>
      <formula>100</formula>
    </cfRule>
    <cfRule type="cellIs" dxfId="16305" priority="17552" stopIfTrue="1" operator="greaterThan">
      <formula>100</formula>
    </cfRule>
  </conditionalFormatting>
  <conditionalFormatting sqref="E104">
    <cfRule type="cellIs" dxfId="16304" priority="17553" stopIfTrue="1" operator="lessThanOrEqual">
      <formula>2.5</formula>
    </cfRule>
    <cfRule type="cellIs" dxfId="16303" priority="17554" stopIfTrue="1" operator="between">
      <formula>2.5</formula>
      <formula>7</formula>
    </cfRule>
    <cfRule type="cellIs" dxfId="16302" priority="17555" stopIfTrue="1" operator="greaterThan">
      <formula>7</formula>
    </cfRule>
  </conditionalFormatting>
  <conditionalFormatting sqref="H104">
    <cfRule type="cellIs" dxfId="16301" priority="17556" stopIfTrue="1" operator="lessThanOrEqual">
      <formula>12</formula>
    </cfRule>
    <cfRule type="cellIs" dxfId="16300" priority="17557" stopIfTrue="1" operator="between">
      <formula>12</formula>
      <formula>16</formula>
    </cfRule>
    <cfRule type="cellIs" dxfId="16299" priority="17558" stopIfTrue="1" operator="greaterThan">
      <formula>16</formula>
    </cfRule>
  </conditionalFormatting>
  <conditionalFormatting sqref="J104">
    <cfRule type="cellIs" dxfId="16298" priority="17559" stopIfTrue="1" operator="greaterThan">
      <formula>6.2</formula>
    </cfRule>
    <cfRule type="cellIs" dxfId="16297" priority="17560" stopIfTrue="1" operator="between">
      <formula>5.601</formula>
      <formula>6.2</formula>
    </cfRule>
    <cfRule type="cellIs" dxfId="16296" priority="17561" stopIfTrue="1" operator="lessThanOrEqual">
      <formula>5.6</formula>
    </cfRule>
  </conditionalFormatting>
  <conditionalFormatting sqref="K104">
    <cfRule type="cellIs" dxfId="16295" priority="17562" stopIfTrue="1" operator="lessThanOrEqual">
      <formula>0.02</formula>
    </cfRule>
  </conditionalFormatting>
  <conditionalFormatting sqref="G104">
    <cfRule type="cellIs" dxfId="16294" priority="17547" stopIfTrue="1" operator="lessThanOrEqual">
      <formula>0.12</formula>
    </cfRule>
    <cfRule type="cellIs" dxfId="16293" priority="17548" stopIfTrue="1" operator="between">
      <formula>0.1201</formula>
      <formula>0.2</formula>
    </cfRule>
    <cfRule type="cellIs" dxfId="16292" priority="17549" stopIfTrue="1" operator="greaterThan">
      <formula>0.2</formula>
    </cfRule>
  </conditionalFormatting>
  <conditionalFormatting sqref="N104">
    <cfRule type="cellIs" dxfId="16291" priority="17544" stopIfTrue="1" operator="between">
      <formula>50.1</formula>
      <formula>100</formula>
    </cfRule>
    <cfRule type="cellIs" dxfId="16290" priority="17546" stopIfTrue="1" operator="greaterThan">
      <formula>100</formula>
    </cfRule>
  </conditionalFormatting>
  <conditionalFormatting sqref="M104">
    <cfRule type="cellIs" dxfId="16289" priority="17543" stopIfTrue="1" operator="between">
      <formula>1250.1</formula>
      <formula>5000</formula>
    </cfRule>
    <cfRule type="cellIs" dxfId="16288" priority="17545" stopIfTrue="1" operator="greaterThan">
      <formula>5000</formula>
    </cfRule>
  </conditionalFormatting>
  <conditionalFormatting sqref="F104">
    <cfRule type="cellIs" dxfId="16287" priority="17540" stopIfTrue="1" operator="lessThanOrEqual">
      <formula>60</formula>
    </cfRule>
    <cfRule type="cellIs" dxfId="16286" priority="17541" stopIfTrue="1" operator="between">
      <formula>60</formula>
      <formula>100</formula>
    </cfRule>
    <cfRule type="cellIs" dxfId="16285" priority="17542" stopIfTrue="1" operator="greaterThan">
      <formula>100</formula>
    </cfRule>
  </conditionalFormatting>
  <conditionalFormatting sqref="E104">
    <cfRule type="cellIs" dxfId="16284" priority="17537" stopIfTrue="1" operator="lessThanOrEqual">
      <formula>2.5</formula>
    </cfRule>
    <cfRule type="cellIs" dxfId="16283" priority="17538" stopIfTrue="1" operator="between">
      <formula>2.5</formula>
      <formula>7</formula>
    </cfRule>
    <cfRule type="cellIs" dxfId="16282" priority="17539" stopIfTrue="1" operator="greaterThan">
      <formula>7</formula>
    </cfRule>
  </conditionalFormatting>
  <conditionalFormatting sqref="H104">
    <cfRule type="cellIs" dxfId="16281" priority="17534" stopIfTrue="1" operator="lessThanOrEqual">
      <formula>12</formula>
    </cfRule>
    <cfRule type="cellIs" dxfId="16280" priority="17535" stopIfTrue="1" operator="between">
      <formula>12</formula>
      <formula>16</formula>
    </cfRule>
    <cfRule type="cellIs" dxfId="16279" priority="17536" stopIfTrue="1" operator="greaterThan">
      <formula>16</formula>
    </cfRule>
  </conditionalFormatting>
  <conditionalFormatting sqref="J104">
    <cfRule type="cellIs" dxfId="16278" priority="17531" stopIfTrue="1" operator="greaterThan">
      <formula>6.2</formula>
    </cfRule>
    <cfRule type="cellIs" dxfId="16277" priority="17532" stopIfTrue="1" operator="between">
      <formula>5.601</formula>
      <formula>6.2</formula>
    </cfRule>
    <cfRule type="cellIs" dxfId="16276" priority="17533" stopIfTrue="1" operator="lessThanOrEqual">
      <formula>5.6</formula>
    </cfRule>
  </conditionalFormatting>
  <conditionalFormatting sqref="K104">
    <cfRule type="cellIs" dxfId="16275" priority="17530" stopIfTrue="1" operator="lessThanOrEqual">
      <formula>0.02</formula>
    </cfRule>
  </conditionalFormatting>
  <conditionalFormatting sqref="G104">
    <cfRule type="cellIs" dxfId="16274" priority="17527" stopIfTrue="1" operator="lessThanOrEqual">
      <formula>0.12</formula>
    </cfRule>
    <cfRule type="cellIs" dxfId="16273" priority="17528" stopIfTrue="1" operator="between">
      <formula>0.1201</formula>
      <formula>0.2</formula>
    </cfRule>
    <cfRule type="cellIs" dxfId="16272" priority="17529" stopIfTrue="1" operator="greaterThan">
      <formula>0.2</formula>
    </cfRule>
  </conditionalFormatting>
  <conditionalFormatting sqref="N104">
    <cfRule type="cellIs" dxfId="16271" priority="17525" stopIfTrue="1" operator="between">
      <formula>50.1</formula>
      <formula>100</formula>
    </cfRule>
    <cfRule type="cellIs" dxfId="16270" priority="17526" stopIfTrue="1" operator="greaterThan">
      <formula>100</formula>
    </cfRule>
  </conditionalFormatting>
  <conditionalFormatting sqref="M104">
    <cfRule type="cellIs" dxfId="16269" priority="17523" stopIfTrue="1" operator="between">
      <formula>1250.1</formula>
      <formula>5000</formula>
    </cfRule>
    <cfRule type="cellIs" dxfId="16268" priority="17524" stopIfTrue="1" operator="greaterThan">
      <formula>5000</formula>
    </cfRule>
  </conditionalFormatting>
  <conditionalFormatting sqref="F116">
    <cfRule type="cellIs" dxfId="16267" priority="17510" stopIfTrue="1" operator="lessThanOrEqual">
      <formula>60</formula>
    </cfRule>
    <cfRule type="cellIs" dxfId="16266" priority="17511" stopIfTrue="1" operator="between">
      <formula>60</formula>
      <formula>100</formula>
    </cfRule>
    <cfRule type="cellIs" dxfId="16265" priority="17512" stopIfTrue="1" operator="greaterThan">
      <formula>100</formula>
    </cfRule>
  </conditionalFormatting>
  <conditionalFormatting sqref="E116">
    <cfRule type="cellIs" dxfId="16264" priority="17513" stopIfTrue="1" operator="lessThanOrEqual">
      <formula>2.5</formula>
    </cfRule>
    <cfRule type="cellIs" dxfId="16263" priority="17514" stopIfTrue="1" operator="between">
      <formula>2.5</formula>
      <formula>7</formula>
    </cfRule>
    <cfRule type="cellIs" dxfId="16262" priority="17515" stopIfTrue="1" operator="greaterThan">
      <formula>7</formula>
    </cfRule>
  </conditionalFormatting>
  <conditionalFormatting sqref="H116">
    <cfRule type="cellIs" dxfId="16261" priority="17516" stopIfTrue="1" operator="lessThanOrEqual">
      <formula>12</formula>
    </cfRule>
    <cfRule type="cellIs" dxfId="16260" priority="17517" stopIfTrue="1" operator="between">
      <formula>12</formula>
      <formula>16</formula>
    </cfRule>
    <cfRule type="cellIs" dxfId="16259" priority="17518" stopIfTrue="1" operator="greaterThan">
      <formula>16</formula>
    </cfRule>
  </conditionalFormatting>
  <conditionalFormatting sqref="J116">
    <cfRule type="cellIs" dxfId="16258" priority="17519" stopIfTrue="1" operator="greaterThan">
      <formula>6.2</formula>
    </cfRule>
    <cfRule type="cellIs" dxfId="16257" priority="17520" stopIfTrue="1" operator="between">
      <formula>5.601</formula>
      <formula>6.2</formula>
    </cfRule>
    <cfRule type="cellIs" dxfId="16256" priority="17521" stopIfTrue="1" operator="lessThanOrEqual">
      <formula>5.6</formula>
    </cfRule>
  </conditionalFormatting>
  <conditionalFormatting sqref="K116">
    <cfRule type="cellIs" dxfId="16255" priority="17522" stopIfTrue="1" operator="lessThanOrEqual">
      <formula>0.02</formula>
    </cfRule>
  </conditionalFormatting>
  <conditionalFormatting sqref="G116">
    <cfRule type="cellIs" dxfId="16254" priority="17507" stopIfTrue="1" operator="lessThanOrEqual">
      <formula>0.12</formula>
    </cfRule>
    <cfRule type="cellIs" dxfId="16253" priority="17508" stopIfTrue="1" operator="between">
      <formula>0.1201</formula>
      <formula>0.2</formula>
    </cfRule>
    <cfRule type="cellIs" dxfId="16252" priority="17509" stopIfTrue="1" operator="greaterThan">
      <formula>0.2</formula>
    </cfRule>
  </conditionalFormatting>
  <conditionalFormatting sqref="N116">
    <cfRule type="cellIs" dxfId="16251" priority="17504" stopIfTrue="1" operator="between">
      <formula>50.1</formula>
      <formula>100</formula>
    </cfRule>
    <cfRule type="cellIs" dxfId="16250" priority="17506" stopIfTrue="1" operator="greaterThan">
      <formula>100</formula>
    </cfRule>
  </conditionalFormatting>
  <conditionalFormatting sqref="M116">
    <cfRule type="cellIs" dxfId="16249" priority="17503" stopIfTrue="1" operator="between">
      <formula>1250.1</formula>
      <formula>5000</formula>
    </cfRule>
    <cfRule type="cellIs" dxfId="16248" priority="17505" stopIfTrue="1" operator="greaterThan">
      <formula>5000</formula>
    </cfRule>
  </conditionalFormatting>
  <conditionalFormatting sqref="F116">
    <cfRule type="cellIs" dxfId="16247" priority="17500" stopIfTrue="1" operator="lessThanOrEqual">
      <formula>60</formula>
    </cfRule>
    <cfRule type="cellIs" dxfId="16246" priority="17501" stopIfTrue="1" operator="between">
      <formula>60</formula>
      <formula>100</formula>
    </cfRule>
    <cfRule type="cellIs" dxfId="16245" priority="17502" stopIfTrue="1" operator="greaterThan">
      <formula>100</formula>
    </cfRule>
  </conditionalFormatting>
  <conditionalFormatting sqref="E116">
    <cfRule type="cellIs" dxfId="16244" priority="17497" stopIfTrue="1" operator="lessThanOrEqual">
      <formula>2.5</formula>
    </cfRule>
    <cfRule type="cellIs" dxfId="16243" priority="17498" stopIfTrue="1" operator="between">
      <formula>2.5</formula>
      <formula>7</formula>
    </cfRule>
    <cfRule type="cellIs" dxfId="16242" priority="17499" stopIfTrue="1" operator="greaterThan">
      <formula>7</formula>
    </cfRule>
  </conditionalFormatting>
  <conditionalFormatting sqref="H116">
    <cfRule type="cellIs" dxfId="16241" priority="17494" stopIfTrue="1" operator="lessThanOrEqual">
      <formula>12</formula>
    </cfRule>
    <cfRule type="cellIs" dxfId="16240" priority="17495" stopIfTrue="1" operator="between">
      <formula>12</formula>
      <formula>16</formula>
    </cfRule>
    <cfRule type="cellIs" dxfId="16239" priority="17496" stopIfTrue="1" operator="greaterThan">
      <formula>16</formula>
    </cfRule>
  </conditionalFormatting>
  <conditionalFormatting sqref="J116">
    <cfRule type="cellIs" dxfId="16238" priority="17491" stopIfTrue="1" operator="greaterThan">
      <formula>6.2</formula>
    </cfRule>
    <cfRule type="cellIs" dxfId="16237" priority="17492" stopIfTrue="1" operator="between">
      <formula>5.601</formula>
      <formula>6.2</formula>
    </cfRule>
    <cfRule type="cellIs" dxfId="16236" priority="17493" stopIfTrue="1" operator="lessThanOrEqual">
      <formula>5.6</formula>
    </cfRule>
  </conditionalFormatting>
  <conditionalFormatting sqref="K116">
    <cfRule type="cellIs" dxfId="16235" priority="17490" stopIfTrue="1" operator="lessThanOrEqual">
      <formula>0.02</formula>
    </cfRule>
  </conditionalFormatting>
  <conditionalFormatting sqref="G116">
    <cfRule type="cellIs" dxfId="16234" priority="17487" stopIfTrue="1" operator="lessThanOrEqual">
      <formula>0.12</formula>
    </cfRule>
    <cfRule type="cellIs" dxfId="16233" priority="17488" stopIfTrue="1" operator="between">
      <formula>0.1201</formula>
      <formula>0.2</formula>
    </cfRule>
    <cfRule type="cellIs" dxfId="16232" priority="17489" stopIfTrue="1" operator="greaterThan">
      <formula>0.2</formula>
    </cfRule>
  </conditionalFormatting>
  <conditionalFormatting sqref="N116">
    <cfRule type="cellIs" dxfId="16231" priority="17485" stopIfTrue="1" operator="between">
      <formula>50.1</formula>
      <formula>100</formula>
    </cfRule>
    <cfRule type="cellIs" dxfId="16230" priority="17486" stopIfTrue="1" operator="greaterThan">
      <formula>100</formula>
    </cfRule>
  </conditionalFormatting>
  <conditionalFormatting sqref="M116">
    <cfRule type="cellIs" dxfId="16229" priority="17483" stopIfTrue="1" operator="between">
      <formula>1250.1</formula>
      <formula>5000</formula>
    </cfRule>
    <cfRule type="cellIs" dxfId="16228" priority="17484" stopIfTrue="1" operator="greaterThan">
      <formula>5000</formula>
    </cfRule>
  </conditionalFormatting>
  <conditionalFormatting sqref="F128">
    <cfRule type="cellIs" dxfId="16227" priority="17470" stopIfTrue="1" operator="lessThanOrEqual">
      <formula>60</formula>
    </cfRule>
    <cfRule type="cellIs" dxfId="16226" priority="17471" stopIfTrue="1" operator="between">
      <formula>60</formula>
      <formula>100</formula>
    </cfRule>
    <cfRule type="cellIs" dxfId="16225" priority="17472" stopIfTrue="1" operator="greaterThan">
      <formula>100</formula>
    </cfRule>
  </conditionalFormatting>
  <conditionalFormatting sqref="E128">
    <cfRule type="cellIs" dxfId="16224" priority="17473" stopIfTrue="1" operator="lessThanOrEqual">
      <formula>2.5</formula>
    </cfRule>
    <cfRule type="cellIs" dxfId="16223" priority="17474" stopIfTrue="1" operator="between">
      <formula>2.5</formula>
      <formula>7</formula>
    </cfRule>
    <cfRule type="cellIs" dxfId="16222" priority="17475" stopIfTrue="1" operator="greaterThan">
      <formula>7</formula>
    </cfRule>
  </conditionalFormatting>
  <conditionalFormatting sqref="H128">
    <cfRule type="cellIs" dxfId="16221" priority="17476" stopIfTrue="1" operator="lessThanOrEqual">
      <formula>12</formula>
    </cfRule>
    <cfRule type="cellIs" dxfId="16220" priority="17477" stopIfTrue="1" operator="between">
      <formula>12</formula>
      <formula>16</formula>
    </cfRule>
    <cfRule type="cellIs" dxfId="16219" priority="17478" stopIfTrue="1" operator="greaterThan">
      <formula>16</formula>
    </cfRule>
  </conditionalFormatting>
  <conditionalFormatting sqref="J128">
    <cfRule type="cellIs" dxfId="16218" priority="17479" stopIfTrue="1" operator="greaterThan">
      <formula>6.2</formula>
    </cfRule>
    <cfRule type="cellIs" dxfId="16217" priority="17480" stopIfTrue="1" operator="between">
      <formula>5.601</formula>
      <formula>6.2</formula>
    </cfRule>
    <cfRule type="cellIs" dxfId="16216" priority="17481" stopIfTrue="1" operator="lessThanOrEqual">
      <formula>5.6</formula>
    </cfRule>
  </conditionalFormatting>
  <conditionalFormatting sqref="K128">
    <cfRule type="cellIs" dxfId="16215" priority="17482" stopIfTrue="1" operator="lessThanOrEqual">
      <formula>0.02</formula>
    </cfRule>
  </conditionalFormatting>
  <conditionalFormatting sqref="G128">
    <cfRule type="cellIs" dxfId="16214" priority="17467" stopIfTrue="1" operator="lessThanOrEqual">
      <formula>0.12</formula>
    </cfRule>
    <cfRule type="cellIs" dxfId="16213" priority="17468" stopIfTrue="1" operator="between">
      <formula>0.1201</formula>
      <formula>0.2</formula>
    </cfRule>
    <cfRule type="cellIs" dxfId="16212" priority="17469" stopIfTrue="1" operator="greaterThan">
      <formula>0.2</formula>
    </cfRule>
  </conditionalFormatting>
  <conditionalFormatting sqref="N128">
    <cfRule type="cellIs" dxfId="16211" priority="17464" stopIfTrue="1" operator="between">
      <formula>50.1</formula>
      <formula>100</formula>
    </cfRule>
    <cfRule type="cellIs" dxfId="16210" priority="17466" stopIfTrue="1" operator="greaterThan">
      <formula>100</formula>
    </cfRule>
  </conditionalFormatting>
  <conditionalFormatting sqref="M128">
    <cfRule type="cellIs" dxfId="16209" priority="17463" stopIfTrue="1" operator="between">
      <formula>1250.1</formula>
      <formula>5000</formula>
    </cfRule>
    <cfRule type="cellIs" dxfId="16208" priority="17465" stopIfTrue="1" operator="greaterThan">
      <formula>5000</formula>
    </cfRule>
  </conditionalFormatting>
  <conditionalFormatting sqref="F128">
    <cfRule type="cellIs" dxfId="16207" priority="17460" stopIfTrue="1" operator="lessThanOrEqual">
      <formula>60</formula>
    </cfRule>
    <cfRule type="cellIs" dxfId="16206" priority="17461" stopIfTrue="1" operator="between">
      <formula>60</formula>
      <formula>100</formula>
    </cfRule>
    <cfRule type="cellIs" dxfId="16205" priority="17462" stopIfTrue="1" operator="greaterThan">
      <formula>100</formula>
    </cfRule>
  </conditionalFormatting>
  <conditionalFormatting sqref="E128">
    <cfRule type="cellIs" dxfId="16204" priority="17457" stopIfTrue="1" operator="lessThanOrEqual">
      <formula>2.5</formula>
    </cfRule>
    <cfRule type="cellIs" dxfId="16203" priority="17458" stopIfTrue="1" operator="between">
      <formula>2.5</formula>
      <formula>7</formula>
    </cfRule>
    <cfRule type="cellIs" dxfId="16202" priority="17459" stopIfTrue="1" operator="greaterThan">
      <formula>7</formula>
    </cfRule>
  </conditionalFormatting>
  <conditionalFormatting sqref="H128">
    <cfRule type="cellIs" dxfId="16201" priority="17454" stopIfTrue="1" operator="lessThanOrEqual">
      <formula>12</formula>
    </cfRule>
    <cfRule type="cellIs" dxfId="16200" priority="17455" stopIfTrue="1" operator="between">
      <formula>12</formula>
      <formula>16</formula>
    </cfRule>
    <cfRule type="cellIs" dxfId="16199" priority="17456" stopIfTrue="1" operator="greaterThan">
      <formula>16</formula>
    </cfRule>
  </conditionalFormatting>
  <conditionalFormatting sqref="J128">
    <cfRule type="cellIs" dxfId="16198" priority="17451" stopIfTrue="1" operator="greaterThan">
      <formula>6.2</formula>
    </cfRule>
    <cfRule type="cellIs" dxfId="16197" priority="17452" stopIfTrue="1" operator="between">
      <formula>5.601</formula>
      <formula>6.2</formula>
    </cfRule>
    <cfRule type="cellIs" dxfId="16196" priority="17453" stopIfTrue="1" operator="lessThanOrEqual">
      <formula>5.6</formula>
    </cfRule>
  </conditionalFormatting>
  <conditionalFormatting sqref="K128">
    <cfRule type="cellIs" dxfId="16195" priority="17450" stopIfTrue="1" operator="lessThanOrEqual">
      <formula>0.02</formula>
    </cfRule>
  </conditionalFormatting>
  <conditionalFormatting sqref="G128">
    <cfRule type="cellIs" dxfId="16194" priority="17447" stopIfTrue="1" operator="lessThanOrEqual">
      <formula>0.12</formula>
    </cfRule>
    <cfRule type="cellIs" dxfId="16193" priority="17448" stopIfTrue="1" operator="between">
      <formula>0.1201</formula>
      <formula>0.2</formula>
    </cfRule>
    <cfRule type="cellIs" dxfId="16192" priority="17449" stopIfTrue="1" operator="greaterThan">
      <formula>0.2</formula>
    </cfRule>
  </conditionalFormatting>
  <conditionalFormatting sqref="N128">
    <cfRule type="cellIs" dxfId="16191" priority="17445" stopIfTrue="1" operator="between">
      <formula>50.1</formula>
      <formula>100</formula>
    </cfRule>
    <cfRule type="cellIs" dxfId="16190" priority="17446" stopIfTrue="1" operator="greaterThan">
      <formula>100</formula>
    </cfRule>
  </conditionalFormatting>
  <conditionalFormatting sqref="M128">
    <cfRule type="cellIs" dxfId="16189" priority="17443" stopIfTrue="1" operator="between">
      <formula>1250.1</formula>
      <formula>5000</formula>
    </cfRule>
    <cfRule type="cellIs" dxfId="16188" priority="17444" stopIfTrue="1" operator="greaterThan">
      <formula>5000</formula>
    </cfRule>
  </conditionalFormatting>
  <conditionalFormatting sqref="F144">
    <cfRule type="cellIs" dxfId="16187" priority="17430" stopIfTrue="1" operator="lessThanOrEqual">
      <formula>60</formula>
    </cfRule>
    <cfRule type="cellIs" dxfId="16186" priority="17431" stopIfTrue="1" operator="between">
      <formula>60</formula>
      <formula>100</formula>
    </cfRule>
    <cfRule type="cellIs" dxfId="16185" priority="17432" stopIfTrue="1" operator="greaterThan">
      <formula>100</formula>
    </cfRule>
  </conditionalFormatting>
  <conditionalFormatting sqref="E144">
    <cfRule type="cellIs" dxfId="16184" priority="17433" stopIfTrue="1" operator="lessThanOrEqual">
      <formula>2.5</formula>
    </cfRule>
    <cfRule type="cellIs" dxfId="16183" priority="17434" stopIfTrue="1" operator="between">
      <formula>2.5</formula>
      <formula>7</formula>
    </cfRule>
    <cfRule type="cellIs" dxfId="16182" priority="17435" stopIfTrue="1" operator="greaterThan">
      <formula>7</formula>
    </cfRule>
  </conditionalFormatting>
  <conditionalFormatting sqref="H144">
    <cfRule type="cellIs" dxfId="16181" priority="17436" stopIfTrue="1" operator="lessThanOrEqual">
      <formula>12</formula>
    </cfRule>
    <cfRule type="cellIs" dxfId="16180" priority="17437" stopIfTrue="1" operator="between">
      <formula>12</formula>
      <formula>16</formula>
    </cfRule>
    <cfRule type="cellIs" dxfId="16179" priority="17438" stopIfTrue="1" operator="greaterThan">
      <formula>16</formula>
    </cfRule>
  </conditionalFormatting>
  <conditionalFormatting sqref="J144">
    <cfRule type="cellIs" dxfId="16178" priority="17439" stopIfTrue="1" operator="greaterThan">
      <formula>6.2</formula>
    </cfRule>
    <cfRule type="cellIs" dxfId="16177" priority="17440" stopIfTrue="1" operator="between">
      <formula>5.601</formula>
      <formula>6.2</formula>
    </cfRule>
    <cfRule type="cellIs" dxfId="16176" priority="17441" stopIfTrue="1" operator="lessThanOrEqual">
      <formula>5.6</formula>
    </cfRule>
  </conditionalFormatting>
  <conditionalFormatting sqref="K144">
    <cfRule type="cellIs" dxfId="16175" priority="17442" stopIfTrue="1" operator="lessThanOrEqual">
      <formula>0.02</formula>
    </cfRule>
  </conditionalFormatting>
  <conditionalFormatting sqref="G144">
    <cfRule type="cellIs" dxfId="16174" priority="17427" stopIfTrue="1" operator="lessThanOrEqual">
      <formula>0.12</formula>
    </cfRule>
    <cfRule type="cellIs" dxfId="16173" priority="17428" stopIfTrue="1" operator="between">
      <formula>0.1201</formula>
      <formula>0.2</formula>
    </cfRule>
    <cfRule type="cellIs" dxfId="16172" priority="17429" stopIfTrue="1" operator="greaterThan">
      <formula>0.2</formula>
    </cfRule>
  </conditionalFormatting>
  <conditionalFormatting sqref="N144">
    <cfRule type="cellIs" dxfId="16171" priority="17424" stopIfTrue="1" operator="between">
      <formula>50.1</formula>
      <formula>100</formula>
    </cfRule>
    <cfRule type="cellIs" dxfId="16170" priority="17426" stopIfTrue="1" operator="greaterThan">
      <formula>100</formula>
    </cfRule>
  </conditionalFormatting>
  <conditionalFormatting sqref="M144">
    <cfRule type="cellIs" dxfId="16169" priority="17423" stopIfTrue="1" operator="between">
      <formula>1250.1</formula>
      <formula>5000</formula>
    </cfRule>
    <cfRule type="cellIs" dxfId="16168" priority="17425" stopIfTrue="1" operator="greaterThan">
      <formula>5000</formula>
    </cfRule>
  </conditionalFormatting>
  <conditionalFormatting sqref="F144">
    <cfRule type="cellIs" dxfId="16167" priority="17420" stopIfTrue="1" operator="lessThanOrEqual">
      <formula>60</formula>
    </cfRule>
    <cfRule type="cellIs" dxfId="16166" priority="17421" stopIfTrue="1" operator="between">
      <formula>60</formula>
      <formula>100</formula>
    </cfRule>
    <cfRule type="cellIs" dxfId="16165" priority="17422" stopIfTrue="1" operator="greaterThan">
      <formula>100</formula>
    </cfRule>
  </conditionalFormatting>
  <conditionalFormatting sqref="E144">
    <cfRule type="cellIs" dxfId="16164" priority="17417" stopIfTrue="1" operator="lessThanOrEqual">
      <formula>2.5</formula>
    </cfRule>
    <cfRule type="cellIs" dxfId="16163" priority="17418" stopIfTrue="1" operator="between">
      <formula>2.5</formula>
      <formula>7</formula>
    </cfRule>
    <cfRule type="cellIs" dxfId="16162" priority="17419" stopIfTrue="1" operator="greaterThan">
      <formula>7</formula>
    </cfRule>
  </conditionalFormatting>
  <conditionalFormatting sqref="H144">
    <cfRule type="cellIs" dxfId="16161" priority="17414" stopIfTrue="1" operator="lessThanOrEqual">
      <formula>12</formula>
    </cfRule>
    <cfRule type="cellIs" dxfId="16160" priority="17415" stopIfTrue="1" operator="between">
      <formula>12</formula>
      <formula>16</formula>
    </cfRule>
    <cfRule type="cellIs" dxfId="16159" priority="17416" stopIfTrue="1" operator="greaterThan">
      <formula>16</formula>
    </cfRule>
  </conditionalFormatting>
  <conditionalFormatting sqref="J144">
    <cfRule type="cellIs" dxfId="16158" priority="17411" stopIfTrue="1" operator="greaterThan">
      <formula>6.2</formula>
    </cfRule>
    <cfRule type="cellIs" dxfId="16157" priority="17412" stopIfTrue="1" operator="between">
      <formula>5.601</formula>
      <formula>6.2</formula>
    </cfRule>
    <cfRule type="cellIs" dxfId="16156" priority="17413" stopIfTrue="1" operator="lessThanOrEqual">
      <formula>5.6</formula>
    </cfRule>
  </conditionalFormatting>
  <conditionalFormatting sqref="K144">
    <cfRule type="cellIs" dxfId="16155" priority="17410" stopIfTrue="1" operator="lessThanOrEqual">
      <formula>0.02</formula>
    </cfRule>
  </conditionalFormatting>
  <conditionalFormatting sqref="G144">
    <cfRule type="cellIs" dxfId="16154" priority="17407" stopIfTrue="1" operator="lessThanOrEqual">
      <formula>0.12</formula>
    </cfRule>
    <cfRule type="cellIs" dxfId="16153" priority="17408" stopIfTrue="1" operator="between">
      <formula>0.1201</formula>
      <formula>0.2</formula>
    </cfRule>
    <cfRule type="cellIs" dxfId="16152" priority="17409" stopIfTrue="1" operator="greaterThan">
      <formula>0.2</formula>
    </cfRule>
  </conditionalFormatting>
  <conditionalFormatting sqref="N144">
    <cfRule type="cellIs" dxfId="16151" priority="17405" stopIfTrue="1" operator="between">
      <formula>50.1</formula>
      <formula>100</formula>
    </cfRule>
    <cfRule type="cellIs" dxfId="16150" priority="17406" stopIfTrue="1" operator="greaterThan">
      <formula>100</formula>
    </cfRule>
  </conditionalFormatting>
  <conditionalFormatting sqref="M144">
    <cfRule type="cellIs" dxfId="16149" priority="17403" stopIfTrue="1" operator="between">
      <formula>1250.1</formula>
      <formula>5000</formula>
    </cfRule>
    <cfRule type="cellIs" dxfId="16148" priority="17404" stopIfTrue="1" operator="greaterThan">
      <formula>5000</formula>
    </cfRule>
  </conditionalFormatting>
  <conditionalFormatting sqref="F158">
    <cfRule type="cellIs" dxfId="16147" priority="17390" stopIfTrue="1" operator="lessThanOrEqual">
      <formula>60</formula>
    </cfRule>
    <cfRule type="cellIs" dxfId="16146" priority="17391" stopIfTrue="1" operator="between">
      <formula>60</formula>
      <formula>100</formula>
    </cfRule>
    <cfRule type="cellIs" dxfId="16145" priority="17392" stopIfTrue="1" operator="greaterThan">
      <formula>100</formula>
    </cfRule>
  </conditionalFormatting>
  <conditionalFormatting sqref="E158">
    <cfRule type="cellIs" dxfId="16144" priority="17393" stopIfTrue="1" operator="lessThanOrEqual">
      <formula>2.5</formula>
    </cfRule>
    <cfRule type="cellIs" dxfId="16143" priority="17394" stopIfTrue="1" operator="between">
      <formula>2.5</formula>
      <formula>7</formula>
    </cfRule>
    <cfRule type="cellIs" dxfId="16142" priority="17395" stopIfTrue="1" operator="greaterThan">
      <formula>7</formula>
    </cfRule>
  </conditionalFormatting>
  <conditionalFormatting sqref="H158">
    <cfRule type="cellIs" dxfId="16141" priority="17396" stopIfTrue="1" operator="lessThanOrEqual">
      <formula>12</formula>
    </cfRule>
    <cfRule type="cellIs" dxfId="16140" priority="17397" stopIfTrue="1" operator="between">
      <formula>12</formula>
      <formula>16</formula>
    </cfRule>
    <cfRule type="cellIs" dxfId="16139" priority="17398" stopIfTrue="1" operator="greaterThan">
      <formula>16</formula>
    </cfRule>
  </conditionalFormatting>
  <conditionalFormatting sqref="J158">
    <cfRule type="cellIs" dxfId="16138" priority="17399" stopIfTrue="1" operator="greaterThan">
      <formula>6.2</formula>
    </cfRule>
    <cfRule type="cellIs" dxfId="16137" priority="17400" stopIfTrue="1" operator="between">
      <formula>5.601</formula>
      <formula>6.2</formula>
    </cfRule>
    <cfRule type="cellIs" dxfId="16136" priority="17401" stopIfTrue="1" operator="lessThanOrEqual">
      <formula>5.6</formula>
    </cfRule>
  </conditionalFormatting>
  <conditionalFormatting sqref="K158">
    <cfRule type="cellIs" dxfId="16135" priority="17402" stopIfTrue="1" operator="lessThanOrEqual">
      <formula>0.02</formula>
    </cfRule>
  </conditionalFormatting>
  <conditionalFormatting sqref="G158">
    <cfRule type="cellIs" dxfId="16134" priority="17387" stopIfTrue="1" operator="lessThanOrEqual">
      <formula>0.12</formula>
    </cfRule>
    <cfRule type="cellIs" dxfId="16133" priority="17388" stopIfTrue="1" operator="between">
      <formula>0.1201</formula>
      <formula>0.2</formula>
    </cfRule>
    <cfRule type="cellIs" dxfId="16132" priority="17389" stopIfTrue="1" operator="greaterThan">
      <formula>0.2</formula>
    </cfRule>
  </conditionalFormatting>
  <conditionalFormatting sqref="N158">
    <cfRule type="cellIs" dxfId="16131" priority="17384" stopIfTrue="1" operator="between">
      <formula>50.1</formula>
      <formula>100</formula>
    </cfRule>
    <cfRule type="cellIs" dxfId="16130" priority="17386" stopIfTrue="1" operator="greaterThan">
      <formula>100</formula>
    </cfRule>
  </conditionalFormatting>
  <conditionalFormatting sqref="M158">
    <cfRule type="cellIs" dxfId="16129" priority="17383" stopIfTrue="1" operator="between">
      <formula>1250.1</formula>
      <formula>5000</formula>
    </cfRule>
    <cfRule type="cellIs" dxfId="16128" priority="17385" stopIfTrue="1" operator="greaterThan">
      <formula>5000</formula>
    </cfRule>
  </conditionalFormatting>
  <conditionalFormatting sqref="F158">
    <cfRule type="cellIs" dxfId="16127" priority="17380" stopIfTrue="1" operator="lessThanOrEqual">
      <formula>60</formula>
    </cfRule>
    <cfRule type="cellIs" dxfId="16126" priority="17381" stopIfTrue="1" operator="between">
      <formula>60</formula>
      <formula>100</formula>
    </cfRule>
    <cfRule type="cellIs" dxfId="16125" priority="17382" stopIfTrue="1" operator="greaterThan">
      <formula>100</formula>
    </cfRule>
  </conditionalFormatting>
  <conditionalFormatting sqref="E158">
    <cfRule type="cellIs" dxfId="16124" priority="17377" stopIfTrue="1" operator="lessThanOrEqual">
      <formula>2.5</formula>
    </cfRule>
    <cfRule type="cellIs" dxfId="16123" priority="17378" stopIfTrue="1" operator="between">
      <formula>2.5</formula>
      <formula>7</formula>
    </cfRule>
    <cfRule type="cellIs" dxfId="16122" priority="17379" stopIfTrue="1" operator="greaterThan">
      <formula>7</formula>
    </cfRule>
  </conditionalFormatting>
  <conditionalFormatting sqref="H158">
    <cfRule type="cellIs" dxfId="16121" priority="17374" stopIfTrue="1" operator="lessThanOrEqual">
      <formula>12</formula>
    </cfRule>
    <cfRule type="cellIs" dxfId="16120" priority="17375" stopIfTrue="1" operator="between">
      <formula>12</formula>
      <formula>16</formula>
    </cfRule>
    <cfRule type="cellIs" dxfId="16119" priority="17376" stopIfTrue="1" operator="greaterThan">
      <formula>16</formula>
    </cfRule>
  </conditionalFormatting>
  <conditionalFormatting sqref="J158">
    <cfRule type="cellIs" dxfId="16118" priority="17371" stopIfTrue="1" operator="greaterThan">
      <formula>6.2</formula>
    </cfRule>
    <cfRule type="cellIs" dxfId="16117" priority="17372" stopIfTrue="1" operator="between">
      <formula>5.601</formula>
      <formula>6.2</formula>
    </cfRule>
    <cfRule type="cellIs" dxfId="16116" priority="17373" stopIfTrue="1" operator="lessThanOrEqual">
      <formula>5.6</formula>
    </cfRule>
  </conditionalFormatting>
  <conditionalFormatting sqref="K158">
    <cfRule type="cellIs" dxfId="16115" priority="17370" stopIfTrue="1" operator="lessThanOrEqual">
      <formula>0.02</formula>
    </cfRule>
  </conditionalFormatting>
  <conditionalFormatting sqref="G158">
    <cfRule type="cellIs" dxfId="16114" priority="17367" stopIfTrue="1" operator="lessThanOrEqual">
      <formula>0.12</formula>
    </cfRule>
    <cfRule type="cellIs" dxfId="16113" priority="17368" stopIfTrue="1" operator="between">
      <formula>0.1201</formula>
      <formula>0.2</formula>
    </cfRule>
    <cfRule type="cellIs" dxfId="16112" priority="17369" stopIfTrue="1" operator="greaterThan">
      <formula>0.2</formula>
    </cfRule>
  </conditionalFormatting>
  <conditionalFormatting sqref="N158">
    <cfRule type="cellIs" dxfId="16111" priority="17365" stopIfTrue="1" operator="between">
      <formula>50.1</formula>
      <formula>100</formula>
    </cfRule>
    <cfRule type="cellIs" dxfId="16110" priority="17366" stopIfTrue="1" operator="greaterThan">
      <formula>100</formula>
    </cfRule>
  </conditionalFormatting>
  <conditionalFormatting sqref="M158">
    <cfRule type="cellIs" dxfId="16109" priority="17363" stopIfTrue="1" operator="between">
      <formula>1250.1</formula>
      <formula>5000</formula>
    </cfRule>
    <cfRule type="cellIs" dxfId="16108" priority="17364" stopIfTrue="1" operator="greaterThan">
      <formula>5000</formula>
    </cfRule>
  </conditionalFormatting>
  <conditionalFormatting sqref="F174">
    <cfRule type="cellIs" dxfId="16107" priority="17350" stopIfTrue="1" operator="lessThanOrEqual">
      <formula>60</formula>
    </cfRule>
    <cfRule type="cellIs" dxfId="16106" priority="17351" stopIfTrue="1" operator="between">
      <formula>60</formula>
      <formula>100</formula>
    </cfRule>
    <cfRule type="cellIs" dxfId="16105" priority="17352" stopIfTrue="1" operator="greaterThan">
      <formula>100</formula>
    </cfRule>
  </conditionalFormatting>
  <conditionalFormatting sqref="E174">
    <cfRule type="cellIs" dxfId="16104" priority="17353" stopIfTrue="1" operator="lessThanOrEqual">
      <formula>2.5</formula>
    </cfRule>
    <cfRule type="cellIs" dxfId="16103" priority="17354" stopIfTrue="1" operator="between">
      <formula>2.5</formula>
      <formula>7</formula>
    </cfRule>
    <cfRule type="cellIs" dxfId="16102" priority="17355" stopIfTrue="1" operator="greaterThan">
      <formula>7</formula>
    </cfRule>
  </conditionalFormatting>
  <conditionalFormatting sqref="H174">
    <cfRule type="cellIs" dxfId="16101" priority="17356" stopIfTrue="1" operator="lessThanOrEqual">
      <formula>12</formula>
    </cfRule>
    <cfRule type="cellIs" dxfId="16100" priority="17357" stopIfTrue="1" operator="between">
      <formula>12</formula>
      <formula>16</formula>
    </cfRule>
    <cfRule type="cellIs" dxfId="16099" priority="17358" stopIfTrue="1" operator="greaterThan">
      <formula>16</formula>
    </cfRule>
  </conditionalFormatting>
  <conditionalFormatting sqref="J174">
    <cfRule type="cellIs" dxfId="16098" priority="17359" stopIfTrue="1" operator="greaterThan">
      <formula>6.2</formula>
    </cfRule>
    <cfRule type="cellIs" dxfId="16097" priority="17360" stopIfTrue="1" operator="between">
      <formula>5.601</formula>
      <formula>6.2</formula>
    </cfRule>
    <cfRule type="cellIs" dxfId="16096" priority="17361" stopIfTrue="1" operator="lessThanOrEqual">
      <formula>5.6</formula>
    </cfRule>
  </conditionalFormatting>
  <conditionalFormatting sqref="K174">
    <cfRule type="cellIs" dxfId="16095" priority="17362" stopIfTrue="1" operator="lessThanOrEqual">
      <formula>0.02</formula>
    </cfRule>
  </conditionalFormatting>
  <conditionalFormatting sqref="G174">
    <cfRule type="cellIs" dxfId="16094" priority="17347" stopIfTrue="1" operator="lessThanOrEqual">
      <formula>0.12</formula>
    </cfRule>
    <cfRule type="cellIs" dxfId="16093" priority="17348" stopIfTrue="1" operator="between">
      <formula>0.1201</formula>
      <formula>0.2</formula>
    </cfRule>
    <cfRule type="cellIs" dxfId="16092" priority="17349" stopIfTrue="1" operator="greaterThan">
      <formula>0.2</formula>
    </cfRule>
  </conditionalFormatting>
  <conditionalFormatting sqref="N174">
    <cfRule type="cellIs" dxfId="16091" priority="17344" stopIfTrue="1" operator="between">
      <formula>50.1</formula>
      <formula>100</formula>
    </cfRule>
    <cfRule type="cellIs" dxfId="16090" priority="17346" stopIfTrue="1" operator="greaterThan">
      <formula>100</formula>
    </cfRule>
  </conditionalFormatting>
  <conditionalFormatting sqref="M174">
    <cfRule type="cellIs" dxfId="16089" priority="17343" stopIfTrue="1" operator="between">
      <formula>1250.1</formula>
      <formula>5000</formula>
    </cfRule>
    <cfRule type="cellIs" dxfId="16088" priority="17345" stopIfTrue="1" operator="greaterThan">
      <formula>5000</formula>
    </cfRule>
  </conditionalFormatting>
  <conditionalFormatting sqref="F174">
    <cfRule type="cellIs" dxfId="16087" priority="17340" stopIfTrue="1" operator="lessThanOrEqual">
      <formula>60</formula>
    </cfRule>
    <cfRule type="cellIs" dxfId="16086" priority="17341" stopIfTrue="1" operator="between">
      <formula>60</formula>
      <formula>100</formula>
    </cfRule>
    <cfRule type="cellIs" dxfId="16085" priority="17342" stopIfTrue="1" operator="greaterThan">
      <formula>100</formula>
    </cfRule>
  </conditionalFormatting>
  <conditionalFormatting sqref="E174">
    <cfRule type="cellIs" dxfId="16084" priority="17337" stopIfTrue="1" operator="lessThanOrEqual">
      <formula>2.5</formula>
    </cfRule>
    <cfRule type="cellIs" dxfId="16083" priority="17338" stopIfTrue="1" operator="between">
      <formula>2.5</formula>
      <formula>7</formula>
    </cfRule>
    <cfRule type="cellIs" dxfId="16082" priority="17339" stopIfTrue="1" operator="greaterThan">
      <formula>7</formula>
    </cfRule>
  </conditionalFormatting>
  <conditionalFormatting sqref="H174">
    <cfRule type="cellIs" dxfId="16081" priority="17334" stopIfTrue="1" operator="lessThanOrEqual">
      <formula>12</formula>
    </cfRule>
    <cfRule type="cellIs" dxfId="16080" priority="17335" stopIfTrue="1" operator="between">
      <formula>12</formula>
      <formula>16</formula>
    </cfRule>
    <cfRule type="cellIs" dxfId="16079" priority="17336" stopIfTrue="1" operator="greaterThan">
      <formula>16</formula>
    </cfRule>
  </conditionalFormatting>
  <conditionalFormatting sqref="J174">
    <cfRule type="cellIs" dxfId="16078" priority="17331" stopIfTrue="1" operator="greaterThan">
      <formula>6.2</formula>
    </cfRule>
    <cfRule type="cellIs" dxfId="16077" priority="17332" stopIfTrue="1" operator="between">
      <formula>5.601</formula>
      <formula>6.2</formula>
    </cfRule>
    <cfRule type="cellIs" dxfId="16076" priority="17333" stopIfTrue="1" operator="lessThanOrEqual">
      <formula>5.6</formula>
    </cfRule>
  </conditionalFormatting>
  <conditionalFormatting sqref="K174">
    <cfRule type="cellIs" dxfId="16075" priority="17330" stopIfTrue="1" operator="lessThanOrEqual">
      <formula>0.02</formula>
    </cfRule>
  </conditionalFormatting>
  <conditionalFormatting sqref="G174">
    <cfRule type="cellIs" dxfId="16074" priority="17327" stopIfTrue="1" operator="lessThanOrEqual">
      <formula>0.12</formula>
    </cfRule>
    <cfRule type="cellIs" dxfId="16073" priority="17328" stopIfTrue="1" operator="between">
      <formula>0.1201</formula>
      <formula>0.2</formula>
    </cfRule>
    <cfRule type="cellIs" dxfId="16072" priority="17329" stopIfTrue="1" operator="greaterThan">
      <formula>0.2</formula>
    </cfRule>
  </conditionalFormatting>
  <conditionalFormatting sqref="N174">
    <cfRule type="cellIs" dxfId="16071" priority="17325" stopIfTrue="1" operator="between">
      <formula>50.1</formula>
      <formula>100</formula>
    </cfRule>
    <cfRule type="cellIs" dxfId="16070" priority="17326" stopIfTrue="1" operator="greaterThan">
      <formula>100</formula>
    </cfRule>
  </conditionalFormatting>
  <conditionalFormatting sqref="M174">
    <cfRule type="cellIs" dxfId="16069" priority="17323" stopIfTrue="1" operator="between">
      <formula>1250.1</formula>
      <formula>5000</formula>
    </cfRule>
    <cfRule type="cellIs" dxfId="16068" priority="17324" stopIfTrue="1" operator="greaterThan">
      <formula>5000</formula>
    </cfRule>
  </conditionalFormatting>
  <conditionalFormatting sqref="F188">
    <cfRule type="cellIs" dxfId="16067" priority="17310" stopIfTrue="1" operator="lessThanOrEqual">
      <formula>60</formula>
    </cfRule>
    <cfRule type="cellIs" dxfId="16066" priority="17311" stopIfTrue="1" operator="between">
      <formula>60</formula>
      <formula>100</formula>
    </cfRule>
    <cfRule type="cellIs" dxfId="16065" priority="17312" stopIfTrue="1" operator="greaterThan">
      <formula>100</formula>
    </cfRule>
  </conditionalFormatting>
  <conditionalFormatting sqref="E188">
    <cfRule type="cellIs" dxfId="16064" priority="17313" stopIfTrue="1" operator="lessThanOrEqual">
      <formula>2.5</formula>
    </cfRule>
    <cfRule type="cellIs" dxfId="16063" priority="17314" stopIfTrue="1" operator="between">
      <formula>2.5</formula>
      <formula>7</formula>
    </cfRule>
    <cfRule type="cellIs" dxfId="16062" priority="17315" stopIfTrue="1" operator="greaterThan">
      <formula>7</formula>
    </cfRule>
  </conditionalFormatting>
  <conditionalFormatting sqref="H188">
    <cfRule type="cellIs" dxfId="16061" priority="17316" stopIfTrue="1" operator="lessThanOrEqual">
      <formula>12</formula>
    </cfRule>
    <cfRule type="cellIs" dxfId="16060" priority="17317" stopIfTrue="1" operator="between">
      <formula>12</formula>
      <formula>16</formula>
    </cfRule>
    <cfRule type="cellIs" dxfId="16059" priority="17318" stopIfTrue="1" operator="greaterThan">
      <formula>16</formula>
    </cfRule>
  </conditionalFormatting>
  <conditionalFormatting sqref="J188">
    <cfRule type="cellIs" dxfId="16058" priority="17319" stopIfTrue="1" operator="greaterThan">
      <formula>6.2</formula>
    </cfRule>
    <cfRule type="cellIs" dxfId="16057" priority="17320" stopIfTrue="1" operator="between">
      <formula>5.601</formula>
      <formula>6.2</formula>
    </cfRule>
    <cfRule type="cellIs" dxfId="16056" priority="17321" stopIfTrue="1" operator="lessThanOrEqual">
      <formula>5.6</formula>
    </cfRule>
  </conditionalFormatting>
  <conditionalFormatting sqref="K188">
    <cfRule type="cellIs" dxfId="16055" priority="17322" stopIfTrue="1" operator="lessThanOrEqual">
      <formula>0.02</formula>
    </cfRule>
  </conditionalFormatting>
  <conditionalFormatting sqref="G188">
    <cfRule type="cellIs" dxfId="16054" priority="17307" stopIfTrue="1" operator="lessThanOrEqual">
      <formula>0.12</formula>
    </cfRule>
    <cfRule type="cellIs" dxfId="16053" priority="17308" stopIfTrue="1" operator="between">
      <formula>0.1201</formula>
      <formula>0.2</formula>
    </cfRule>
    <cfRule type="cellIs" dxfId="16052" priority="17309" stopIfTrue="1" operator="greaterThan">
      <formula>0.2</formula>
    </cfRule>
  </conditionalFormatting>
  <conditionalFormatting sqref="N188">
    <cfRule type="cellIs" dxfId="16051" priority="17304" stopIfTrue="1" operator="between">
      <formula>50.1</formula>
      <formula>100</formula>
    </cfRule>
    <cfRule type="cellIs" dxfId="16050" priority="17306" stopIfTrue="1" operator="greaterThan">
      <formula>100</formula>
    </cfRule>
  </conditionalFormatting>
  <conditionalFormatting sqref="M188">
    <cfRule type="cellIs" dxfId="16049" priority="17303" stopIfTrue="1" operator="between">
      <formula>1250.1</formula>
      <formula>5000</formula>
    </cfRule>
    <cfRule type="cellIs" dxfId="16048" priority="17305" stopIfTrue="1" operator="greaterThan">
      <formula>5000</formula>
    </cfRule>
  </conditionalFormatting>
  <conditionalFormatting sqref="F188">
    <cfRule type="cellIs" dxfId="16047" priority="17300" stopIfTrue="1" operator="lessThanOrEqual">
      <formula>60</formula>
    </cfRule>
    <cfRule type="cellIs" dxfId="16046" priority="17301" stopIfTrue="1" operator="between">
      <formula>60</formula>
      <formula>100</formula>
    </cfRule>
    <cfRule type="cellIs" dxfId="16045" priority="17302" stopIfTrue="1" operator="greaterThan">
      <formula>100</formula>
    </cfRule>
  </conditionalFormatting>
  <conditionalFormatting sqref="E188">
    <cfRule type="cellIs" dxfId="16044" priority="17297" stopIfTrue="1" operator="lessThanOrEqual">
      <formula>2.5</formula>
    </cfRule>
    <cfRule type="cellIs" dxfId="16043" priority="17298" stopIfTrue="1" operator="between">
      <formula>2.5</formula>
      <formula>7</formula>
    </cfRule>
    <cfRule type="cellIs" dxfId="16042" priority="17299" stopIfTrue="1" operator="greaterThan">
      <formula>7</formula>
    </cfRule>
  </conditionalFormatting>
  <conditionalFormatting sqref="H188">
    <cfRule type="cellIs" dxfId="16041" priority="17294" stopIfTrue="1" operator="lessThanOrEqual">
      <formula>12</formula>
    </cfRule>
    <cfRule type="cellIs" dxfId="16040" priority="17295" stopIfTrue="1" operator="between">
      <formula>12</formula>
      <formula>16</formula>
    </cfRule>
    <cfRule type="cellIs" dxfId="16039" priority="17296" stopIfTrue="1" operator="greaterThan">
      <formula>16</formula>
    </cfRule>
  </conditionalFormatting>
  <conditionalFormatting sqref="J188">
    <cfRule type="cellIs" dxfId="16038" priority="17291" stopIfTrue="1" operator="greaterThan">
      <formula>6.2</formula>
    </cfRule>
    <cfRule type="cellIs" dxfId="16037" priority="17292" stopIfTrue="1" operator="between">
      <formula>5.601</formula>
      <formula>6.2</formula>
    </cfRule>
    <cfRule type="cellIs" dxfId="16036" priority="17293" stopIfTrue="1" operator="lessThanOrEqual">
      <formula>5.6</formula>
    </cfRule>
  </conditionalFormatting>
  <conditionalFormatting sqref="K188">
    <cfRule type="cellIs" dxfId="16035" priority="17290" stopIfTrue="1" operator="lessThanOrEqual">
      <formula>0.02</formula>
    </cfRule>
  </conditionalFormatting>
  <conditionalFormatting sqref="G188">
    <cfRule type="cellIs" dxfId="16034" priority="17287" stopIfTrue="1" operator="lessThanOrEqual">
      <formula>0.12</formula>
    </cfRule>
    <cfRule type="cellIs" dxfId="16033" priority="17288" stopIfTrue="1" operator="between">
      <formula>0.1201</formula>
      <formula>0.2</formula>
    </cfRule>
    <cfRule type="cellIs" dxfId="16032" priority="17289" stopIfTrue="1" operator="greaterThan">
      <formula>0.2</formula>
    </cfRule>
  </conditionalFormatting>
  <conditionalFormatting sqref="N188">
    <cfRule type="cellIs" dxfId="16031" priority="17285" stopIfTrue="1" operator="between">
      <formula>50.1</formula>
      <formula>100</formula>
    </cfRule>
    <cfRule type="cellIs" dxfId="16030" priority="17286" stopIfTrue="1" operator="greaterThan">
      <formula>100</formula>
    </cfRule>
  </conditionalFormatting>
  <conditionalFormatting sqref="M188">
    <cfRule type="cellIs" dxfId="16029" priority="17283" stopIfTrue="1" operator="between">
      <formula>1250.1</formula>
      <formula>5000</formula>
    </cfRule>
    <cfRule type="cellIs" dxfId="16028" priority="17284" stopIfTrue="1" operator="greaterThan">
      <formula>5000</formula>
    </cfRule>
  </conditionalFormatting>
  <conditionalFormatting sqref="F200">
    <cfRule type="cellIs" dxfId="16027" priority="17270" stopIfTrue="1" operator="lessThanOrEqual">
      <formula>60</formula>
    </cfRule>
    <cfRule type="cellIs" dxfId="16026" priority="17271" stopIfTrue="1" operator="between">
      <formula>60</formula>
      <formula>100</formula>
    </cfRule>
    <cfRule type="cellIs" dxfId="16025" priority="17272" stopIfTrue="1" operator="greaterThan">
      <formula>100</formula>
    </cfRule>
  </conditionalFormatting>
  <conditionalFormatting sqref="E200">
    <cfRule type="cellIs" dxfId="16024" priority="17273" stopIfTrue="1" operator="lessThanOrEqual">
      <formula>2.5</formula>
    </cfRule>
    <cfRule type="cellIs" dxfId="16023" priority="17274" stopIfTrue="1" operator="between">
      <formula>2.5</formula>
      <formula>7</formula>
    </cfRule>
    <cfRule type="cellIs" dxfId="16022" priority="17275" stopIfTrue="1" operator="greaterThan">
      <formula>7</formula>
    </cfRule>
  </conditionalFormatting>
  <conditionalFormatting sqref="H200">
    <cfRule type="cellIs" dxfId="16021" priority="17276" stopIfTrue="1" operator="lessThanOrEqual">
      <formula>12</formula>
    </cfRule>
    <cfRule type="cellIs" dxfId="16020" priority="17277" stopIfTrue="1" operator="between">
      <formula>12</formula>
      <formula>16</formula>
    </cfRule>
    <cfRule type="cellIs" dxfId="16019" priority="17278" stopIfTrue="1" operator="greaterThan">
      <formula>16</formula>
    </cfRule>
  </conditionalFormatting>
  <conditionalFormatting sqref="J200">
    <cfRule type="cellIs" dxfId="16018" priority="17279" stopIfTrue="1" operator="greaterThan">
      <formula>6.2</formula>
    </cfRule>
    <cfRule type="cellIs" dxfId="16017" priority="17280" stopIfTrue="1" operator="between">
      <formula>5.601</formula>
      <formula>6.2</formula>
    </cfRule>
    <cfRule type="cellIs" dxfId="16016" priority="17281" stopIfTrue="1" operator="lessThanOrEqual">
      <formula>5.6</formula>
    </cfRule>
  </conditionalFormatting>
  <conditionalFormatting sqref="K200">
    <cfRule type="cellIs" dxfId="16015" priority="17282" stopIfTrue="1" operator="lessThanOrEqual">
      <formula>0.02</formula>
    </cfRule>
  </conditionalFormatting>
  <conditionalFormatting sqref="G200">
    <cfRule type="cellIs" dxfId="16014" priority="17267" stopIfTrue="1" operator="lessThanOrEqual">
      <formula>0.12</formula>
    </cfRule>
    <cfRule type="cellIs" dxfId="16013" priority="17268" stopIfTrue="1" operator="between">
      <formula>0.1201</formula>
      <formula>0.2</formula>
    </cfRule>
    <cfRule type="cellIs" dxfId="16012" priority="17269" stopIfTrue="1" operator="greaterThan">
      <formula>0.2</formula>
    </cfRule>
  </conditionalFormatting>
  <conditionalFormatting sqref="N200">
    <cfRule type="cellIs" dxfId="16011" priority="17264" stopIfTrue="1" operator="between">
      <formula>50.1</formula>
      <formula>100</formula>
    </cfRule>
    <cfRule type="cellIs" dxfId="16010" priority="17266" stopIfTrue="1" operator="greaterThan">
      <formula>100</formula>
    </cfRule>
  </conditionalFormatting>
  <conditionalFormatting sqref="M200">
    <cfRule type="cellIs" dxfId="16009" priority="17263" stopIfTrue="1" operator="between">
      <formula>1250.1</formula>
      <formula>5000</formula>
    </cfRule>
    <cfRule type="cellIs" dxfId="16008" priority="17265" stopIfTrue="1" operator="greaterThan">
      <formula>5000</formula>
    </cfRule>
  </conditionalFormatting>
  <conditionalFormatting sqref="F200">
    <cfRule type="cellIs" dxfId="16007" priority="17260" stopIfTrue="1" operator="lessThanOrEqual">
      <formula>60</formula>
    </cfRule>
    <cfRule type="cellIs" dxfId="16006" priority="17261" stopIfTrue="1" operator="between">
      <formula>60</formula>
      <formula>100</formula>
    </cfRule>
    <cfRule type="cellIs" dxfId="16005" priority="17262" stopIfTrue="1" operator="greaterThan">
      <formula>100</formula>
    </cfRule>
  </conditionalFormatting>
  <conditionalFormatting sqref="E200">
    <cfRule type="cellIs" dxfId="16004" priority="17257" stopIfTrue="1" operator="lessThanOrEqual">
      <formula>2.5</formula>
    </cfRule>
    <cfRule type="cellIs" dxfId="16003" priority="17258" stopIfTrue="1" operator="between">
      <formula>2.5</formula>
      <formula>7</formula>
    </cfRule>
    <cfRule type="cellIs" dxfId="16002" priority="17259" stopIfTrue="1" operator="greaterThan">
      <formula>7</formula>
    </cfRule>
  </conditionalFormatting>
  <conditionalFormatting sqref="H200">
    <cfRule type="cellIs" dxfId="16001" priority="17254" stopIfTrue="1" operator="lessThanOrEqual">
      <formula>12</formula>
    </cfRule>
    <cfRule type="cellIs" dxfId="16000" priority="17255" stopIfTrue="1" operator="between">
      <formula>12</formula>
      <formula>16</formula>
    </cfRule>
    <cfRule type="cellIs" dxfId="15999" priority="17256" stopIfTrue="1" operator="greaterThan">
      <formula>16</formula>
    </cfRule>
  </conditionalFormatting>
  <conditionalFormatting sqref="J200">
    <cfRule type="cellIs" dxfId="15998" priority="17251" stopIfTrue="1" operator="greaterThan">
      <formula>6.2</formula>
    </cfRule>
    <cfRule type="cellIs" dxfId="15997" priority="17252" stopIfTrue="1" operator="between">
      <formula>5.601</formula>
      <formula>6.2</formula>
    </cfRule>
    <cfRule type="cellIs" dxfId="15996" priority="17253" stopIfTrue="1" operator="lessThanOrEqual">
      <formula>5.6</formula>
    </cfRule>
  </conditionalFormatting>
  <conditionalFormatting sqref="K200">
    <cfRule type="cellIs" dxfId="15995" priority="17250" stopIfTrue="1" operator="lessThanOrEqual">
      <formula>0.02</formula>
    </cfRule>
  </conditionalFormatting>
  <conditionalFormatting sqref="G200">
    <cfRule type="cellIs" dxfId="15994" priority="17247" stopIfTrue="1" operator="lessThanOrEqual">
      <formula>0.12</formula>
    </cfRule>
    <cfRule type="cellIs" dxfId="15993" priority="17248" stopIfTrue="1" operator="between">
      <formula>0.1201</formula>
      <formula>0.2</formula>
    </cfRule>
    <cfRule type="cellIs" dxfId="15992" priority="17249" stopIfTrue="1" operator="greaterThan">
      <formula>0.2</formula>
    </cfRule>
  </conditionalFormatting>
  <conditionalFormatting sqref="N200">
    <cfRule type="cellIs" dxfId="15991" priority="17245" stopIfTrue="1" operator="between">
      <formula>50.1</formula>
      <formula>100</formula>
    </cfRule>
    <cfRule type="cellIs" dxfId="15990" priority="17246" stopIfTrue="1" operator="greaterThan">
      <formula>100</formula>
    </cfRule>
  </conditionalFormatting>
  <conditionalFormatting sqref="M200">
    <cfRule type="cellIs" dxfId="15989" priority="17243" stopIfTrue="1" operator="between">
      <formula>1250.1</formula>
      <formula>5000</formula>
    </cfRule>
    <cfRule type="cellIs" dxfId="15988" priority="17244" stopIfTrue="1" operator="greaterThan">
      <formula>5000</formula>
    </cfRule>
  </conditionalFormatting>
  <conditionalFormatting sqref="F216:G216">
    <cfRule type="cellIs" dxfId="15987" priority="17230" stopIfTrue="1" operator="lessThanOrEqual">
      <formula>60</formula>
    </cfRule>
    <cfRule type="cellIs" dxfId="15986" priority="17231" stopIfTrue="1" operator="between">
      <formula>60</formula>
      <formula>100</formula>
    </cfRule>
    <cfRule type="cellIs" dxfId="15985" priority="17232" stopIfTrue="1" operator="greaterThan">
      <formula>100</formula>
    </cfRule>
  </conditionalFormatting>
  <conditionalFormatting sqref="E216">
    <cfRule type="cellIs" dxfId="15984" priority="17233" stopIfTrue="1" operator="lessThanOrEqual">
      <formula>2.5</formula>
    </cfRule>
    <cfRule type="cellIs" dxfId="15983" priority="17234" stopIfTrue="1" operator="between">
      <formula>2.5</formula>
      <formula>7</formula>
    </cfRule>
    <cfRule type="cellIs" dxfId="15982" priority="17235" stopIfTrue="1" operator="greaterThan">
      <formula>7</formula>
    </cfRule>
  </conditionalFormatting>
  <conditionalFormatting sqref="H216">
    <cfRule type="cellIs" dxfId="15981" priority="17236" stopIfTrue="1" operator="lessThanOrEqual">
      <formula>12</formula>
    </cfRule>
    <cfRule type="cellIs" dxfId="15980" priority="17237" stopIfTrue="1" operator="between">
      <formula>12</formula>
      <formula>16</formula>
    </cfRule>
    <cfRule type="cellIs" dxfId="15979" priority="17238" stopIfTrue="1" operator="greaterThan">
      <formula>16</formula>
    </cfRule>
  </conditionalFormatting>
  <conditionalFormatting sqref="J216">
    <cfRule type="cellIs" dxfId="15978" priority="17239" stopIfTrue="1" operator="greaterThan">
      <formula>6.2</formula>
    </cfRule>
    <cfRule type="cellIs" dxfId="15977" priority="17240" stopIfTrue="1" operator="between">
      <formula>5.601</formula>
      <formula>6.2</formula>
    </cfRule>
    <cfRule type="cellIs" dxfId="15976" priority="17241" stopIfTrue="1" operator="lessThanOrEqual">
      <formula>5.6</formula>
    </cfRule>
  </conditionalFormatting>
  <conditionalFormatting sqref="K216">
    <cfRule type="cellIs" dxfId="15975" priority="17242" stopIfTrue="1" operator="lessThanOrEqual">
      <formula>0.02</formula>
    </cfRule>
  </conditionalFormatting>
  <conditionalFormatting sqref="G216">
    <cfRule type="cellIs" dxfId="15974" priority="17227" stopIfTrue="1" operator="lessThanOrEqual">
      <formula>0.12</formula>
    </cfRule>
    <cfRule type="cellIs" dxfId="15973" priority="17228" stopIfTrue="1" operator="between">
      <formula>0.1201</formula>
      <formula>0.2</formula>
    </cfRule>
    <cfRule type="cellIs" dxfId="15972" priority="17229" stopIfTrue="1" operator="greaterThan">
      <formula>0.2</formula>
    </cfRule>
  </conditionalFormatting>
  <conditionalFormatting sqref="N216">
    <cfRule type="cellIs" dxfId="15971" priority="17224" stopIfTrue="1" operator="between">
      <formula>50.1</formula>
      <formula>100</formula>
    </cfRule>
    <cfRule type="cellIs" dxfId="15970" priority="17226" stopIfTrue="1" operator="greaterThan">
      <formula>100</formula>
    </cfRule>
  </conditionalFormatting>
  <conditionalFormatting sqref="M216">
    <cfRule type="cellIs" dxfId="15969" priority="17223" stopIfTrue="1" operator="between">
      <formula>1250.1</formula>
      <formula>5000</formula>
    </cfRule>
    <cfRule type="cellIs" dxfId="15968" priority="17225" stopIfTrue="1" operator="greaterThan">
      <formula>5000</formula>
    </cfRule>
  </conditionalFormatting>
  <conditionalFormatting sqref="F216:G216">
    <cfRule type="cellIs" dxfId="15967" priority="17220" stopIfTrue="1" operator="lessThanOrEqual">
      <formula>60</formula>
    </cfRule>
    <cfRule type="cellIs" dxfId="15966" priority="17221" stopIfTrue="1" operator="between">
      <formula>60</formula>
      <formula>100</formula>
    </cfRule>
    <cfRule type="cellIs" dxfId="15965" priority="17222" stopIfTrue="1" operator="greaterThan">
      <formula>100</formula>
    </cfRule>
  </conditionalFormatting>
  <conditionalFormatting sqref="E216">
    <cfRule type="cellIs" dxfId="15964" priority="17217" stopIfTrue="1" operator="lessThanOrEqual">
      <formula>2.5</formula>
    </cfRule>
    <cfRule type="cellIs" dxfId="15963" priority="17218" stopIfTrue="1" operator="between">
      <formula>2.5</formula>
      <formula>7</formula>
    </cfRule>
    <cfRule type="cellIs" dxfId="15962" priority="17219" stopIfTrue="1" operator="greaterThan">
      <formula>7</formula>
    </cfRule>
  </conditionalFormatting>
  <conditionalFormatting sqref="H216">
    <cfRule type="cellIs" dxfId="15961" priority="17214" stopIfTrue="1" operator="lessThanOrEqual">
      <formula>12</formula>
    </cfRule>
    <cfRule type="cellIs" dxfId="15960" priority="17215" stopIfTrue="1" operator="between">
      <formula>12</formula>
      <formula>16</formula>
    </cfRule>
    <cfRule type="cellIs" dxfId="15959" priority="17216" stopIfTrue="1" operator="greaterThan">
      <formula>16</formula>
    </cfRule>
  </conditionalFormatting>
  <conditionalFormatting sqref="J216">
    <cfRule type="cellIs" dxfId="15958" priority="17211" stopIfTrue="1" operator="greaterThan">
      <formula>6.2</formula>
    </cfRule>
    <cfRule type="cellIs" dxfId="15957" priority="17212" stopIfTrue="1" operator="between">
      <formula>5.601</formula>
      <formula>6.2</formula>
    </cfRule>
    <cfRule type="cellIs" dxfId="15956" priority="17213" stopIfTrue="1" operator="lessThanOrEqual">
      <formula>5.6</formula>
    </cfRule>
  </conditionalFormatting>
  <conditionalFormatting sqref="K216">
    <cfRule type="cellIs" dxfId="15955" priority="17210" stopIfTrue="1" operator="lessThanOrEqual">
      <formula>0.02</formula>
    </cfRule>
  </conditionalFormatting>
  <conditionalFormatting sqref="G216">
    <cfRule type="cellIs" dxfId="15954" priority="17207" stopIfTrue="1" operator="lessThanOrEqual">
      <formula>0.12</formula>
    </cfRule>
    <cfRule type="cellIs" dxfId="15953" priority="17208" stopIfTrue="1" operator="between">
      <formula>0.1201</formula>
      <formula>0.2</formula>
    </cfRule>
    <cfRule type="cellIs" dxfId="15952" priority="17209" stopIfTrue="1" operator="greaterThan">
      <formula>0.2</formula>
    </cfRule>
  </conditionalFormatting>
  <conditionalFormatting sqref="N216">
    <cfRule type="cellIs" dxfId="15951" priority="17205" stopIfTrue="1" operator="between">
      <formula>50.1</formula>
      <formula>100</formula>
    </cfRule>
    <cfRule type="cellIs" dxfId="15950" priority="17206" stopIfTrue="1" operator="greaterThan">
      <formula>100</formula>
    </cfRule>
  </conditionalFormatting>
  <conditionalFormatting sqref="M216">
    <cfRule type="cellIs" dxfId="15949" priority="17203" stopIfTrue="1" operator="between">
      <formula>1250.1</formula>
      <formula>5000</formula>
    </cfRule>
    <cfRule type="cellIs" dxfId="15948" priority="17204" stopIfTrue="1" operator="greaterThan">
      <formula>5000</formula>
    </cfRule>
  </conditionalFormatting>
  <conditionalFormatting sqref="F234:G234">
    <cfRule type="cellIs" dxfId="15947" priority="17190" stopIfTrue="1" operator="lessThanOrEqual">
      <formula>60</formula>
    </cfRule>
    <cfRule type="cellIs" dxfId="15946" priority="17191" stopIfTrue="1" operator="between">
      <formula>60</formula>
      <formula>100</formula>
    </cfRule>
    <cfRule type="cellIs" dxfId="15945" priority="17192" stopIfTrue="1" operator="greaterThan">
      <formula>100</formula>
    </cfRule>
  </conditionalFormatting>
  <conditionalFormatting sqref="E234">
    <cfRule type="cellIs" dxfId="15944" priority="17193" stopIfTrue="1" operator="lessThanOrEqual">
      <formula>2.5</formula>
    </cfRule>
    <cfRule type="cellIs" dxfId="15943" priority="17194" stopIfTrue="1" operator="between">
      <formula>2.5</formula>
      <formula>7</formula>
    </cfRule>
    <cfRule type="cellIs" dxfId="15942" priority="17195" stopIfTrue="1" operator="greaterThan">
      <formula>7</formula>
    </cfRule>
  </conditionalFormatting>
  <conditionalFormatting sqref="H234">
    <cfRule type="cellIs" dxfId="15941" priority="17196" stopIfTrue="1" operator="lessThanOrEqual">
      <formula>12</formula>
    </cfRule>
    <cfRule type="cellIs" dxfId="15940" priority="17197" stopIfTrue="1" operator="between">
      <formula>12</formula>
      <formula>16</formula>
    </cfRule>
    <cfRule type="cellIs" dxfId="15939" priority="17198" stopIfTrue="1" operator="greaterThan">
      <formula>16</formula>
    </cfRule>
  </conditionalFormatting>
  <conditionalFormatting sqref="J234">
    <cfRule type="cellIs" dxfId="15938" priority="17199" stopIfTrue="1" operator="greaterThan">
      <formula>6.2</formula>
    </cfRule>
    <cfRule type="cellIs" dxfId="15937" priority="17200" stopIfTrue="1" operator="between">
      <formula>5.601</formula>
      <formula>6.2</formula>
    </cfRule>
    <cfRule type="cellIs" dxfId="15936" priority="17201" stopIfTrue="1" operator="lessThanOrEqual">
      <formula>5.6</formula>
    </cfRule>
  </conditionalFormatting>
  <conditionalFormatting sqref="K234">
    <cfRule type="cellIs" dxfId="15935" priority="17202" stopIfTrue="1" operator="lessThanOrEqual">
      <formula>0.02</formula>
    </cfRule>
  </conditionalFormatting>
  <conditionalFormatting sqref="G234">
    <cfRule type="cellIs" dxfId="15934" priority="17187" stopIfTrue="1" operator="lessThanOrEqual">
      <formula>0.12</formula>
    </cfRule>
    <cfRule type="cellIs" dxfId="15933" priority="17188" stopIfTrue="1" operator="between">
      <formula>0.1201</formula>
      <formula>0.2</formula>
    </cfRule>
    <cfRule type="cellIs" dxfId="15932" priority="17189" stopIfTrue="1" operator="greaterThan">
      <formula>0.2</formula>
    </cfRule>
  </conditionalFormatting>
  <conditionalFormatting sqref="N234">
    <cfRule type="cellIs" dxfId="15931" priority="17184" stopIfTrue="1" operator="between">
      <formula>50.1</formula>
      <formula>100</formula>
    </cfRule>
    <cfRule type="cellIs" dxfId="15930" priority="17186" stopIfTrue="1" operator="greaterThan">
      <formula>100</formula>
    </cfRule>
  </conditionalFormatting>
  <conditionalFormatting sqref="M234">
    <cfRule type="cellIs" dxfId="15929" priority="17183" stopIfTrue="1" operator="between">
      <formula>1250.1</formula>
      <formula>5000</formula>
    </cfRule>
    <cfRule type="cellIs" dxfId="15928" priority="17185" stopIfTrue="1" operator="greaterThan">
      <formula>5000</formula>
    </cfRule>
  </conditionalFormatting>
  <conditionalFormatting sqref="F234:G234">
    <cfRule type="cellIs" dxfId="15927" priority="17180" stopIfTrue="1" operator="lessThanOrEqual">
      <formula>60</formula>
    </cfRule>
    <cfRule type="cellIs" dxfId="15926" priority="17181" stopIfTrue="1" operator="between">
      <formula>60</formula>
      <formula>100</formula>
    </cfRule>
    <cfRule type="cellIs" dxfId="15925" priority="17182" stopIfTrue="1" operator="greaterThan">
      <formula>100</formula>
    </cfRule>
  </conditionalFormatting>
  <conditionalFormatting sqref="E234">
    <cfRule type="cellIs" dxfId="15924" priority="17177" stopIfTrue="1" operator="lessThanOrEqual">
      <formula>2.5</formula>
    </cfRule>
    <cfRule type="cellIs" dxfId="15923" priority="17178" stopIfTrue="1" operator="between">
      <formula>2.5</formula>
      <formula>7</formula>
    </cfRule>
    <cfRule type="cellIs" dxfId="15922" priority="17179" stopIfTrue="1" operator="greaterThan">
      <formula>7</formula>
    </cfRule>
  </conditionalFormatting>
  <conditionalFormatting sqref="H234">
    <cfRule type="cellIs" dxfId="15921" priority="17174" stopIfTrue="1" operator="lessThanOrEqual">
      <formula>12</formula>
    </cfRule>
    <cfRule type="cellIs" dxfId="15920" priority="17175" stopIfTrue="1" operator="between">
      <formula>12</formula>
      <formula>16</formula>
    </cfRule>
    <cfRule type="cellIs" dxfId="15919" priority="17176" stopIfTrue="1" operator="greaterThan">
      <formula>16</formula>
    </cfRule>
  </conditionalFormatting>
  <conditionalFormatting sqref="J234">
    <cfRule type="cellIs" dxfId="15918" priority="17171" stopIfTrue="1" operator="greaterThan">
      <formula>6.2</formula>
    </cfRule>
    <cfRule type="cellIs" dxfId="15917" priority="17172" stopIfTrue="1" operator="between">
      <formula>5.601</formula>
      <formula>6.2</formula>
    </cfRule>
    <cfRule type="cellIs" dxfId="15916" priority="17173" stopIfTrue="1" operator="lessThanOrEqual">
      <formula>5.6</formula>
    </cfRule>
  </conditionalFormatting>
  <conditionalFormatting sqref="K234">
    <cfRule type="cellIs" dxfId="15915" priority="17170" stopIfTrue="1" operator="lessThanOrEqual">
      <formula>0.02</formula>
    </cfRule>
  </conditionalFormatting>
  <conditionalFormatting sqref="G234">
    <cfRule type="cellIs" dxfId="15914" priority="17167" stopIfTrue="1" operator="lessThanOrEqual">
      <formula>0.12</formula>
    </cfRule>
    <cfRule type="cellIs" dxfId="15913" priority="17168" stopIfTrue="1" operator="between">
      <formula>0.1201</formula>
      <formula>0.2</formula>
    </cfRule>
    <cfRule type="cellIs" dxfId="15912" priority="17169" stopIfTrue="1" operator="greaterThan">
      <formula>0.2</formula>
    </cfRule>
  </conditionalFormatting>
  <conditionalFormatting sqref="N234">
    <cfRule type="cellIs" dxfId="15911" priority="17165" stopIfTrue="1" operator="between">
      <formula>50.1</formula>
      <formula>100</formula>
    </cfRule>
    <cfRule type="cellIs" dxfId="15910" priority="17166" stopIfTrue="1" operator="greaterThan">
      <formula>100</formula>
    </cfRule>
  </conditionalFormatting>
  <conditionalFormatting sqref="M234">
    <cfRule type="cellIs" dxfId="15909" priority="17163" stopIfTrue="1" operator="between">
      <formula>1250.1</formula>
      <formula>5000</formula>
    </cfRule>
    <cfRule type="cellIs" dxfId="15908" priority="17164" stopIfTrue="1" operator="greaterThan">
      <formula>5000</formula>
    </cfRule>
  </conditionalFormatting>
  <conditionalFormatting sqref="F248:G248">
    <cfRule type="cellIs" dxfId="15907" priority="17150" stopIfTrue="1" operator="lessThanOrEqual">
      <formula>60</formula>
    </cfRule>
    <cfRule type="cellIs" dxfId="15906" priority="17151" stopIfTrue="1" operator="between">
      <formula>60</formula>
      <formula>100</formula>
    </cfRule>
    <cfRule type="cellIs" dxfId="15905" priority="17152" stopIfTrue="1" operator="greaterThan">
      <formula>100</formula>
    </cfRule>
  </conditionalFormatting>
  <conditionalFormatting sqref="E248">
    <cfRule type="cellIs" dxfId="15904" priority="17153" stopIfTrue="1" operator="lessThanOrEqual">
      <formula>2.5</formula>
    </cfRule>
    <cfRule type="cellIs" dxfId="15903" priority="17154" stopIfTrue="1" operator="between">
      <formula>2.5</formula>
      <formula>7</formula>
    </cfRule>
    <cfRule type="cellIs" dxfId="15902" priority="17155" stopIfTrue="1" operator="greaterThan">
      <formula>7</formula>
    </cfRule>
  </conditionalFormatting>
  <conditionalFormatting sqref="H248">
    <cfRule type="cellIs" dxfId="15901" priority="17156" stopIfTrue="1" operator="lessThanOrEqual">
      <formula>12</formula>
    </cfRule>
    <cfRule type="cellIs" dxfId="15900" priority="17157" stopIfTrue="1" operator="between">
      <formula>12</formula>
      <formula>16</formula>
    </cfRule>
    <cfRule type="cellIs" dxfId="15899" priority="17158" stopIfTrue="1" operator="greaterThan">
      <formula>16</formula>
    </cfRule>
  </conditionalFormatting>
  <conditionalFormatting sqref="J248">
    <cfRule type="cellIs" dxfId="15898" priority="17159" stopIfTrue="1" operator="greaterThan">
      <formula>6.2</formula>
    </cfRule>
    <cfRule type="cellIs" dxfId="15897" priority="17160" stopIfTrue="1" operator="between">
      <formula>5.601</formula>
      <formula>6.2</formula>
    </cfRule>
    <cfRule type="cellIs" dxfId="15896" priority="17161" stopIfTrue="1" operator="lessThanOrEqual">
      <formula>5.6</formula>
    </cfRule>
  </conditionalFormatting>
  <conditionalFormatting sqref="K248">
    <cfRule type="cellIs" dxfId="15895" priority="17162" stopIfTrue="1" operator="lessThanOrEqual">
      <formula>0.02</formula>
    </cfRule>
  </conditionalFormatting>
  <conditionalFormatting sqref="G248">
    <cfRule type="cellIs" dxfId="15894" priority="17147" stopIfTrue="1" operator="lessThanOrEqual">
      <formula>0.12</formula>
    </cfRule>
    <cfRule type="cellIs" dxfId="15893" priority="17148" stopIfTrue="1" operator="between">
      <formula>0.1201</formula>
      <formula>0.2</formula>
    </cfRule>
    <cfRule type="cellIs" dxfId="15892" priority="17149" stopIfTrue="1" operator="greaterThan">
      <formula>0.2</formula>
    </cfRule>
  </conditionalFormatting>
  <conditionalFormatting sqref="N248">
    <cfRule type="cellIs" dxfId="15891" priority="17144" stopIfTrue="1" operator="between">
      <formula>50.1</formula>
      <formula>100</formula>
    </cfRule>
    <cfRule type="cellIs" dxfId="15890" priority="17146" stopIfTrue="1" operator="greaterThan">
      <formula>100</formula>
    </cfRule>
  </conditionalFormatting>
  <conditionalFormatting sqref="M248">
    <cfRule type="cellIs" dxfId="15889" priority="17143" stopIfTrue="1" operator="between">
      <formula>1250.1</formula>
      <formula>5000</formula>
    </cfRule>
    <cfRule type="cellIs" dxfId="15888" priority="17145" stopIfTrue="1" operator="greaterThan">
      <formula>5000</formula>
    </cfRule>
  </conditionalFormatting>
  <conditionalFormatting sqref="F248:G248">
    <cfRule type="cellIs" dxfId="15887" priority="17140" stopIfTrue="1" operator="lessThanOrEqual">
      <formula>60</formula>
    </cfRule>
    <cfRule type="cellIs" dxfId="15886" priority="17141" stopIfTrue="1" operator="between">
      <formula>60</formula>
      <formula>100</formula>
    </cfRule>
    <cfRule type="cellIs" dxfId="15885" priority="17142" stopIfTrue="1" operator="greaterThan">
      <formula>100</formula>
    </cfRule>
  </conditionalFormatting>
  <conditionalFormatting sqref="E248">
    <cfRule type="cellIs" dxfId="15884" priority="17137" stopIfTrue="1" operator="lessThanOrEqual">
      <formula>2.5</formula>
    </cfRule>
    <cfRule type="cellIs" dxfId="15883" priority="17138" stopIfTrue="1" operator="between">
      <formula>2.5</formula>
      <formula>7</formula>
    </cfRule>
    <cfRule type="cellIs" dxfId="15882" priority="17139" stopIfTrue="1" operator="greaterThan">
      <formula>7</formula>
    </cfRule>
  </conditionalFormatting>
  <conditionalFormatting sqref="H248">
    <cfRule type="cellIs" dxfId="15881" priority="17134" stopIfTrue="1" operator="lessThanOrEqual">
      <formula>12</formula>
    </cfRule>
    <cfRule type="cellIs" dxfId="15880" priority="17135" stopIfTrue="1" operator="between">
      <formula>12</formula>
      <formula>16</formula>
    </cfRule>
    <cfRule type="cellIs" dxfId="15879" priority="17136" stopIfTrue="1" operator="greaterThan">
      <formula>16</formula>
    </cfRule>
  </conditionalFormatting>
  <conditionalFormatting sqref="J248">
    <cfRule type="cellIs" dxfId="15878" priority="17131" stopIfTrue="1" operator="greaterThan">
      <formula>6.2</formula>
    </cfRule>
    <cfRule type="cellIs" dxfId="15877" priority="17132" stopIfTrue="1" operator="between">
      <formula>5.601</formula>
      <formula>6.2</formula>
    </cfRule>
    <cfRule type="cellIs" dxfId="15876" priority="17133" stopIfTrue="1" operator="lessThanOrEqual">
      <formula>5.6</formula>
    </cfRule>
  </conditionalFormatting>
  <conditionalFormatting sqref="K248">
    <cfRule type="cellIs" dxfId="15875" priority="17130" stopIfTrue="1" operator="lessThanOrEqual">
      <formula>0.02</formula>
    </cfRule>
  </conditionalFormatting>
  <conditionalFormatting sqref="G248">
    <cfRule type="cellIs" dxfId="15874" priority="17127" stopIfTrue="1" operator="lessThanOrEqual">
      <formula>0.12</formula>
    </cfRule>
    <cfRule type="cellIs" dxfId="15873" priority="17128" stopIfTrue="1" operator="between">
      <formula>0.1201</formula>
      <formula>0.2</formula>
    </cfRule>
    <cfRule type="cellIs" dxfId="15872" priority="17129" stopIfTrue="1" operator="greaterThan">
      <formula>0.2</formula>
    </cfRule>
  </conditionalFormatting>
  <conditionalFormatting sqref="N248">
    <cfRule type="cellIs" dxfId="15871" priority="17125" stopIfTrue="1" operator="between">
      <formula>50.1</formula>
      <formula>100</formula>
    </cfRule>
    <cfRule type="cellIs" dxfId="15870" priority="17126" stopIfTrue="1" operator="greaterThan">
      <formula>100</formula>
    </cfRule>
  </conditionalFormatting>
  <conditionalFormatting sqref="M248">
    <cfRule type="cellIs" dxfId="15869" priority="17123" stopIfTrue="1" operator="between">
      <formula>1250.1</formula>
      <formula>5000</formula>
    </cfRule>
    <cfRule type="cellIs" dxfId="15868" priority="17124" stopIfTrue="1" operator="greaterThan">
      <formula>5000</formula>
    </cfRule>
  </conditionalFormatting>
  <conditionalFormatting sqref="F260:G260">
    <cfRule type="cellIs" dxfId="15867" priority="17110" stopIfTrue="1" operator="lessThanOrEqual">
      <formula>60</formula>
    </cfRule>
    <cfRule type="cellIs" dxfId="15866" priority="17111" stopIfTrue="1" operator="between">
      <formula>60</formula>
      <formula>100</formula>
    </cfRule>
    <cfRule type="cellIs" dxfId="15865" priority="17112" stopIfTrue="1" operator="greaterThan">
      <formula>100</formula>
    </cfRule>
  </conditionalFormatting>
  <conditionalFormatting sqref="E260">
    <cfRule type="cellIs" dxfId="15864" priority="17113" stopIfTrue="1" operator="lessThanOrEqual">
      <formula>2.5</formula>
    </cfRule>
    <cfRule type="cellIs" dxfId="15863" priority="17114" stopIfTrue="1" operator="between">
      <formula>2.5</formula>
      <formula>7</formula>
    </cfRule>
    <cfRule type="cellIs" dxfId="15862" priority="17115" stopIfTrue="1" operator="greaterThan">
      <formula>7</formula>
    </cfRule>
  </conditionalFormatting>
  <conditionalFormatting sqref="H260">
    <cfRule type="cellIs" dxfId="15861" priority="17116" stopIfTrue="1" operator="lessThanOrEqual">
      <formula>12</formula>
    </cfRule>
    <cfRule type="cellIs" dxfId="15860" priority="17117" stopIfTrue="1" operator="between">
      <formula>12</formula>
      <formula>16</formula>
    </cfRule>
    <cfRule type="cellIs" dxfId="15859" priority="17118" stopIfTrue="1" operator="greaterThan">
      <formula>16</formula>
    </cfRule>
  </conditionalFormatting>
  <conditionalFormatting sqref="J260">
    <cfRule type="cellIs" dxfId="15858" priority="17119" stopIfTrue="1" operator="greaterThan">
      <formula>6.2</formula>
    </cfRule>
    <cfRule type="cellIs" dxfId="15857" priority="17120" stopIfTrue="1" operator="between">
      <formula>5.601</formula>
      <formula>6.2</formula>
    </cfRule>
    <cfRule type="cellIs" dxfId="15856" priority="17121" stopIfTrue="1" operator="lessThanOrEqual">
      <formula>5.6</formula>
    </cfRule>
  </conditionalFormatting>
  <conditionalFormatting sqref="K260">
    <cfRule type="cellIs" dxfId="15855" priority="17122" stopIfTrue="1" operator="lessThanOrEqual">
      <formula>0.02</formula>
    </cfRule>
  </conditionalFormatting>
  <conditionalFormatting sqref="G260">
    <cfRule type="cellIs" dxfId="15854" priority="17107" stopIfTrue="1" operator="lessThanOrEqual">
      <formula>0.12</formula>
    </cfRule>
    <cfRule type="cellIs" dxfId="15853" priority="17108" stopIfTrue="1" operator="between">
      <formula>0.1201</formula>
      <formula>0.2</formula>
    </cfRule>
    <cfRule type="cellIs" dxfId="15852" priority="17109" stopIfTrue="1" operator="greaterThan">
      <formula>0.2</formula>
    </cfRule>
  </conditionalFormatting>
  <conditionalFormatting sqref="N260">
    <cfRule type="cellIs" dxfId="15851" priority="17104" stopIfTrue="1" operator="between">
      <formula>50.1</formula>
      <formula>100</formula>
    </cfRule>
    <cfRule type="cellIs" dxfId="15850" priority="17106" stopIfTrue="1" operator="greaterThan">
      <formula>100</formula>
    </cfRule>
  </conditionalFormatting>
  <conditionalFormatting sqref="M260">
    <cfRule type="cellIs" dxfId="15849" priority="17103" stopIfTrue="1" operator="between">
      <formula>1250.1</formula>
      <formula>5000</formula>
    </cfRule>
    <cfRule type="cellIs" dxfId="15848" priority="17105" stopIfTrue="1" operator="greaterThan">
      <formula>5000</formula>
    </cfRule>
  </conditionalFormatting>
  <conditionalFormatting sqref="F260:G260">
    <cfRule type="cellIs" dxfId="15847" priority="17100" stopIfTrue="1" operator="lessThanOrEqual">
      <formula>60</formula>
    </cfRule>
    <cfRule type="cellIs" dxfId="15846" priority="17101" stopIfTrue="1" operator="between">
      <formula>60</formula>
      <formula>100</formula>
    </cfRule>
    <cfRule type="cellIs" dxfId="15845" priority="17102" stopIfTrue="1" operator="greaterThan">
      <formula>100</formula>
    </cfRule>
  </conditionalFormatting>
  <conditionalFormatting sqref="E260">
    <cfRule type="cellIs" dxfId="15844" priority="17097" stopIfTrue="1" operator="lessThanOrEqual">
      <formula>2.5</formula>
    </cfRule>
    <cfRule type="cellIs" dxfId="15843" priority="17098" stopIfTrue="1" operator="between">
      <formula>2.5</formula>
      <formula>7</formula>
    </cfRule>
    <cfRule type="cellIs" dxfId="15842" priority="17099" stopIfTrue="1" operator="greaterThan">
      <formula>7</formula>
    </cfRule>
  </conditionalFormatting>
  <conditionalFormatting sqref="H260">
    <cfRule type="cellIs" dxfId="15841" priority="17094" stopIfTrue="1" operator="lessThanOrEqual">
      <formula>12</formula>
    </cfRule>
    <cfRule type="cellIs" dxfId="15840" priority="17095" stopIfTrue="1" operator="between">
      <formula>12</formula>
      <formula>16</formula>
    </cfRule>
    <cfRule type="cellIs" dxfId="15839" priority="17096" stopIfTrue="1" operator="greaterThan">
      <formula>16</formula>
    </cfRule>
  </conditionalFormatting>
  <conditionalFormatting sqref="J260">
    <cfRule type="cellIs" dxfId="15838" priority="17091" stopIfTrue="1" operator="greaterThan">
      <formula>6.2</formula>
    </cfRule>
    <cfRule type="cellIs" dxfId="15837" priority="17092" stopIfTrue="1" operator="between">
      <formula>5.601</formula>
      <formula>6.2</formula>
    </cfRule>
    <cfRule type="cellIs" dxfId="15836" priority="17093" stopIfTrue="1" operator="lessThanOrEqual">
      <formula>5.6</formula>
    </cfRule>
  </conditionalFormatting>
  <conditionalFormatting sqref="K260">
    <cfRule type="cellIs" dxfId="15835" priority="17090" stopIfTrue="1" operator="lessThanOrEqual">
      <formula>0.02</formula>
    </cfRule>
  </conditionalFormatting>
  <conditionalFormatting sqref="G260">
    <cfRule type="cellIs" dxfId="15834" priority="17087" stopIfTrue="1" operator="lessThanOrEqual">
      <formula>0.12</formula>
    </cfRule>
    <cfRule type="cellIs" dxfId="15833" priority="17088" stopIfTrue="1" operator="between">
      <formula>0.1201</formula>
      <formula>0.2</formula>
    </cfRule>
    <cfRule type="cellIs" dxfId="15832" priority="17089" stopIfTrue="1" operator="greaterThan">
      <formula>0.2</formula>
    </cfRule>
  </conditionalFormatting>
  <conditionalFormatting sqref="N260">
    <cfRule type="cellIs" dxfId="15831" priority="17085" stopIfTrue="1" operator="between">
      <formula>50.1</formula>
      <formula>100</formula>
    </cfRule>
    <cfRule type="cellIs" dxfId="15830" priority="17086" stopIfTrue="1" operator="greaterThan">
      <formula>100</formula>
    </cfRule>
  </conditionalFormatting>
  <conditionalFormatting sqref="M260">
    <cfRule type="cellIs" dxfId="15829" priority="17083" stopIfTrue="1" operator="between">
      <formula>1250.1</formula>
      <formula>5000</formula>
    </cfRule>
    <cfRule type="cellIs" dxfId="15828" priority="17084" stopIfTrue="1" operator="greaterThan">
      <formula>5000</formula>
    </cfRule>
  </conditionalFormatting>
  <conditionalFormatting sqref="F272:G272">
    <cfRule type="cellIs" dxfId="15827" priority="17070" stopIfTrue="1" operator="lessThanOrEqual">
      <formula>60</formula>
    </cfRule>
    <cfRule type="cellIs" dxfId="15826" priority="17071" stopIfTrue="1" operator="between">
      <formula>60</formula>
      <formula>100</formula>
    </cfRule>
    <cfRule type="cellIs" dxfId="15825" priority="17072" stopIfTrue="1" operator="greaterThan">
      <formula>100</formula>
    </cfRule>
  </conditionalFormatting>
  <conditionalFormatting sqref="E272">
    <cfRule type="cellIs" dxfId="15824" priority="17073" stopIfTrue="1" operator="lessThanOrEqual">
      <formula>2.5</formula>
    </cfRule>
    <cfRule type="cellIs" dxfId="15823" priority="17074" stopIfTrue="1" operator="between">
      <formula>2.5</formula>
      <formula>7</formula>
    </cfRule>
    <cfRule type="cellIs" dxfId="15822" priority="17075" stopIfTrue="1" operator="greaterThan">
      <formula>7</formula>
    </cfRule>
  </conditionalFormatting>
  <conditionalFormatting sqref="H272">
    <cfRule type="cellIs" dxfId="15821" priority="17076" stopIfTrue="1" operator="lessThanOrEqual">
      <formula>12</formula>
    </cfRule>
    <cfRule type="cellIs" dxfId="15820" priority="17077" stopIfTrue="1" operator="between">
      <formula>12</formula>
      <formula>16</formula>
    </cfRule>
    <cfRule type="cellIs" dxfId="15819" priority="17078" stopIfTrue="1" operator="greaterThan">
      <formula>16</formula>
    </cfRule>
  </conditionalFormatting>
  <conditionalFormatting sqref="J272">
    <cfRule type="cellIs" dxfId="15818" priority="17079" stopIfTrue="1" operator="greaterThan">
      <formula>6.2</formula>
    </cfRule>
    <cfRule type="cellIs" dxfId="15817" priority="17080" stopIfTrue="1" operator="between">
      <formula>5.601</formula>
      <formula>6.2</formula>
    </cfRule>
    <cfRule type="cellIs" dxfId="15816" priority="17081" stopIfTrue="1" operator="lessThanOrEqual">
      <formula>5.6</formula>
    </cfRule>
  </conditionalFormatting>
  <conditionalFormatting sqref="K272">
    <cfRule type="cellIs" dxfId="15815" priority="17082" stopIfTrue="1" operator="lessThanOrEqual">
      <formula>0.02</formula>
    </cfRule>
  </conditionalFormatting>
  <conditionalFormatting sqref="G272">
    <cfRule type="cellIs" dxfId="15814" priority="17067" stopIfTrue="1" operator="lessThanOrEqual">
      <formula>0.12</formula>
    </cfRule>
    <cfRule type="cellIs" dxfId="15813" priority="17068" stopIfTrue="1" operator="between">
      <formula>0.1201</formula>
      <formula>0.2</formula>
    </cfRule>
    <cfRule type="cellIs" dxfId="15812" priority="17069" stopIfTrue="1" operator="greaterThan">
      <formula>0.2</formula>
    </cfRule>
  </conditionalFormatting>
  <conditionalFormatting sqref="N272">
    <cfRule type="cellIs" dxfId="15811" priority="17064" stopIfTrue="1" operator="between">
      <formula>50.1</formula>
      <formula>100</formula>
    </cfRule>
    <cfRule type="cellIs" dxfId="15810" priority="17066" stopIfTrue="1" operator="greaterThan">
      <formula>100</formula>
    </cfRule>
  </conditionalFormatting>
  <conditionalFormatting sqref="M272">
    <cfRule type="cellIs" dxfId="15809" priority="17063" stopIfTrue="1" operator="between">
      <formula>1250.1</formula>
      <formula>5000</formula>
    </cfRule>
    <cfRule type="cellIs" dxfId="15808" priority="17065" stopIfTrue="1" operator="greaterThan">
      <formula>5000</formula>
    </cfRule>
  </conditionalFormatting>
  <conditionalFormatting sqref="F272:G272">
    <cfRule type="cellIs" dxfId="15807" priority="17060" stopIfTrue="1" operator="lessThanOrEqual">
      <formula>60</formula>
    </cfRule>
    <cfRule type="cellIs" dxfId="15806" priority="17061" stopIfTrue="1" operator="between">
      <formula>60</formula>
      <formula>100</formula>
    </cfRule>
    <cfRule type="cellIs" dxfId="15805" priority="17062" stopIfTrue="1" operator="greaterThan">
      <formula>100</formula>
    </cfRule>
  </conditionalFormatting>
  <conditionalFormatting sqref="E272">
    <cfRule type="cellIs" dxfId="15804" priority="17057" stopIfTrue="1" operator="lessThanOrEqual">
      <formula>2.5</formula>
    </cfRule>
    <cfRule type="cellIs" dxfId="15803" priority="17058" stopIfTrue="1" operator="between">
      <formula>2.5</formula>
      <formula>7</formula>
    </cfRule>
    <cfRule type="cellIs" dxfId="15802" priority="17059" stopIfTrue="1" operator="greaterThan">
      <formula>7</formula>
    </cfRule>
  </conditionalFormatting>
  <conditionalFormatting sqref="H272">
    <cfRule type="cellIs" dxfId="15801" priority="17054" stopIfTrue="1" operator="lessThanOrEqual">
      <formula>12</formula>
    </cfRule>
    <cfRule type="cellIs" dxfId="15800" priority="17055" stopIfTrue="1" operator="between">
      <formula>12</formula>
      <formula>16</formula>
    </cfRule>
    <cfRule type="cellIs" dxfId="15799" priority="17056" stopIfTrue="1" operator="greaterThan">
      <formula>16</formula>
    </cfRule>
  </conditionalFormatting>
  <conditionalFormatting sqref="J272">
    <cfRule type="cellIs" dxfId="15798" priority="17051" stopIfTrue="1" operator="greaterThan">
      <formula>6.2</formula>
    </cfRule>
    <cfRule type="cellIs" dxfId="15797" priority="17052" stopIfTrue="1" operator="between">
      <formula>5.601</formula>
      <formula>6.2</formula>
    </cfRule>
    <cfRule type="cellIs" dxfId="15796" priority="17053" stopIfTrue="1" operator="lessThanOrEqual">
      <formula>5.6</formula>
    </cfRule>
  </conditionalFormatting>
  <conditionalFormatting sqref="K272">
    <cfRule type="cellIs" dxfId="15795" priority="17050" stopIfTrue="1" operator="lessThanOrEqual">
      <formula>0.02</formula>
    </cfRule>
  </conditionalFormatting>
  <conditionalFormatting sqref="G272">
    <cfRule type="cellIs" dxfId="15794" priority="17047" stopIfTrue="1" operator="lessThanOrEqual">
      <formula>0.12</formula>
    </cfRule>
    <cfRule type="cellIs" dxfId="15793" priority="17048" stopIfTrue="1" operator="between">
      <formula>0.1201</formula>
      <formula>0.2</formula>
    </cfRule>
    <cfRule type="cellIs" dxfId="15792" priority="17049" stopIfTrue="1" operator="greaterThan">
      <formula>0.2</formula>
    </cfRule>
  </conditionalFormatting>
  <conditionalFormatting sqref="N272">
    <cfRule type="cellIs" dxfId="15791" priority="17045" stopIfTrue="1" operator="between">
      <formula>50.1</formula>
      <formula>100</formula>
    </cfRule>
    <cfRule type="cellIs" dxfId="15790" priority="17046" stopIfTrue="1" operator="greaterThan">
      <formula>100</formula>
    </cfRule>
  </conditionalFormatting>
  <conditionalFormatting sqref="M272">
    <cfRule type="cellIs" dxfId="15789" priority="17043" stopIfTrue="1" operator="between">
      <formula>1250.1</formula>
      <formula>5000</formula>
    </cfRule>
    <cfRule type="cellIs" dxfId="15788" priority="17044" stopIfTrue="1" operator="greaterThan">
      <formula>5000</formula>
    </cfRule>
  </conditionalFormatting>
  <conditionalFormatting sqref="F284:G284">
    <cfRule type="cellIs" dxfId="15787" priority="17030" stopIfTrue="1" operator="lessThanOrEqual">
      <formula>60</formula>
    </cfRule>
    <cfRule type="cellIs" dxfId="15786" priority="17031" stopIfTrue="1" operator="between">
      <formula>60</formula>
      <formula>100</formula>
    </cfRule>
    <cfRule type="cellIs" dxfId="15785" priority="17032" stopIfTrue="1" operator="greaterThan">
      <formula>100</formula>
    </cfRule>
  </conditionalFormatting>
  <conditionalFormatting sqref="E284">
    <cfRule type="cellIs" dxfId="15784" priority="17033" stopIfTrue="1" operator="lessThanOrEqual">
      <formula>2.5</formula>
    </cfRule>
    <cfRule type="cellIs" dxfId="15783" priority="17034" stopIfTrue="1" operator="between">
      <formula>2.5</formula>
      <formula>7</formula>
    </cfRule>
    <cfRule type="cellIs" dxfId="15782" priority="17035" stopIfTrue="1" operator="greaterThan">
      <formula>7</formula>
    </cfRule>
  </conditionalFormatting>
  <conditionalFormatting sqref="H284">
    <cfRule type="cellIs" dxfId="15781" priority="17036" stopIfTrue="1" operator="lessThanOrEqual">
      <formula>12</formula>
    </cfRule>
    <cfRule type="cellIs" dxfId="15780" priority="17037" stopIfTrue="1" operator="between">
      <formula>12</formula>
      <formula>16</formula>
    </cfRule>
    <cfRule type="cellIs" dxfId="15779" priority="17038" stopIfTrue="1" operator="greaterThan">
      <formula>16</formula>
    </cfRule>
  </conditionalFormatting>
  <conditionalFormatting sqref="J284">
    <cfRule type="cellIs" dxfId="15778" priority="17039" stopIfTrue="1" operator="greaterThan">
      <formula>6.2</formula>
    </cfRule>
    <cfRule type="cellIs" dxfId="15777" priority="17040" stopIfTrue="1" operator="between">
      <formula>5.601</formula>
      <formula>6.2</formula>
    </cfRule>
    <cfRule type="cellIs" dxfId="15776" priority="17041" stopIfTrue="1" operator="lessThanOrEqual">
      <formula>5.6</formula>
    </cfRule>
  </conditionalFormatting>
  <conditionalFormatting sqref="K284">
    <cfRule type="cellIs" dxfId="15775" priority="17042" stopIfTrue="1" operator="lessThanOrEqual">
      <formula>0.02</formula>
    </cfRule>
  </conditionalFormatting>
  <conditionalFormatting sqref="G284">
    <cfRule type="cellIs" dxfId="15774" priority="17027" stopIfTrue="1" operator="lessThanOrEqual">
      <formula>0.12</formula>
    </cfRule>
    <cfRule type="cellIs" dxfId="15773" priority="17028" stopIfTrue="1" operator="between">
      <formula>0.1201</formula>
      <formula>0.2</formula>
    </cfRule>
    <cfRule type="cellIs" dxfId="15772" priority="17029" stopIfTrue="1" operator="greaterThan">
      <formula>0.2</formula>
    </cfRule>
  </conditionalFormatting>
  <conditionalFormatting sqref="N284">
    <cfRule type="cellIs" dxfId="15771" priority="17024" stopIfTrue="1" operator="between">
      <formula>50.1</formula>
      <formula>100</formula>
    </cfRule>
    <cfRule type="cellIs" dxfId="15770" priority="17026" stopIfTrue="1" operator="greaterThan">
      <formula>100</formula>
    </cfRule>
  </conditionalFormatting>
  <conditionalFormatting sqref="M284">
    <cfRule type="cellIs" dxfId="15769" priority="17023" stopIfTrue="1" operator="between">
      <formula>1250.1</formula>
      <formula>5000</formula>
    </cfRule>
    <cfRule type="cellIs" dxfId="15768" priority="17025" stopIfTrue="1" operator="greaterThan">
      <formula>5000</formula>
    </cfRule>
  </conditionalFormatting>
  <conditionalFormatting sqref="F284:G284">
    <cfRule type="cellIs" dxfId="15767" priority="17020" stopIfTrue="1" operator="lessThanOrEqual">
      <formula>60</formula>
    </cfRule>
    <cfRule type="cellIs" dxfId="15766" priority="17021" stopIfTrue="1" operator="between">
      <formula>60</formula>
      <formula>100</formula>
    </cfRule>
    <cfRule type="cellIs" dxfId="15765" priority="17022" stopIfTrue="1" operator="greaterThan">
      <formula>100</formula>
    </cfRule>
  </conditionalFormatting>
  <conditionalFormatting sqref="E284">
    <cfRule type="cellIs" dxfId="15764" priority="17017" stopIfTrue="1" operator="lessThanOrEqual">
      <formula>2.5</formula>
    </cfRule>
    <cfRule type="cellIs" dxfId="15763" priority="17018" stopIfTrue="1" operator="between">
      <formula>2.5</formula>
      <formula>7</formula>
    </cfRule>
    <cfRule type="cellIs" dxfId="15762" priority="17019" stopIfTrue="1" operator="greaterThan">
      <formula>7</formula>
    </cfRule>
  </conditionalFormatting>
  <conditionalFormatting sqref="H284">
    <cfRule type="cellIs" dxfId="15761" priority="17014" stopIfTrue="1" operator="lessThanOrEqual">
      <formula>12</formula>
    </cfRule>
    <cfRule type="cellIs" dxfId="15760" priority="17015" stopIfTrue="1" operator="between">
      <formula>12</formula>
      <formula>16</formula>
    </cfRule>
    <cfRule type="cellIs" dxfId="15759" priority="17016" stopIfTrue="1" operator="greaterThan">
      <formula>16</formula>
    </cfRule>
  </conditionalFormatting>
  <conditionalFormatting sqref="J284">
    <cfRule type="cellIs" dxfId="15758" priority="17011" stopIfTrue="1" operator="greaterThan">
      <formula>6.2</formula>
    </cfRule>
    <cfRule type="cellIs" dxfId="15757" priority="17012" stopIfTrue="1" operator="between">
      <formula>5.601</formula>
      <formula>6.2</formula>
    </cfRule>
    <cfRule type="cellIs" dxfId="15756" priority="17013" stopIfTrue="1" operator="lessThanOrEqual">
      <formula>5.6</formula>
    </cfRule>
  </conditionalFormatting>
  <conditionalFormatting sqref="K284">
    <cfRule type="cellIs" dxfId="15755" priority="17010" stopIfTrue="1" operator="lessThanOrEqual">
      <formula>0.02</formula>
    </cfRule>
  </conditionalFormatting>
  <conditionalFormatting sqref="G284">
    <cfRule type="cellIs" dxfId="15754" priority="17007" stopIfTrue="1" operator="lessThanOrEqual">
      <formula>0.12</formula>
    </cfRule>
    <cfRule type="cellIs" dxfId="15753" priority="17008" stopIfTrue="1" operator="between">
      <formula>0.1201</formula>
      <formula>0.2</formula>
    </cfRule>
    <cfRule type="cellIs" dxfId="15752" priority="17009" stopIfTrue="1" operator="greaterThan">
      <formula>0.2</formula>
    </cfRule>
  </conditionalFormatting>
  <conditionalFormatting sqref="N284">
    <cfRule type="cellIs" dxfId="15751" priority="17005" stopIfTrue="1" operator="between">
      <formula>50.1</formula>
      <formula>100</formula>
    </cfRule>
    <cfRule type="cellIs" dxfId="15750" priority="17006" stopIfTrue="1" operator="greaterThan">
      <formula>100</formula>
    </cfRule>
  </conditionalFormatting>
  <conditionalFormatting sqref="M284">
    <cfRule type="cellIs" dxfId="15749" priority="17003" stopIfTrue="1" operator="between">
      <formula>1250.1</formula>
      <formula>5000</formula>
    </cfRule>
    <cfRule type="cellIs" dxfId="15748" priority="17004" stopIfTrue="1" operator="greaterThan">
      <formula>5000</formula>
    </cfRule>
  </conditionalFormatting>
  <conditionalFormatting sqref="F296:G296">
    <cfRule type="cellIs" dxfId="15747" priority="16990" stopIfTrue="1" operator="lessThanOrEqual">
      <formula>60</formula>
    </cfRule>
    <cfRule type="cellIs" dxfId="15746" priority="16991" stopIfTrue="1" operator="between">
      <formula>60</formula>
      <formula>100</formula>
    </cfRule>
    <cfRule type="cellIs" dxfId="15745" priority="16992" stopIfTrue="1" operator="greaterThan">
      <formula>100</formula>
    </cfRule>
  </conditionalFormatting>
  <conditionalFormatting sqref="E296">
    <cfRule type="cellIs" dxfId="15744" priority="16993" stopIfTrue="1" operator="lessThanOrEqual">
      <formula>2.5</formula>
    </cfRule>
    <cfRule type="cellIs" dxfId="15743" priority="16994" stopIfTrue="1" operator="between">
      <formula>2.5</formula>
      <formula>7</formula>
    </cfRule>
    <cfRule type="cellIs" dxfId="15742" priority="16995" stopIfTrue="1" operator="greaterThan">
      <formula>7</formula>
    </cfRule>
  </conditionalFormatting>
  <conditionalFormatting sqref="H296">
    <cfRule type="cellIs" dxfId="15741" priority="16996" stopIfTrue="1" operator="lessThanOrEqual">
      <formula>12</formula>
    </cfRule>
    <cfRule type="cellIs" dxfId="15740" priority="16997" stopIfTrue="1" operator="between">
      <formula>12</formula>
      <formula>16</formula>
    </cfRule>
    <cfRule type="cellIs" dxfId="15739" priority="16998" stopIfTrue="1" operator="greaterThan">
      <formula>16</formula>
    </cfRule>
  </conditionalFormatting>
  <conditionalFormatting sqref="J296">
    <cfRule type="cellIs" dxfId="15738" priority="16999" stopIfTrue="1" operator="greaterThan">
      <formula>6.2</formula>
    </cfRule>
    <cfRule type="cellIs" dxfId="15737" priority="17000" stopIfTrue="1" operator="between">
      <formula>5.601</formula>
      <formula>6.2</formula>
    </cfRule>
    <cfRule type="cellIs" dxfId="15736" priority="17001" stopIfTrue="1" operator="lessThanOrEqual">
      <formula>5.6</formula>
    </cfRule>
  </conditionalFormatting>
  <conditionalFormatting sqref="K296">
    <cfRule type="cellIs" dxfId="15735" priority="17002" stopIfTrue="1" operator="lessThanOrEqual">
      <formula>0.02</formula>
    </cfRule>
  </conditionalFormatting>
  <conditionalFormatting sqref="G296">
    <cfRule type="cellIs" dxfId="15734" priority="16987" stopIfTrue="1" operator="lessThanOrEqual">
      <formula>0.12</formula>
    </cfRule>
    <cfRule type="cellIs" dxfId="15733" priority="16988" stopIfTrue="1" operator="between">
      <formula>0.1201</formula>
      <formula>0.2</formula>
    </cfRule>
    <cfRule type="cellIs" dxfId="15732" priority="16989" stopIfTrue="1" operator="greaterThan">
      <formula>0.2</formula>
    </cfRule>
  </conditionalFormatting>
  <conditionalFormatting sqref="N296">
    <cfRule type="cellIs" dxfId="15731" priority="16984" stopIfTrue="1" operator="between">
      <formula>50.1</formula>
      <formula>100</formula>
    </cfRule>
    <cfRule type="cellIs" dxfId="15730" priority="16986" stopIfTrue="1" operator="greaterThan">
      <formula>100</formula>
    </cfRule>
  </conditionalFormatting>
  <conditionalFormatting sqref="M296">
    <cfRule type="cellIs" dxfId="15729" priority="16983" stopIfTrue="1" operator="between">
      <formula>1250.1</formula>
      <formula>5000</formula>
    </cfRule>
    <cfRule type="cellIs" dxfId="15728" priority="16985" stopIfTrue="1" operator="greaterThan">
      <formula>5000</formula>
    </cfRule>
  </conditionalFormatting>
  <conditionalFormatting sqref="F296:G296">
    <cfRule type="cellIs" dxfId="15727" priority="16980" stopIfTrue="1" operator="lessThanOrEqual">
      <formula>60</formula>
    </cfRule>
    <cfRule type="cellIs" dxfId="15726" priority="16981" stopIfTrue="1" operator="between">
      <formula>60</formula>
      <formula>100</formula>
    </cfRule>
    <cfRule type="cellIs" dxfId="15725" priority="16982" stopIfTrue="1" operator="greaterThan">
      <formula>100</formula>
    </cfRule>
  </conditionalFormatting>
  <conditionalFormatting sqref="E296">
    <cfRule type="cellIs" dxfId="15724" priority="16977" stopIfTrue="1" operator="lessThanOrEqual">
      <formula>2.5</formula>
    </cfRule>
    <cfRule type="cellIs" dxfId="15723" priority="16978" stopIfTrue="1" operator="between">
      <formula>2.5</formula>
      <formula>7</formula>
    </cfRule>
    <cfRule type="cellIs" dxfId="15722" priority="16979" stopIfTrue="1" operator="greaterThan">
      <formula>7</formula>
    </cfRule>
  </conditionalFormatting>
  <conditionalFormatting sqref="H296">
    <cfRule type="cellIs" dxfId="15721" priority="16974" stopIfTrue="1" operator="lessThanOrEqual">
      <formula>12</formula>
    </cfRule>
    <cfRule type="cellIs" dxfId="15720" priority="16975" stopIfTrue="1" operator="between">
      <formula>12</formula>
      <formula>16</formula>
    </cfRule>
    <cfRule type="cellIs" dxfId="15719" priority="16976" stopIfTrue="1" operator="greaterThan">
      <formula>16</formula>
    </cfRule>
  </conditionalFormatting>
  <conditionalFormatting sqref="J296">
    <cfRule type="cellIs" dxfId="15718" priority="16971" stopIfTrue="1" operator="greaterThan">
      <formula>6.2</formula>
    </cfRule>
    <cfRule type="cellIs" dxfId="15717" priority="16972" stopIfTrue="1" operator="between">
      <formula>5.601</formula>
      <formula>6.2</formula>
    </cfRule>
    <cfRule type="cellIs" dxfId="15716" priority="16973" stopIfTrue="1" operator="lessThanOrEqual">
      <formula>5.6</formula>
    </cfRule>
  </conditionalFormatting>
  <conditionalFormatting sqref="K296">
    <cfRule type="cellIs" dxfId="15715" priority="16970" stopIfTrue="1" operator="lessThanOrEqual">
      <formula>0.02</formula>
    </cfRule>
  </conditionalFormatting>
  <conditionalFormatting sqref="G296">
    <cfRule type="cellIs" dxfId="15714" priority="16967" stopIfTrue="1" operator="lessThanOrEqual">
      <formula>0.12</formula>
    </cfRule>
    <cfRule type="cellIs" dxfId="15713" priority="16968" stopIfTrue="1" operator="between">
      <formula>0.1201</formula>
      <formula>0.2</formula>
    </cfRule>
    <cfRule type="cellIs" dxfId="15712" priority="16969" stopIfTrue="1" operator="greaterThan">
      <formula>0.2</formula>
    </cfRule>
  </conditionalFormatting>
  <conditionalFormatting sqref="N296">
    <cfRule type="cellIs" dxfId="15711" priority="16965" stopIfTrue="1" operator="between">
      <formula>50.1</formula>
      <formula>100</formula>
    </cfRule>
    <cfRule type="cellIs" dxfId="15710" priority="16966" stopIfTrue="1" operator="greaterThan">
      <formula>100</formula>
    </cfRule>
  </conditionalFormatting>
  <conditionalFormatting sqref="M296">
    <cfRule type="cellIs" dxfId="15709" priority="16963" stopIfTrue="1" operator="between">
      <formula>1250.1</formula>
      <formula>5000</formula>
    </cfRule>
    <cfRule type="cellIs" dxfId="15708" priority="16964" stopIfTrue="1" operator="greaterThan">
      <formula>5000</formula>
    </cfRule>
  </conditionalFormatting>
  <conditionalFormatting sqref="F312:G312">
    <cfRule type="cellIs" dxfId="15707" priority="16950" stopIfTrue="1" operator="lessThanOrEqual">
      <formula>60</formula>
    </cfRule>
    <cfRule type="cellIs" dxfId="15706" priority="16951" stopIfTrue="1" operator="between">
      <formula>60</formula>
      <formula>100</formula>
    </cfRule>
    <cfRule type="cellIs" dxfId="15705" priority="16952" stopIfTrue="1" operator="greaterThan">
      <formula>100</formula>
    </cfRule>
  </conditionalFormatting>
  <conditionalFormatting sqref="E312">
    <cfRule type="cellIs" dxfId="15704" priority="16953" stopIfTrue="1" operator="lessThanOrEqual">
      <formula>2.5</formula>
    </cfRule>
    <cfRule type="cellIs" dxfId="15703" priority="16954" stopIfTrue="1" operator="between">
      <formula>2.5</formula>
      <formula>7</formula>
    </cfRule>
    <cfRule type="cellIs" dxfId="15702" priority="16955" stopIfTrue="1" operator="greaterThan">
      <formula>7</formula>
    </cfRule>
  </conditionalFormatting>
  <conditionalFormatting sqref="H312">
    <cfRule type="cellIs" dxfId="15701" priority="16956" stopIfTrue="1" operator="lessThanOrEqual">
      <formula>12</formula>
    </cfRule>
    <cfRule type="cellIs" dxfId="15700" priority="16957" stopIfTrue="1" operator="between">
      <formula>12</formula>
      <formula>16</formula>
    </cfRule>
    <cfRule type="cellIs" dxfId="15699" priority="16958" stopIfTrue="1" operator="greaterThan">
      <formula>16</formula>
    </cfRule>
  </conditionalFormatting>
  <conditionalFormatting sqref="J312">
    <cfRule type="cellIs" dxfId="15698" priority="16959" stopIfTrue="1" operator="greaterThan">
      <formula>6.2</formula>
    </cfRule>
    <cfRule type="cellIs" dxfId="15697" priority="16960" stopIfTrue="1" operator="between">
      <formula>5.601</formula>
      <formula>6.2</formula>
    </cfRule>
    <cfRule type="cellIs" dxfId="15696" priority="16961" stopIfTrue="1" operator="lessThanOrEqual">
      <formula>5.6</formula>
    </cfRule>
  </conditionalFormatting>
  <conditionalFormatting sqref="K312">
    <cfRule type="cellIs" dxfId="15695" priority="16962" stopIfTrue="1" operator="lessThanOrEqual">
      <formula>0.02</formula>
    </cfRule>
  </conditionalFormatting>
  <conditionalFormatting sqref="G312">
    <cfRule type="cellIs" dxfId="15694" priority="16947" stopIfTrue="1" operator="lessThanOrEqual">
      <formula>0.12</formula>
    </cfRule>
    <cfRule type="cellIs" dxfId="15693" priority="16948" stopIfTrue="1" operator="between">
      <formula>0.1201</formula>
      <formula>0.2</formula>
    </cfRule>
    <cfRule type="cellIs" dxfId="15692" priority="16949" stopIfTrue="1" operator="greaterThan">
      <formula>0.2</formula>
    </cfRule>
  </conditionalFormatting>
  <conditionalFormatting sqref="N312">
    <cfRule type="cellIs" dxfId="15691" priority="16944" stopIfTrue="1" operator="between">
      <formula>50.1</formula>
      <formula>100</formula>
    </cfRule>
    <cfRule type="cellIs" dxfId="15690" priority="16946" stopIfTrue="1" operator="greaterThan">
      <formula>100</formula>
    </cfRule>
  </conditionalFormatting>
  <conditionalFormatting sqref="M312">
    <cfRule type="cellIs" dxfId="15689" priority="16943" stopIfTrue="1" operator="between">
      <formula>1250.1</formula>
      <formula>5000</formula>
    </cfRule>
    <cfRule type="cellIs" dxfId="15688" priority="16945" stopIfTrue="1" operator="greaterThan">
      <formula>5000</formula>
    </cfRule>
  </conditionalFormatting>
  <conditionalFormatting sqref="F312:G312">
    <cfRule type="cellIs" dxfId="15687" priority="16940" stopIfTrue="1" operator="lessThanOrEqual">
      <formula>60</formula>
    </cfRule>
    <cfRule type="cellIs" dxfId="15686" priority="16941" stopIfTrue="1" operator="between">
      <formula>60</formula>
      <formula>100</formula>
    </cfRule>
    <cfRule type="cellIs" dxfId="15685" priority="16942" stopIfTrue="1" operator="greaterThan">
      <formula>100</formula>
    </cfRule>
  </conditionalFormatting>
  <conditionalFormatting sqref="E312">
    <cfRule type="cellIs" dxfId="15684" priority="16937" stopIfTrue="1" operator="lessThanOrEqual">
      <formula>2.5</formula>
    </cfRule>
    <cfRule type="cellIs" dxfId="15683" priority="16938" stopIfTrue="1" operator="between">
      <formula>2.5</formula>
      <formula>7</formula>
    </cfRule>
    <cfRule type="cellIs" dxfId="15682" priority="16939" stopIfTrue="1" operator="greaterThan">
      <formula>7</formula>
    </cfRule>
  </conditionalFormatting>
  <conditionalFormatting sqref="H312">
    <cfRule type="cellIs" dxfId="15681" priority="16934" stopIfTrue="1" operator="lessThanOrEqual">
      <formula>12</formula>
    </cfRule>
    <cfRule type="cellIs" dxfId="15680" priority="16935" stopIfTrue="1" operator="between">
      <formula>12</formula>
      <formula>16</formula>
    </cfRule>
    <cfRule type="cellIs" dxfId="15679" priority="16936" stopIfTrue="1" operator="greaterThan">
      <formula>16</formula>
    </cfRule>
  </conditionalFormatting>
  <conditionalFormatting sqref="J312">
    <cfRule type="cellIs" dxfId="15678" priority="16931" stopIfTrue="1" operator="greaterThan">
      <formula>6.2</formula>
    </cfRule>
    <cfRule type="cellIs" dxfId="15677" priority="16932" stopIfTrue="1" operator="between">
      <formula>5.601</formula>
      <formula>6.2</formula>
    </cfRule>
    <cfRule type="cellIs" dxfId="15676" priority="16933" stopIfTrue="1" operator="lessThanOrEqual">
      <formula>5.6</formula>
    </cfRule>
  </conditionalFormatting>
  <conditionalFormatting sqref="K312">
    <cfRule type="cellIs" dxfId="15675" priority="16930" stopIfTrue="1" operator="lessThanOrEqual">
      <formula>0.02</formula>
    </cfRule>
  </conditionalFormatting>
  <conditionalFormatting sqref="G312">
    <cfRule type="cellIs" dxfId="15674" priority="16927" stopIfTrue="1" operator="lessThanOrEqual">
      <formula>0.12</formula>
    </cfRule>
    <cfRule type="cellIs" dxfId="15673" priority="16928" stopIfTrue="1" operator="between">
      <formula>0.1201</formula>
      <formula>0.2</formula>
    </cfRule>
    <cfRule type="cellIs" dxfId="15672" priority="16929" stopIfTrue="1" operator="greaterThan">
      <formula>0.2</formula>
    </cfRule>
  </conditionalFormatting>
  <conditionalFormatting sqref="N312">
    <cfRule type="cellIs" dxfId="15671" priority="16925" stopIfTrue="1" operator="between">
      <formula>50.1</formula>
      <formula>100</formula>
    </cfRule>
    <cfRule type="cellIs" dxfId="15670" priority="16926" stopIfTrue="1" operator="greaterThan">
      <formula>100</formula>
    </cfRule>
  </conditionalFormatting>
  <conditionalFormatting sqref="M312">
    <cfRule type="cellIs" dxfId="15669" priority="16923" stopIfTrue="1" operator="between">
      <formula>1250.1</formula>
      <formula>5000</formula>
    </cfRule>
    <cfRule type="cellIs" dxfId="15668" priority="16924" stopIfTrue="1" operator="greaterThan">
      <formula>5000</formula>
    </cfRule>
  </conditionalFormatting>
  <conditionalFormatting sqref="F328:G328">
    <cfRule type="cellIs" dxfId="15667" priority="16910" stopIfTrue="1" operator="lessThanOrEqual">
      <formula>60</formula>
    </cfRule>
    <cfRule type="cellIs" dxfId="15666" priority="16911" stopIfTrue="1" operator="between">
      <formula>60</formula>
      <formula>100</formula>
    </cfRule>
    <cfRule type="cellIs" dxfId="15665" priority="16912" stopIfTrue="1" operator="greaterThan">
      <formula>100</formula>
    </cfRule>
  </conditionalFormatting>
  <conditionalFormatting sqref="E328">
    <cfRule type="cellIs" dxfId="15664" priority="16913" stopIfTrue="1" operator="lessThanOrEqual">
      <formula>2.5</formula>
    </cfRule>
    <cfRule type="cellIs" dxfId="15663" priority="16914" stopIfTrue="1" operator="between">
      <formula>2.5</formula>
      <formula>7</formula>
    </cfRule>
    <cfRule type="cellIs" dxfId="15662" priority="16915" stopIfTrue="1" operator="greaterThan">
      <formula>7</formula>
    </cfRule>
  </conditionalFormatting>
  <conditionalFormatting sqref="H328">
    <cfRule type="cellIs" dxfId="15661" priority="16916" stopIfTrue="1" operator="lessThanOrEqual">
      <formula>12</formula>
    </cfRule>
    <cfRule type="cellIs" dxfId="15660" priority="16917" stopIfTrue="1" operator="between">
      <formula>12</formula>
      <formula>16</formula>
    </cfRule>
    <cfRule type="cellIs" dxfId="15659" priority="16918" stopIfTrue="1" operator="greaterThan">
      <formula>16</formula>
    </cfRule>
  </conditionalFormatting>
  <conditionalFormatting sqref="J328">
    <cfRule type="cellIs" dxfId="15658" priority="16919" stopIfTrue="1" operator="greaterThan">
      <formula>6.2</formula>
    </cfRule>
    <cfRule type="cellIs" dxfId="15657" priority="16920" stopIfTrue="1" operator="between">
      <formula>5.601</formula>
      <formula>6.2</formula>
    </cfRule>
    <cfRule type="cellIs" dxfId="15656" priority="16921" stopIfTrue="1" operator="lessThanOrEqual">
      <formula>5.6</formula>
    </cfRule>
  </conditionalFormatting>
  <conditionalFormatting sqref="K328">
    <cfRule type="cellIs" dxfId="15655" priority="16922" stopIfTrue="1" operator="lessThanOrEqual">
      <formula>0.02</formula>
    </cfRule>
  </conditionalFormatting>
  <conditionalFormatting sqref="G328">
    <cfRule type="cellIs" dxfId="15654" priority="16907" stopIfTrue="1" operator="lessThanOrEqual">
      <formula>0.12</formula>
    </cfRule>
    <cfRule type="cellIs" dxfId="15653" priority="16908" stopIfTrue="1" operator="between">
      <formula>0.1201</formula>
      <formula>0.2</formula>
    </cfRule>
    <cfRule type="cellIs" dxfId="15652" priority="16909" stopIfTrue="1" operator="greaterThan">
      <formula>0.2</formula>
    </cfRule>
  </conditionalFormatting>
  <conditionalFormatting sqref="N328">
    <cfRule type="cellIs" dxfId="15651" priority="16904" stopIfTrue="1" operator="between">
      <formula>50.1</formula>
      <formula>100</formula>
    </cfRule>
    <cfRule type="cellIs" dxfId="15650" priority="16906" stopIfTrue="1" operator="greaterThan">
      <formula>100</formula>
    </cfRule>
  </conditionalFormatting>
  <conditionalFormatting sqref="M328">
    <cfRule type="cellIs" dxfId="15649" priority="16903" stopIfTrue="1" operator="between">
      <formula>1250.1</formula>
      <formula>5000</formula>
    </cfRule>
    <cfRule type="cellIs" dxfId="15648" priority="16905" stopIfTrue="1" operator="greaterThan">
      <formula>5000</formula>
    </cfRule>
  </conditionalFormatting>
  <conditionalFormatting sqref="F328:G328">
    <cfRule type="cellIs" dxfId="15647" priority="16900" stopIfTrue="1" operator="lessThanOrEqual">
      <formula>60</formula>
    </cfRule>
    <cfRule type="cellIs" dxfId="15646" priority="16901" stopIfTrue="1" operator="between">
      <formula>60</formula>
      <formula>100</formula>
    </cfRule>
    <cfRule type="cellIs" dxfId="15645" priority="16902" stopIfTrue="1" operator="greaterThan">
      <formula>100</formula>
    </cfRule>
  </conditionalFormatting>
  <conditionalFormatting sqref="E328">
    <cfRule type="cellIs" dxfId="15644" priority="16897" stopIfTrue="1" operator="lessThanOrEqual">
      <formula>2.5</formula>
    </cfRule>
    <cfRule type="cellIs" dxfId="15643" priority="16898" stopIfTrue="1" operator="between">
      <formula>2.5</formula>
      <formula>7</formula>
    </cfRule>
    <cfRule type="cellIs" dxfId="15642" priority="16899" stopIfTrue="1" operator="greaterThan">
      <formula>7</formula>
    </cfRule>
  </conditionalFormatting>
  <conditionalFormatting sqref="H328">
    <cfRule type="cellIs" dxfId="15641" priority="16894" stopIfTrue="1" operator="lessThanOrEqual">
      <formula>12</formula>
    </cfRule>
    <cfRule type="cellIs" dxfId="15640" priority="16895" stopIfTrue="1" operator="between">
      <formula>12</formula>
      <formula>16</formula>
    </cfRule>
    <cfRule type="cellIs" dxfId="15639" priority="16896" stopIfTrue="1" operator="greaterThan">
      <formula>16</formula>
    </cfRule>
  </conditionalFormatting>
  <conditionalFormatting sqref="J328">
    <cfRule type="cellIs" dxfId="15638" priority="16891" stopIfTrue="1" operator="greaterThan">
      <formula>6.2</formula>
    </cfRule>
    <cfRule type="cellIs" dxfId="15637" priority="16892" stopIfTrue="1" operator="between">
      <formula>5.601</formula>
      <formula>6.2</formula>
    </cfRule>
    <cfRule type="cellIs" dxfId="15636" priority="16893" stopIfTrue="1" operator="lessThanOrEqual">
      <formula>5.6</formula>
    </cfRule>
  </conditionalFormatting>
  <conditionalFormatting sqref="K328">
    <cfRule type="cellIs" dxfId="15635" priority="16890" stopIfTrue="1" operator="lessThanOrEqual">
      <formula>0.02</formula>
    </cfRule>
  </conditionalFormatting>
  <conditionalFormatting sqref="G328">
    <cfRule type="cellIs" dxfId="15634" priority="16887" stopIfTrue="1" operator="lessThanOrEqual">
      <formula>0.12</formula>
    </cfRule>
    <cfRule type="cellIs" dxfId="15633" priority="16888" stopIfTrue="1" operator="between">
      <formula>0.1201</formula>
      <formula>0.2</formula>
    </cfRule>
    <cfRule type="cellIs" dxfId="15632" priority="16889" stopIfTrue="1" operator="greaterThan">
      <formula>0.2</formula>
    </cfRule>
  </conditionalFormatting>
  <conditionalFormatting sqref="N328">
    <cfRule type="cellIs" dxfId="15631" priority="16885" stopIfTrue="1" operator="between">
      <formula>50.1</formula>
      <formula>100</formula>
    </cfRule>
    <cfRule type="cellIs" dxfId="15630" priority="16886" stopIfTrue="1" operator="greaterThan">
      <formula>100</formula>
    </cfRule>
  </conditionalFormatting>
  <conditionalFormatting sqref="M328">
    <cfRule type="cellIs" dxfId="15629" priority="16883" stopIfTrue="1" operator="between">
      <formula>1250.1</formula>
      <formula>5000</formula>
    </cfRule>
    <cfRule type="cellIs" dxfId="15628" priority="16884" stopIfTrue="1" operator="greaterThan">
      <formula>5000</formula>
    </cfRule>
  </conditionalFormatting>
  <conditionalFormatting sqref="F346:G346">
    <cfRule type="cellIs" dxfId="15627" priority="16870" stopIfTrue="1" operator="lessThanOrEqual">
      <formula>60</formula>
    </cfRule>
    <cfRule type="cellIs" dxfId="15626" priority="16871" stopIfTrue="1" operator="between">
      <formula>60</formula>
      <formula>100</formula>
    </cfRule>
    <cfRule type="cellIs" dxfId="15625" priority="16872" stopIfTrue="1" operator="greaterThan">
      <formula>100</formula>
    </cfRule>
  </conditionalFormatting>
  <conditionalFormatting sqref="E346">
    <cfRule type="cellIs" dxfId="15624" priority="16873" stopIfTrue="1" operator="lessThanOrEqual">
      <formula>2.5</formula>
    </cfRule>
    <cfRule type="cellIs" dxfId="15623" priority="16874" stopIfTrue="1" operator="between">
      <formula>2.5</formula>
      <formula>7</formula>
    </cfRule>
    <cfRule type="cellIs" dxfId="15622" priority="16875" stopIfTrue="1" operator="greaterThan">
      <formula>7</formula>
    </cfRule>
  </conditionalFormatting>
  <conditionalFormatting sqref="H346">
    <cfRule type="cellIs" dxfId="15621" priority="16876" stopIfTrue="1" operator="lessThanOrEqual">
      <formula>12</formula>
    </cfRule>
    <cfRule type="cellIs" dxfId="15620" priority="16877" stopIfTrue="1" operator="between">
      <formula>12</formula>
      <formula>16</formula>
    </cfRule>
    <cfRule type="cellIs" dxfId="15619" priority="16878" stopIfTrue="1" operator="greaterThan">
      <formula>16</formula>
    </cfRule>
  </conditionalFormatting>
  <conditionalFormatting sqref="J346">
    <cfRule type="cellIs" dxfId="15618" priority="16879" stopIfTrue="1" operator="greaterThan">
      <formula>6.2</formula>
    </cfRule>
    <cfRule type="cellIs" dxfId="15617" priority="16880" stopIfTrue="1" operator="between">
      <formula>5.601</formula>
      <formula>6.2</formula>
    </cfRule>
    <cfRule type="cellIs" dxfId="15616" priority="16881" stopIfTrue="1" operator="lessThanOrEqual">
      <formula>5.6</formula>
    </cfRule>
  </conditionalFormatting>
  <conditionalFormatting sqref="K346">
    <cfRule type="cellIs" dxfId="15615" priority="16882" stopIfTrue="1" operator="lessThanOrEqual">
      <formula>0.02</formula>
    </cfRule>
  </conditionalFormatting>
  <conditionalFormatting sqref="G346">
    <cfRule type="cellIs" dxfId="15614" priority="16867" stopIfTrue="1" operator="lessThanOrEqual">
      <formula>0.12</formula>
    </cfRule>
    <cfRule type="cellIs" dxfId="15613" priority="16868" stopIfTrue="1" operator="between">
      <formula>0.1201</formula>
      <formula>0.2</formula>
    </cfRule>
    <cfRule type="cellIs" dxfId="15612" priority="16869" stopIfTrue="1" operator="greaterThan">
      <formula>0.2</formula>
    </cfRule>
  </conditionalFormatting>
  <conditionalFormatting sqref="N346">
    <cfRule type="cellIs" dxfId="15611" priority="16864" stopIfTrue="1" operator="between">
      <formula>50.1</formula>
      <formula>100</formula>
    </cfRule>
    <cfRule type="cellIs" dxfId="15610" priority="16866" stopIfTrue="1" operator="greaterThan">
      <formula>100</formula>
    </cfRule>
  </conditionalFormatting>
  <conditionalFormatting sqref="M346">
    <cfRule type="cellIs" dxfId="15609" priority="16863" stopIfTrue="1" operator="between">
      <formula>1250.1</formula>
      <formula>5000</formula>
    </cfRule>
    <cfRule type="cellIs" dxfId="15608" priority="16865" stopIfTrue="1" operator="greaterThan">
      <formula>5000</formula>
    </cfRule>
  </conditionalFormatting>
  <conditionalFormatting sqref="F346:G346">
    <cfRule type="cellIs" dxfId="15607" priority="16860" stopIfTrue="1" operator="lessThanOrEqual">
      <formula>60</formula>
    </cfRule>
    <cfRule type="cellIs" dxfId="15606" priority="16861" stopIfTrue="1" operator="between">
      <formula>60</formula>
      <formula>100</formula>
    </cfRule>
    <cfRule type="cellIs" dxfId="15605" priority="16862" stopIfTrue="1" operator="greaterThan">
      <formula>100</formula>
    </cfRule>
  </conditionalFormatting>
  <conditionalFormatting sqref="E346">
    <cfRule type="cellIs" dxfId="15604" priority="16857" stopIfTrue="1" operator="lessThanOrEqual">
      <formula>2.5</formula>
    </cfRule>
    <cfRule type="cellIs" dxfId="15603" priority="16858" stopIfTrue="1" operator="between">
      <formula>2.5</formula>
      <formula>7</formula>
    </cfRule>
    <cfRule type="cellIs" dxfId="15602" priority="16859" stopIfTrue="1" operator="greaterThan">
      <formula>7</formula>
    </cfRule>
  </conditionalFormatting>
  <conditionalFormatting sqref="H346">
    <cfRule type="cellIs" dxfId="15601" priority="16854" stopIfTrue="1" operator="lessThanOrEqual">
      <formula>12</formula>
    </cfRule>
    <cfRule type="cellIs" dxfId="15600" priority="16855" stopIfTrue="1" operator="between">
      <formula>12</formula>
      <formula>16</formula>
    </cfRule>
    <cfRule type="cellIs" dxfId="15599" priority="16856" stopIfTrue="1" operator="greaterThan">
      <formula>16</formula>
    </cfRule>
  </conditionalFormatting>
  <conditionalFormatting sqref="J346">
    <cfRule type="cellIs" dxfId="15598" priority="16851" stopIfTrue="1" operator="greaterThan">
      <formula>6.2</formula>
    </cfRule>
    <cfRule type="cellIs" dxfId="15597" priority="16852" stopIfTrue="1" operator="between">
      <formula>5.601</formula>
      <formula>6.2</formula>
    </cfRule>
    <cfRule type="cellIs" dxfId="15596" priority="16853" stopIfTrue="1" operator="lessThanOrEqual">
      <formula>5.6</formula>
    </cfRule>
  </conditionalFormatting>
  <conditionalFormatting sqref="K346">
    <cfRule type="cellIs" dxfId="15595" priority="16850" stopIfTrue="1" operator="lessThanOrEqual">
      <formula>0.02</formula>
    </cfRule>
  </conditionalFormatting>
  <conditionalFormatting sqref="G346">
    <cfRule type="cellIs" dxfId="15594" priority="16847" stopIfTrue="1" operator="lessThanOrEqual">
      <formula>0.12</formula>
    </cfRule>
    <cfRule type="cellIs" dxfId="15593" priority="16848" stopIfTrue="1" operator="between">
      <formula>0.1201</formula>
      <formula>0.2</formula>
    </cfRule>
    <cfRule type="cellIs" dxfId="15592" priority="16849" stopIfTrue="1" operator="greaterThan">
      <formula>0.2</formula>
    </cfRule>
  </conditionalFormatting>
  <conditionalFormatting sqref="N346">
    <cfRule type="cellIs" dxfId="15591" priority="16845" stopIfTrue="1" operator="between">
      <formula>50.1</formula>
      <formula>100</formula>
    </cfRule>
    <cfRule type="cellIs" dxfId="15590" priority="16846" stopIfTrue="1" operator="greaterThan">
      <formula>100</formula>
    </cfRule>
  </conditionalFormatting>
  <conditionalFormatting sqref="M346">
    <cfRule type="cellIs" dxfId="15589" priority="16843" stopIfTrue="1" operator="between">
      <formula>1250.1</formula>
      <formula>5000</formula>
    </cfRule>
    <cfRule type="cellIs" dxfId="15588" priority="16844" stopIfTrue="1" operator="greaterThan">
      <formula>5000</formula>
    </cfRule>
  </conditionalFormatting>
  <conditionalFormatting sqref="F362:G362">
    <cfRule type="cellIs" dxfId="15587" priority="16830" stopIfTrue="1" operator="lessThanOrEqual">
      <formula>60</formula>
    </cfRule>
    <cfRule type="cellIs" dxfId="15586" priority="16831" stopIfTrue="1" operator="between">
      <formula>60</formula>
      <formula>100</formula>
    </cfRule>
    <cfRule type="cellIs" dxfId="15585" priority="16832" stopIfTrue="1" operator="greaterThan">
      <formula>100</formula>
    </cfRule>
  </conditionalFormatting>
  <conditionalFormatting sqref="E362">
    <cfRule type="cellIs" dxfId="15584" priority="16833" stopIfTrue="1" operator="lessThanOrEqual">
      <formula>2.5</formula>
    </cfRule>
    <cfRule type="cellIs" dxfId="15583" priority="16834" stopIfTrue="1" operator="between">
      <formula>2.5</formula>
      <formula>7</formula>
    </cfRule>
    <cfRule type="cellIs" dxfId="15582" priority="16835" stopIfTrue="1" operator="greaterThan">
      <formula>7</formula>
    </cfRule>
  </conditionalFormatting>
  <conditionalFormatting sqref="H362">
    <cfRule type="cellIs" dxfId="15581" priority="16836" stopIfTrue="1" operator="lessThanOrEqual">
      <formula>12</formula>
    </cfRule>
    <cfRule type="cellIs" dxfId="15580" priority="16837" stopIfTrue="1" operator="between">
      <formula>12</formula>
      <formula>16</formula>
    </cfRule>
    <cfRule type="cellIs" dxfId="15579" priority="16838" stopIfTrue="1" operator="greaterThan">
      <formula>16</formula>
    </cfRule>
  </conditionalFormatting>
  <conditionalFormatting sqref="J362">
    <cfRule type="cellIs" dxfId="15578" priority="16839" stopIfTrue="1" operator="greaterThan">
      <formula>6.2</formula>
    </cfRule>
    <cfRule type="cellIs" dxfId="15577" priority="16840" stopIfTrue="1" operator="between">
      <formula>5.601</formula>
      <formula>6.2</formula>
    </cfRule>
    <cfRule type="cellIs" dxfId="15576" priority="16841" stopIfTrue="1" operator="lessThanOrEqual">
      <formula>5.6</formula>
    </cfRule>
  </conditionalFormatting>
  <conditionalFormatting sqref="K362">
    <cfRule type="cellIs" dxfId="15575" priority="16842" stopIfTrue="1" operator="lessThanOrEqual">
      <formula>0.02</formula>
    </cfRule>
  </conditionalFormatting>
  <conditionalFormatting sqref="G362">
    <cfRule type="cellIs" dxfId="15574" priority="16827" stopIfTrue="1" operator="lessThanOrEqual">
      <formula>0.12</formula>
    </cfRule>
    <cfRule type="cellIs" dxfId="15573" priority="16828" stopIfTrue="1" operator="between">
      <formula>0.1201</formula>
      <formula>0.2</formula>
    </cfRule>
    <cfRule type="cellIs" dxfId="15572" priority="16829" stopIfTrue="1" operator="greaterThan">
      <formula>0.2</formula>
    </cfRule>
  </conditionalFormatting>
  <conditionalFormatting sqref="N362">
    <cfRule type="cellIs" dxfId="15571" priority="16824" stopIfTrue="1" operator="between">
      <formula>50.1</formula>
      <formula>100</formula>
    </cfRule>
    <cfRule type="cellIs" dxfId="15570" priority="16826" stopIfTrue="1" operator="greaterThan">
      <formula>100</formula>
    </cfRule>
  </conditionalFormatting>
  <conditionalFormatting sqref="M362">
    <cfRule type="cellIs" dxfId="15569" priority="16823" stopIfTrue="1" operator="between">
      <formula>1250.1</formula>
      <formula>5000</formula>
    </cfRule>
    <cfRule type="cellIs" dxfId="15568" priority="16825" stopIfTrue="1" operator="greaterThan">
      <formula>5000</formula>
    </cfRule>
  </conditionalFormatting>
  <conditionalFormatting sqref="F362:G362">
    <cfRule type="cellIs" dxfId="15567" priority="16820" stopIfTrue="1" operator="lessThanOrEqual">
      <formula>60</formula>
    </cfRule>
    <cfRule type="cellIs" dxfId="15566" priority="16821" stopIfTrue="1" operator="between">
      <formula>60</formula>
      <formula>100</formula>
    </cfRule>
    <cfRule type="cellIs" dxfId="15565" priority="16822" stopIfTrue="1" operator="greaterThan">
      <formula>100</formula>
    </cfRule>
  </conditionalFormatting>
  <conditionalFormatting sqref="E362">
    <cfRule type="cellIs" dxfId="15564" priority="16817" stopIfTrue="1" operator="lessThanOrEqual">
      <formula>2.5</formula>
    </cfRule>
    <cfRule type="cellIs" dxfId="15563" priority="16818" stopIfTrue="1" operator="between">
      <formula>2.5</formula>
      <formula>7</formula>
    </cfRule>
    <cfRule type="cellIs" dxfId="15562" priority="16819" stopIfTrue="1" operator="greaterThan">
      <formula>7</formula>
    </cfRule>
  </conditionalFormatting>
  <conditionalFormatting sqref="H362">
    <cfRule type="cellIs" dxfId="15561" priority="16814" stopIfTrue="1" operator="lessThanOrEqual">
      <formula>12</formula>
    </cfRule>
    <cfRule type="cellIs" dxfId="15560" priority="16815" stopIfTrue="1" operator="between">
      <formula>12</formula>
      <formula>16</formula>
    </cfRule>
    <cfRule type="cellIs" dxfId="15559" priority="16816" stopIfTrue="1" operator="greaterThan">
      <formula>16</formula>
    </cfRule>
  </conditionalFormatting>
  <conditionalFormatting sqref="J362">
    <cfRule type="cellIs" dxfId="15558" priority="16811" stopIfTrue="1" operator="greaterThan">
      <formula>6.2</formula>
    </cfRule>
    <cfRule type="cellIs" dxfId="15557" priority="16812" stopIfTrue="1" operator="between">
      <formula>5.601</formula>
      <formula>6.2</formula>
    </cfRule>
    <cfRule type="cellIs" dxfId="15556" priority="16813" stopIfTrue="1" operator="lessThanOrEqual">
      <formula>5.6</formula>
    </cfRule>
  </conditionalFormatting>
  <conditionalFormatting sqref="K362">
    <cfRule type="cellIs" dxfId="15555" priority="16810" stopIfTrue="1" operator="lessThanOrEqual">
      <formula>0.02</formula>
    </cfRule>
  </conditionalFormatting>
  <conditionalFormatting sqref="G362">
    <cfRule type="cellIs" dxfId="15554" priority="16807" stopIfTrue="1" operator="lessThanOrEqual">
      <formula>0.12</formula>
    </cfRule>
    <cfRule type="cellIs" dxfId="15553" priority="16808" stopIfTrue="1" operator="between">
      <formula>0.1201</formula>
      <formula>0.2</formula>
    </cfRule>
    <cfRule type="cellIs" dxfId="15552" priority="16809" stopIfTrue="1" operator="greaterThan">
      <formula>0.2</formula>
    </cfRule>
  </conditionalFormatting>
  <conditionalFormatting sqref="N362">
    <cfRule type="cellIs" dxfId="15551" priority="16805" stopIfTrue="1" operator="between">
      <formula>50.1</formula>
      <formula>100</formula>
    </cfRule>
    <cfRule type="cellIs" dxfId="15550" priority="16806" stopIfTrue="1" operator="greaterThan">
      <formula>100</formula>
    </cfRule>
  </conditionalFormatting>
  <conditionalFormatting sqref="M362">
    <cfRule type="cellIs" dxfId="15549" priority="16803" stopIfTrue="1" operator="between">
      <formula>1250.1</formula>
      <formula>5000</formula>
    </cfRule>
    <cfRule type="cellIs" dxfId="15548" priority="16804" stopIfTrue="1" operator="greaterThan">
      <formula>5000</formula>
    </cfRule>
  </conditionalFormatting>
  <conditionalFormatting sqref="F378:G378">
    <cfRule type="cellIs" dxfId="15547" priority="16790" stopIfTrue="1" operator="lessThanOrEqual">
      <formula>60</formula>
    </cfRule>
    <cfRule type="cellIs" dxfId="15546" priority="16791" stopIfTrue="1" operator="between">
      <formula>60</formula>
      <formula>100</formula>
    </cfRule>
    <cfRule type="cellIs" dxfId="15545" priority="16792" stopIfTrue="1" operator="greaterThan">
      <formula>100</formula>
    </cfRule>
  </conditionalFormatting>
  <conditionalFormatting sqref="E378">
    <cfRule type="cellIs" dxfId="15544" priority="16793" stopIfTrue="1" operator="lessThanOrEqual">
      <formula>2.5</formula>
    </cfRule>
    <cfRule type="cellIs" dxfId="15543" priority="16794" stopIfTrue="1" operator="between">
      <formula>2.5</formula>
      <formula>7</formula>
    </cfRule>
    <cfRule type="cellIs" dxfId="15542" priority="16795" stopIfTrue="1" operator="greaterThan">
      <formula>7</formula>
    </cfRule>
  </conditionalFormatting>
  <conditionalFormatting sqref="H378">
    <cfRule type="cellIs" dxfId="15541" priority="16796" stopIfTrue="1" operator="lessThanOrEqual">
      <formula>12</formula>
    </cfRule>
    <cfRule type="cellIs" dxfId="15540" priority="16797" stopIfTrue="1" operator="between">
      <formula>12</formula>
      <formula>16</formula>
    </cfRule>
    <cfRule type="cellIs" dxfId="15539" priority="16798" stopIfTrue="1" operator="greaterThan">
      <formula>16</formula>
    </cfRule>
  </conditionalFormatting>
  <conditionalFormatting sqref="J378">
    <cfRule type="cellIs" dxfId="15538" priority="16799" stopIfTrue="1" operator="greaterThan">
      <formula>6.2</formula>
    </cfRule>
    <cfRule type="cellIs" dxfId="15537" priority="16800" stopIfTrue="1" operator="between">
      <formula>5.601</formula>
      <formula>6.2</formula>
    </cfRule>
    <cfRule type="cellIs" dxfId="15536" priority="16801" stopIfTrue="1" operator="lessThanOrEqual">
      <formula>5.6</formula>
    </cfRule>
  </conditionalFormatting>
  <conditionalFormatting sqref="K378">
    <cfRule type="cellIs" dxfId="15535" priority="16802" stopIfTrue="1" operator="lessThanOrEqual">
      <formula>0.02</formula>
    </cfRule>
  </conditionalFormatting>
  <conditionalFormatting sqref="G378">
    <cfRule type="cellIs" dxfId="15534" priority="16787" stopIfTrue="1" operator="lessThanOrEqual">
      <formula>0.12</formula>
    </cfRule>
    <cfRule type="cellIs" dxfId="15533" priority="16788" stopIfTrue="1" operator="between">
      <formula>0.1201</formula>
      <formula>0.2</formula>
    </cfRule>
    <cfRule type="cellIs" dxfId="15532" priority="16789" stopIfTrue="1" operator="greaterThan">
      <formula>0.2</formula>
    </cfRule>
  </conditionalFormatting>
  <conditionalFormatting sqref="N378">
    <cfRule type="cellIs" dxfId="15531" priority="16784" stopIfTrue="1" operator="between">
      <formula>50.1</formula>
      <formula>100</formula>
    </cfRule>
    <cfRule type="cellIs" dxfId="15530" priority="16786" stopIfTrue="1" operator="greaterThan">
      <formula>100</formula>
    </cfRule>
  </conditionalFormatting>
  <conditionalFormatting sqref="M378">
    <cfRule type="cellIs" dxfId="15529" priority="16783" stopIfTrue="1" operator="between">
      <formula>1250.1</formula>
      <formula>5000</formula>
    </cfRule>
    <cfRule type="cellIs" dxfId="15528" priority="16785" stopIfTrue="1" operator="greaterThan">
      <formula>5000</formula>
    </cfRule>
  </conditionalFormatting>
  <conditionalFormatting sqref="F378:G378">
    <cfRule type="cellIs" dxfId="15527" priority="16780" stopIfTrue="1" operator="lessThanOrEqual">
      <formula>60</formula>
    </cfRule>
    <cfRule type="cellIs" dxfId="15526" priority="16781" stopIfTrue="1" operator="between">
      <formula>60</formula>
      <formula>100</formula>
    </cfRule>
    <cfRule type="cellIs" dxfId="15525" priority="16782" stopIfTrue="1" operator="greaterThan">
      <formula>100</formula>
    </cfRule>
  </conditionalFormatting>
  <conditionalFormatting sqref="E378">
    <cfRule type="cellIs" dxfId="15524" priority="16777" stopIfTrue="1" operator="lessThanOrEqual">
      <formula>2.5</formula>
    </cfRule>
    <cfRule type="cellIs" dxfId="15523" priority="16778" stopIfTrue="1" operator="between">
      <formula>2.5</formula>
      <formula>7</formula>
    </cfRule>
    <cfRule type="cellIs" dxfId="15522" priority="16779" stopIfTrue="1" operator="greaterThan">
      <formula>7</formula>
    </cfRule>
  </conditionalFormatting>
  <conditionalFormatting sqref="H378">
    <cfRule type="cellIs" dxfId="15521" priority="16774" stopIfTrue="1" operator="lessThanOrEqual">
      <formula>12</formula>
    </cfRule>
    <cfRule type="cellIs" dxfId="15520" priority="16775" stopIfTrue="1" operator="between">
      <formula>12</formula>
      <formula>16</formula>
    </cfRule>
    <cfRule type="cellIs" dxfId="15519" priority="16776" stopIfTrue="1" operator="greaterThan">
      <formula>16</formula>
    </cfRule>
  </conditionalFormatting>
  <conditionalFormatting sqref="J378">
    <cfRule type="cellIs" dxfId="15518" priority="16771" stopIfTrue="1" operator="greaterThan">
      <formula>6.2</formula>
    </cfRule>
    <cfRule type="cellIs" dxfId="15517" priority="16772" stopIfTrue="1" operator="between">
      <formula>5.601</formula>
      <formula>6.2</formula>
    </cfRule>
    <cfRule type="cellIs" dxfId="15516" priority="16773" stopIfTrue="1" operator="lessThanOrEqual">
      <formula>5.6</formula>
    </cfRule>
  </conditionalFormatting>
  <conditionalFormatting sqref="K378">
    <cfRule type="cellIs" dxfId="15515" priority="16770" stopIfTrue="1" operator="lessThanOrEqual">
      <formula>0.02</formula>
    </cfRule>
  </conditionalFormatting>
  <conditionalFormatting sqref="G378">
    <cfRule type="cellIs" dxfId="15514" priority="16767" stopIfTrue="1" operator="lessThanOrEqual">
      <formula>0.12</formula>
    </cfRule>
    <cfRule type="cellIs" dxfId="15513" priority="16768" stopIfTrue="1" operator="between">
      <formula>0.1201</formula>
      <formula>0.2</formula>
    </cfRule>
    <cfRule type="cellIs" dxfId="15512" priority="16769" stopIfTrue="1" operator="greaterThan">
      <formula>0.2</formula>
    </cfRule>
  </conditionalFormatting>
  <conditionalFormatting sqref="N378">
    <cfRule type="cellIs" dxfId="15511" priority="16765" stopIfTrue="1" operator="between">
      <formula>50.1</formula>
      <formula>100</formula>
    </cfRule>
    <cfRule type="cellIs" dxfId="15510" priority="16766" stopIfTrue="1" operator="greaterThan">
      <formula>100</formula>
    </cfRule>
  </conditionalFormatting>
  <conditionalFormatting sqref="M378">
    <cfRule type="cellIs" dxfId="15509" priority="16763" stopIfTrue="1" operator="between">
      <formula>1250.1</formula>
      <formula>5000</formula>
    </cfRule>
    <cfRule type="cellIs" dxfId="15508" priority="16764" stopIfTrue="1" operator="greaterThan">
      <formula>5000</formula>
    </cfRule>
  </conditionalFormatting>
  <conditionalFormatting sqref="F392:G392">
    <cfRule type="cellIs" dxfId="15507" priority="16750" stopIfTrue="1" operator="lessThanOrEqual">
      <formula>60</formula>
    </cfRule>
    <cfRule type="cellIs" dxfId="15506" priority="16751" stopIfTrue="1" operator="between">
      <formula>60</formula>
      <formula>100</formula>
    </cfRule>
    <cfRule type="cellIs" dxfId="15505" priority="16752" stopIfTrue="1" operator="greaterThan">
      <formula>100</formula>
    </cfRule>
  </conditionalFormatting>
  <conditionalFormatting sqref="E392">
    <cfRule type="cellIs" dxfId="15504" priority="16753" stopIfTrue="1" operator="lessThanOrEqual">
      <formula>2.5</formula>
    </cfRule>
    <cfRule type="cellIs" dxfId="15503" priority="16754" stopIfTrue="1" operator="between">
      <formula>2.5</formula>
      <formula>7</formula>
    </cfRule>
    <cfRule type="cellIs" dxfId="15502" priority="16755" stopIfTrue="1" operator="greaterThan">
      <formula>7</formula>
    </cfRule>
  </conditionalFormatting>
  <conditionalFormatting sqref="H392">
    <cfRule type="cellIs" dxfId="15501" priority="16756" stopIfTrue="1" operator="lessThanOrEqual">
      <formula>12</formula>
    </cfRule>
    <cfRule type="cellIs" dxfId="15500" priority="16757" stopIfTrue="1" operator="between">
      <formula>12</formula>
      <formula>16</formula>
    </cfRule>
    <cfRule type="cellIs" dxfId="15499" priority="16758" stopIfTrue="1" operator="greaterThan">
      <formula>16</formula>
    </cfRule>
  </conditionalFormatting>
  <conditionalFormatting sqref="J392">
    <cfRule type="cellIs" dxfId="15498" priority="16759" stopIfTrue="1" operator="greaterThan">
      <formula>6.2</formula>
    </cfRule>
    <cfRule type="cellIs" dxfId="15497" priority="16760" stopIfTrue="1" operator="between">
      <formula>5.601</formula>
      <formula>6.2</formula>
    </cfRule>
    <cfRule type="cellIs" dxfId="15496" priority="16761" stopIfTrue="1" operator="lessThanOrEqual">
      <formula>5.6</formula>
    </cfRule>
  </conditionalFormatting>
  <conditionalFormatting sqref="K392">
    <cfRule type="cellIs" dxfId="15495" priority="16762" stopIfTrue="1" operator="lessThanOrEqual">
      <formula>0.02</formula>
    </cfRule>
  </conditionalFormatting>
  <conditionalFormatting sqref="G392">
    <cfRule type="cellIs" dxfId="15494" priority="16747" stopIfTrue="1" operator="lessThanOrEqual">
      <formula>0.12</formula>
    </cfRule>
    <cfRule type="cellIs" dxfId="15493" priority="16748" stopIfTrue="1" operator="between">
      <formula>0.1201</formula>
      <formula>0.2</formula>
    </cfRule>
    <cfRule type="cellIs" dxfId="15492" priority="16749" stopIfTrue="1" operator="greaterThan">
      <formula>0.2</formula>
    </cfRule>
  </conditionalFormatting>
  <conditionalFormatting sqref="N392">
    <cfRule type="cellIs" dxfId="15491" priority="16744" stopIfTrue="1" operator="between">
      <formula>50.1</formula>
      <formula>100</formula>
    </cfRule>
    <cfRule type="cellIs" dxfId="15490" priority="16746" stopIfTrue="1" operator="greaterThan">
      <formula>100</formula>
    </cfRule>
  </conditionalFormatting>
  <conditionalFormatting sqref="M392">
    <cfRule type="cellIs" dxfId="15489" priority="16743" stopIfTrue="1" operator="between">
      <formula>1250.1</formula>
      <formula>5000</formula>
    </cfRule>
    <cfRule type="cellIs" dxfId="15488" priority="16745" stopIfTrue="1" operator="greaterThan">
      <formula>5000</formula>
    </cfRule>
  </conditionalFormatting>
  <conditionalFormatting sqref="F392:G392">
    <cfRule type="cellIs" dxfId="15487" priority="16740" stopIfTrue="1" operator="lessThanOrEqual">
      <formula>60</formula>
    </cfRule>
    <cfRule type="cellIs" dxfId="15486" priority="16741" stopIfTrue="1" operator="between">
      <formula>60</formula>
      <formula>100</formula>
    </cfRule>
    <cfRule type="cellIs" dxfId="15485" priority="16742" stopIfTrue="1" operator="greaterThan">
      <formula>100</formula>
    </cfRule>
  </conditionalFormatting>
  <conditionalFormatting sqref="E392">
    <cfRule type="cellIs" dxfId="15484" priority="16737" stopIfTrue="1" operator="lessThanOrEqual">
      <formula>2.5</formula>
    </cfRule>
    <cfRule type="cellIs" dxfId="15483" priority="16738" stopIfTrue="1" operator="between">
      <formula>2.5</formula>
      <formula>7</formula>
    </cfRule>
    <cfRule type="cellIs" dxfId="15482" priority="16739" stopIfTrue="1" operator="greaterThan">
      <formula>7</formula>
    </cfRule>
  </conditionalFormatting>
  <conditionalFormatting sqref="H392">
    <cfRule type="cellIs" dxfId="15481" priority="16734" stopIfTrue="1" operator="lessThanOrEqual">
      <formula>12</formula>
    </cfRule>
    <cfRule type="cellIs" dxfId="15480" priority="16735" stopIfTrue="1" operator="between">
      <formula>12</formula>
      <formula>16</formula>
    </cfRule>
    <cfRule type="cellIs" dxfId="15479" priority="16736" stopIfTrue="1" operator="greaterThan">
      <formula>16</formula>
    </cfRule>
  </conditionalFormatting>
  <conditionalFormatting sqref="J392">
    <cfRule type="cellIs" dxfId="15478" priority="16731" stopIfTrue="1" operator="greaterThan">
      <formula>6.2</formula>
    </cfRule>
    <cfRule type="cellIs" dxfId="15477" priority="16732" stopIfTrue="1" operator="between">
      <formula>5.601</formula>
      <formula>6.2</formula>
    </cfRule>
    <cfRule type="cellIs" dxfId="15476" priority="16733" stopIfTrue="1" operator="lessThanOrEqual">
      <formula>5.6</formula>
    </cfRule>
  </conditionalFormatting>
  <conditionalFormatting sqref="K392">
    <cfRule type="cellIs" dxfId="15475" priority="16730" stopIfTrue="1" operator="lessThanOrEqual">
      <formula>0.02</formula>
    </cfRule>
  </conditionalFormatting>
  <conditionalFormatting sqref="G392">
    <cfRule type="cellIs" dxfId="15474" priority="16727" stopIfTrue="1" operator="lessThanOrEqual">
      <formula>0.12</formula>
    </cfRule>
    <cfRule type="cellIs" dxfId="15473" priority="16728" stopIfTrue="1" operator="between">
      <formula>0.1201</formula>
      <formula>0.2</formula>
    </cfRule>
    <cfRule type="cellIs" dxfId="15472" priority="16729" stopIfTrue="1" operator="greaterThan">
      <formula>0.2</formula>
    </cfRule>
  </conditionalFormatting>
  <conditionalFormatting sqref="N392">
    <cfRule type="cellIs" dxfId="15471" priority="16725" stopIfTrue="1" operator="between">
      <formula>50.1</formula>
      <formula>100</formula>
    </cfRule>
    <cfRule type="cellIs" dxfId="15470" priority="16726" stopIfTrue="1" operator="greaterThan">
      <formula>100</formula>
    </cfRule>
  </conditionalFormatting>
  <conditionalFormatting sqref="M392">
    <cfRule type="cellIs" dxfId="15469" priority="16723" stopIfTrue="1" operator="between">
      <formula>1250.1</formula>
      <formula>5000</formula>
    </cfRule>
    <cfRule type="cellIs" dxfId="15468" priority="16724" stopIfTrue="1" operator="greaterThan">
      <formula>5000</formula>
    </cfRule>
  </conditionalFormatting>
  <conditionalFormatting sqref="F404:G404">
    <cfRule type="cellIs" dxfId="15467" priority="16710" stopIfTrue="1" operator="lessThanOrEqual">
      <formula>60</formula>
    </cfRule>
    <cfRule type="cellIs" dxfId="15466" priority="16711" stopIfTrue="1" operator="between">
      <formula>60</formula>
      <formula>100</formula>
    </cfRule>
    <cfRule type="cellIs" dxfId="15465" priority="16712" stopIfTrue="1" operator="greaterThan">
      <formula>100</formula>
    </cfRule>
  </conditionalFormatting>
  <conditionalFormatting sqref="E404">
    <cfRule type="cellIs" dxfId="15464" priority="16713" stopIfTrue="1" operator="lessThanOrEqual">
      <formula>2.5</formula>
    </cfRule>
    <cfRule type="cellIs" dxfId="15463" priority="16714" stopIfTrue="1" operator="between">
      <formula>2.5</formula>
      <formula>7</formula>
    </cfRule>
    <cfRule type="cellIs" dxfId="15462" priority="16715" stopIfTrue="1" operator="greaterThan">
      <formula>7</formula>
    </cfRule>
  </conditionalFormatting>
  <conditionalFormatting sqref="H404">
    <cfRule type="cellIs" dxfId="15461" priority="16716" stopIfTrue="1" operator="lessThanOrEqual">
      <formula>12</formula>
    </cfRule>
    <cfRule type="cellIs" dxfId="15460" priority="16717" stopIfTrue="1" operator="between">
      <formula>12</formula>
      <formula>16</formula>
    </cfRule>
    <cfRule type="cellIs" dxfId="15459" priority="16718" stopIfTrue="1" operator="greaterThan">
      <formula>16</formula>
    </cfRule>
  </conditionalFormatting>
  <conditionalFormatting sqref="J404">
    <cfRule type="cellIs" dxfId="15458" priority="16719" stopIfTrue="1" operator="greaterThan">
      <formula>6.2</formula>
    </cfRule>
    <cfRule type="cellIs" dxfId="15457" priority="16720" stopIfTrue="1" operator="between">
      <formula>5.601</formula>
      <formula>6.2</formula>
    </cfRule>
    <cfRule type="cellIs" dxfId="15456" priority="16721" stopIfTrue="1" operator="lessThanOrEqual">
      <formula>5.6</formula>
    </cfRule>
  </conditionalFormatting>
  <conditionalFormatting sqref="K404">
    <cfRule type="cellIs" dxfId="15455" priority="16722" stopIfTrue="1" operator="lessThanOrEqual">
      <formula>0.02</formula>
    </cfRule>
  </conditionalFormatting>
  <conditionalFormatting sqref="G404">
    <cfRule type="cellIs" dxfId="15454" priority="16707" stopIfTrue="1" operator="lessThanOrEqual">
      <formula>0.12</formula>
    </cfRule>
    <cfRule type="cellIs" dxfId="15453" priority="16708" stopIfTrue="1" operator="between">
      <formula>0.1201</formula>
      <formula>0.2</formula>
    </cfRule>
    <cfRule type="cellIs" dxfId="15452" priority="16709" stopIfTrue="1" operator="greaterThan">
      <formula>0.2</formula>
    </cfRule>
  </conditionalFormatting>
  <conditionalFormatting sqref="N404">
    <cfRule type="cellIs" dxfId="15451" priority="16704" stopIfTrue="1" operator="between">
      <formula>50.1</formula>
      <formula>100</formula>
    </cfRule>
    <cfRule type="cellIs" dxfId="15450" priority="16706" stopIfTrue="1" operator="greaterThan">
      <formula>100</formula>
    </cfRule>
  </conditionalFormatting>
  <conditionalFormatting sqref="M404">
    <cfRule type="cellIs" dxfId="15449" priority="16703" stopIfTrue="1" operator="between">
      <formula>1250.1</formula>
      <formula>5000</formula>
    </cfRule>
    <cfRule type="cellIs" dxfId="15448" priority="16705" stopIfTrue="1" operator="greaterThan">
      <formula>5000</formula>
    </cfRule>
  </conditionalFormatting>
  <conditionalFormatting sqref="F404:G404">
    <cfRule type="cellIs" dxfId="15447" priority="16700" stopIfTrue="1" operator="lessThanOrEqual">
      <formula>60</formula>
    </cfRule>
    <cfRule type="cellIs" dxfId="15446" priority="16701" stopIfTrue="1" operator="between">
      <formula>60</formula>
      <formula>100</formula>
    </cfRule>
    <cfRule type="cellIs" dxfId="15445" priority="16702" stopIfTrue="1" operator="greaterThan">
      <formula>100</formula>
    </cfRule>
  </conditionalFormatting>
  <conditionalFormatting sqref="E404">
    <cfRule type="cellIs" dxfId="15444" priority="16697" stopIfTrue="1" operator="lessThanOrEqual">
      <formula>2.5</formula>
    </cfRule>
    <cfRule type="cellIs" dxfId="15443" priority="16698" stopIfTrue="1" operator="between">
      <formula>2.5</formula>
      <formula>7</formula>
    </cfRule>
    <cfRule type="cellIs" dxfId="15442" priority="16699" stopIfTrue="1" operator="greaterThan">
      <formula>7</formula>
    </cfRule>
  </conditionalFormatting>
  <conditionalFormatting sqref="H404">
    <cfRule type="cellIs" dxfId="15441" priority="16694" stopIfTrue="1" operator="lessThanOrEqual">
      <formula>12</formula>
    </cfRule>
    <cfRule type="cellIs" dxfId="15440" priority="16695" stopIfTrue="1" operator="between">
      <formula>12</formula>
      <formula>16</formula>
    </cfRule>
    <cfRule type="cellIs" dxfId="15439" priority="16696" stopIfTrue="1" operator="greaterThan">
      <formula>16</formula>
    </cfRule>
  </conditionalFormatting>
  <conditionalFormatting sqref="J404">
    <cfRule type="cellIs" dxfId="15438" priority="16691" stopIfTrue="1" operator="greaterThan">
      <formula>6.2</formula>
    </cfRule>
    <cfRule type="cellIs" dxfId="15437" priority="16692" stopIfTrue="1" operator="between">
      <formula>5.601</formula>
      <formula>6.2</formula>
    </cfRule>
    <cfRule type="cellIs" dxfId="15436" priority="16693" stopIfTrue="1" operator="lessThanOrEqual">
      <formula>5.6</formula>
    </cfRule>
  </conditionalFormatting>
  <conditionalFormatting sqref="K404">
    <cfRule type="cellIs" dxfId="15435" priority="16690" stopIfTrue="1" operator="lessThanOrEqual">
      <formula>0.02</formula>
    </cfRule>
  </conditionalFormatting>
  <conditionalFormatting sqref="G404">
    <cfRule type="cellIs" dxfId="15434" priority="16687" stopIfTrue="1" operator="lessThanOrEqual">
      <formula>0.12</formula>
    </cfRule>
    <cfRule type="cellIs" dxfId="15433" priority="16688" stopIfTrue="1" operator="between">
      <formula>0.1201</formula>
      <formula>0.2</formula>
    </cfRule>
    <cfRule type="cellIs" dxfId="15432" priority="16689" stopIfTrue="1" operator="greaterThan">
      <formula>0.2</formula>
    </cfRule>
  </conditionalFormatting>
  <conditionalFormatting sqref="N404">
    <cfRule type="cellIs" dxfId="15431" priority="16685" stopIfTrue="1" operator="between">
      <formula>50.1</formula>
      <formula>100</formula>
    </cfRule>
    <cfRule type="cellIs" dxfId="15430" priority="16686" stopIfTrue="1" operator="greaterThan">
      <formula>100</formula>
    </cfRule>
  </conditionalFormatting>
  <conditionalFormatting sqref="M404">
    <cfRule type="cellIs" dxfId="15429" priority="16683" stopIfTrue="1" operator="between">
      <formula>1250.1</formula>
      <formula>5000</formula>
    </cfRule>
    <cfRule type="cellIs" dxfId="15428" priority="16684" stopIfTrue="1" operator="greaterThan">
      <formula>5000</formula>
    </cfRule>
  </conditionalFormatting>
  <conditionalFormatting sqref="F416:G416">
    <cfRule type="cellIs" dxfId="15427" priority="16670" stopIfTrue="1" operator="lessThanOrEqual">
      <formula>60</formula>
    </cfRule>
    <cfRule type="cellIs" dxfId="15426" priority="16671" stopIfTrue="1" operator="between">
      <formula>60</formula>
      <formula>100</formula>
    </cfRule>
    <cfRule type="cellIs" dxfId="15425" priority="16672" stopIfTrue="1" operator="greaterThan">
      <formula>100</formula>
    </cfRule>
  </conditionalFormatting>
  <conditionalFormatting sqref="E416">
    <cfRule type="cellIs" dxfId="15424" priority="16673" stopIfTrue="1" operator="lessThanOrEqual">
      <formula>2.5</formula>
    </cfRule>
    <cfRule type="cellIs" dxfId="15423" priority="16674" stopIfTrue="1" operator="between">
      <formula>2.5</formula>
      <formula>7</formula>
    </cfRule>
    <cfRule type="cellIs" dxfId="15422" priority="16675" stopIfTrue="1" operator="greaterThan">
      <formula>7</formula>
    </cfRule>
  </conditionalFormatting>
  <conditionalFormatting sqref="H416">
    <cfRule type="cellIs" dxfId="15421" priority="16676" stopIfTrue="1" operator="lessThanOrEqual">
      <formula>12</formula>
    </cfRule>
    <cfRule type="cellIs" dxfId="15420" priority="16677" stopIfTrue="1" operator="between">
      <formula>12</formula>
      <formula>16</formula>
    </cfRule>
    <cfRule type="cellIs" dxfId="15419" priority="16678" stopIfTrue="1" operator="greaterThan">
      <formula>16</formula>
    </cfRule>
  </conditionalFormatting>
  <conditionalFormatting sqref="J416">
    <cfRule type="cellIs" dxfId="15418" priority="16679" stopIfTrue="1" operator="greaterThan">
      <formula>6.2</formula>
    </cfRule>
    <cfRule type="cellIs" dxfId="15417" priority="16680" stopIfTrue="1" operator="between">
      <formula>5.601</formula>
      <formula>6.2</formula>
    </cfRule>
    <cfRule type="cellIs" dxfId="15416" priority="16681" stopIfTrue="1" operator="lessThanOrEqual">
      <formula>5.6</formula>
    </cfRule>
  </conditionalFormatting>
  <conditionalFormatting sqref="K416">
    <cfRule type="cellIs" dxfId="15415" priority="16682" stopIfTrue="1" operator="lessThanOrEqual">
      <formula>0.02</formula>
    </cfRule>
  </conditionalFormatting>
  <conditionalFormatting sqref="G416">
    <cfRule type="cellIs" dxfId="15414" priority="16667" stopIfTrue="1" operator="lessThanOrEqual">
      <formula>0.12</formula>
    </cfRule>
    <cfRule type="cellIs" dxfId="15413" priority="16668" stopIfTrue="1" operator="between">
      <formula>0.1201</formula>
      <formula>0.2</formula>
    </cfRule>
    <cfRule type="cellIs" dxfId="15412" priority="16669" stopIfTrue="1" operator="greaterThan">
      <formula>0.2</formula>
    </cfRule>
  </conditionalFormatting>
  <conditionalFormatting sqref="N416">
    <cfRule type="cellIs" dxfId="15411" priority="16664" stopIfTrue="1" operator="between">
      <formula>50.1</formula>
      <formula>100</formula>
    </cfRule>
    <cfRule type="cellIs" dxfId="15410" priority="16666" stopIfTrue="1" operator="greaterThan">
      <formula>100</formula>
    </cfRule>
  </conditionalFormatting>
  <conditionalFormatting sqref="M416">
    <cfRule type="cellIs" dxfId="15409" priority="16663" stopIfTrue="1" operator="between">
      <formula>1250.1</formula>
      <formula>5000</formula>
    </cfRule>
    <cfRule type="cellIs" dxfId="15408" priority="16665" stopIfTrue="1" operator="greaterThan">
      <formula>5000</formula>
    </cfRule>
  </conditionalFormatting>
  <conditionalFormatting sqref="F416:G416">
    <cfRule type="cellIs" dxfId="15407" priority="16660" stopIfTrue="1" operator="lessThanOrEqual">
      <formula>60</formula>
    </cfRule>
    <cfRule type="cellIs" dxfId="15406" priority="16661" stopIfTrue="1" operator="between">
      <formula>60</formula>
      <formula>100</formula>
    </cfRule>
    <cfRule type="cellIs" dxfId="15405" priority="16662" stopIfTrue="1" operator="greaterThan">
      <formula>100</formula>
    </cfRule>
  </conditionalFormatting>
  <conditionalFormatting sqref="E416">
    <cfRule type="cellIs" dxfId="15404" priority="16657" stopIfTrue="1" operator="lessThanOrEqual">
      <formula>2.5</formula>
    </cfRule>
    <cfRule type="cellIs" dxfId="15403" priority="16658" stopIfTrue="1" operator="between">
      <formula>2.5</formula>
      <formula>7</formula>
    </cfRule>
    <cfRule type="cellIs" dxfId="15402" priority="16659" stopIfTrue="1" operator="greaterThan">
      <formula>7</formula>
    </cfRule>
  </conditionalFormatting>
  <conditionalFormatting sqref="H416">
    <cfRule type="cellIs" dxfId="15401" priority="16654" stopIfTrue="1" operator="lessThanOrEqual">
      <formula>12</formula>
    </cfRule>
    <cfRule type="cellIs" dxfId="15400" priority="16655" stopIfTrue="1" operator="between">
      <formula>12</formula>
      <formula>16</formula>
    </cfRule>
    <cfRule type="cellIs" dxfId="15399" priority="16656" stopIfTrue="1" operator="greaterThan">
      <formula>16</formula>
    </cfRule>
  </conditionalFormatting>
  <conditionalFormatting sqref="J416">
    <cfRule type="cellIs" dxfId="15398" priority="16651" stopIfTrue="1" operator="greaterThan">
      <formula>6.2</formula>
    </cfRule>
    <cfRule type="cellIs" dxfId="15397" priority="16652" stopIfTrue="1" operator="between">
      <formula>5.601</formula>
      <formula>6.2</formula>
    </cfRule>
    <cfRule type="cellIs" dxfId="15396" priority="16653" stopIfTrue="1" operator="lessThanOrEqual">
      <formula>5.6</formula>
    </cfRule>
  </conditionalFormatting>
  <conditionalFormatting sqref="K416">
    <cfRule type="cellIs" dxfId="15395" priority="16650" stopIfTrue="1" operator="lessThanOrEqual">
      <formula>0.02</formula>
    </cfRule>
  </conditionalFormatting>
  <conditionalFormatting sqref="G416">
    <cfRule type="cellIs" dxfId="15394" priority="16647" stopIfTrue="1" operator="lessThanOrEqual">
      <formula>0.12</formula>
    </cfRule>
    <cfRule type="cellIs" dxfId="15393" priority="16648" stopIfTrue="1" operator="between">
      <formula>0.1201</formula>
      <formula>0.2</formula>
    </cfRule>
    <cfRule type="cellIs" dxfId="15392" priority="16649" stopIfTrue="1" operator="greaterThan">
      <formula>0.2</formula>
    </cfRule>
  </conditionalFormatting>
  <conditionalFormatting sqref="N416">
    <cfRule type="cellIs" dxfId="15391" priority="16645" stopIfTrue="1" operator="between">
      <formula>50.1</formula>
      <formula>100</formula>
    </cfRule>
    <cfRule type="cellIs" dxfId="15390" priority="16646" stopIfTrue="1" operator="greaterThan">
      <formula>100</formula>
    </cfRule>
  </conditionalFormatting>
  <conditionalFormatting sqref="M416">
    <cfRule type="cellIs" dxfId="15389" priority="16643" stopIfTrue="1" operator="between">
      <formula>1250.1</formula>
      <formula>5000</formula>
    </cfRule>
    <cfRule type="cellIs" dxfId="15388" priority="16644" stopIfTrue="1" operator="greaterThan">
      <formula>5000</formula>
    </cfRule>
  </conditionalFormatting>
  <conditionalFormatting sqref="F428:G428">
    <cfRule type="cellIs" dxfId="15387" priority="16630" stopIfTrue="1" operator="lessThanOrEqual">
      <formula>60</formula>
    </cfRule>
    <cfRule type="cellIs" dxfId="15386" priority="16631" stopIfTrue="1" operator="between">
      <formula>60</formula>
      <formula>100</formula>
    </cfRule>
    <cfRule type="cellIs" dxfId="15385" priority="16632" stopIfTrue="1" operator="greaterThan">
      <formula>100</formula>
    </cfRule>
  </conditionalFormatting>
  <conditionalFormatting sqref="E428">
    <cfRule type="cellIs" dxfId="15384" priority="16633" stopIfTrue="1" operator="lessThanOrEqual">
      <formula>2.5</formula>
    </cfRule>
    <cfRule type="cellIs" dxfId="15383" priority="16634" stopIfTrue="1" operator="between">
      <formula>2.5</formula>
      <formula>7</formula>
    </cfRule>
    <cfRule type="cellIs" dxfId="15382" priority="16635" stopIfTrue="1" operator="greaterThan">
      <formula>7</formula>
    </cfRule>
  </conditionalFormatting>
  <conditionalFormatting sqref="H428">
    <cfRule type="cellIs" dxfId="15381" priority="16636" stopIfTrue="1" operator="lessThanOrEqual">
      <formula>12</formula>
    </cfRule>
    <cfRule type="cellIs" dxfId="15380" priority="16637" stopIfTrue="1" operator="between">
      <formula>12</formula>
      <formula>16</formula>
    </cfRule>
    <cfRule type="cellIs" dxfId="15379" priority="16638" stopIfTrue="1" operator="greaterThan">
      <formula>16</formula>
    </cfRule>
  </conditionalFormatting>
  <conditionalFormatting sqref="J428">
    <cfRule type="cellIs" dxfId="15378" priority="16639" stopIfTrue="1" operator="greaterThan">
      <formula>6.2</formula>
    </cfRule>
    <cfRule type="cellIs" dxfId="15377" priority="16640" stopIfTrue="1" operator="between">
      <formula>5.601</formula>
      <formula>6.2</formula>
    </cfRule>
    <cfRule type="cellIs" dxfId="15376" priority="16641" stopIfTrue="1" operator="lessThanOrEqual">
      <formula>5.6</formula>
    </cfRule>
  </conditionalFormatting>
  <conditionalFormatting sqref="K428">
    <cfRule type="cellIs" dxfId="15375" priority="16642" stopIfTrue="1" operator="lessThanOrEqual">
      <formula>0.02</formula>
    </cfRule>
  </conditionalFormatting>
  <conditionalFormatting sqref="G428">
    <cfRule type="cellIs" dxfId="15374" priority="16627" stopIfTrue="1" operator="lessThanOrEqual">
      <formula>0.12</formula>
    </cfRule>
    <cfRule type="cellIs" dxfId="15373" priority="16628" stopIfTrue="1" operator="between">
      <formula>0.1201</formula>
      <formula>0.2</formula>
    </cfRule>
    <cfRule type="cellIs" dxfId="15372" priority="16629" stopIfTrue="1" operator="greaterThan">
      <formula>0.2</formula>
    </cfRule>
  </conditionalFormatting>
  <conditionalFormatting sqref="N428">
    <cfRule type="cellIs" dxfId="15371" priority="16624" stopIfTrue="1" operator="between">
      <formula>50.1</formula>
      <formula>100</formula>
    </cfRule>
    <cfRule type="cellIs" dxfId="15370" priority="16626" stopIfTrue="1" operator="greaterThan">
      <formula>100</formula>
    </cfRule>
  </conditionalFormatting>
  <conditionalFormatting sqref="M428">
    <cfRule type="cellIs" dxfId="15369" priority="16623" stopIfTrue="1" operator="between">
      <formula>1250.1</formula>
      <formula>5000</formula>
    </cfRule>
    <cfRule type="cellIs" dxfId="15368" priority="16625" stopIfTrue="1" operator="greaterThan">
      <formula>5000</formula>
    </cfRule>
  </conditionalFormatting>
  <conditionalFormatting sqref="F428:G428">
    <cfRule type="cellIs" dxfId="15367" priority="16620" stopIfTrue="1" operator="lessThanOrEqual">
      <formula>60</formula>
    </cfRule>
    <cfRule type="cellIs" dxfId="15366" priority="16621" stopIfTrue="1" operator="between">
      <formula>60</formula>
      <formula>100</formula>
    </cfRule>
    <cfRule type="cellIs" dxfId="15365" priority="16622" stopIfTrue="1" operator="greaterThan">
      <formula>100</formula>
    </cfRule>
  </conditionalFormatting>
  <conditionalFormatting sqref="E428">
    <cfRule type="cellIs" dxfId="15364" priority="16617" stopIfTrue="1" operator="lessThanOrEqual">
      <formula>2.5</formula>
    </cfRule>
    <cfRule type="cellIs" dxfId="15363" priority="16618" stopIfTrue="1" operator="between">
      <formula>2.5</formula>
      <formula>7</formula>
    </cfRule>
    <cfRule type="cellIs" dxfId="15362" priority="16619" stopIfTrue="1" operator="greaterThan">
      <formula>7</formula>
    </cfRule>
  </conditionalFormatting>
  <conditionalFormatting sqref="H428">
    <cfRule type="cellIs" dxfId="15361" priority="16614" stopIfTrue="1" operator="lessThanOrEqual">
      <formula>12</formula>
    </cfRule>
    <cfRule type="cellIs" dxfId="15360" priority="16615" stopIfTrue="1" operator="between">
      <formula>12</formula>
      <formula>16</formula>
    </cfRule>
    <cfRule type="cellIs" dxfId="15359" priority="16616" stopIfTrue="1" operator="greaterThan">
      <formula>16</formula>
    </cfRule>
  </conditionalFormatting>
  <conditionalFormatting sqref="J428">
    <cfRule type="cellIs" dxfId="15358" priority="16611" stopIfTrue="1" operator="greaterThan">
      <formula>6.2</formula>
    </cfRule>
    <cfRule type="cellIs" dxfId="15357" priority="16612" stopIfTrue="1" operator="between">
      <formula>5.601</formula>
      <formula>6.2</formula>
    </cfRule>
    <cfRule type="cellIs" dxfId="15356" priority="16613" stopIfTrue="1" operator="lessThanOrEqual">
      <formula>5.6</formula>
    </cfRule>
  </conditionalFormatting>
  <conditionalFormatting sqref="K428">
    <cfRule type="cellIs" dxfId="15355" priority="16610" stopIfTrue="1" operator="lessThanOrEqual">
      <formula>0.02</formula>
    </cfRule>
  </conditionalFormatting>
  <conditionalFormatting sqref="G428">
    <cfRule type="cellIs" dxfId="15354" priority="16607" stopIfTrue="1" operator="lessThanOrEqual">
      <formula>0.12</formula>
    </cfRule>
    <cfRule type="cellIs" dxfId="15353" priority="16608" stopIfTrue="1" operator="between">
      <formula>0.1201</formula>
      <formula>0.2</formula>
    </cfRule>
    <cfRule type="cellIs" dxfId="15352" priority="16609" stopIfTrue="1" operator="greaterThan">
      <formula>0.2</formula>
    </cfRule>
  </conditionalFormatting>
  <conditionalFormatting sqref="N428">
    <cfRule type="cellIs" dxfId="15351" priority="16605" stopIfTrue="1" operator="between">
      <formula>50.1</formula>
      <formula>100</formula>
    </cfRule>
    <cfRule type="cellIs" dxfId="15350" priority="16606" stopIfTrue="1" operator="greaterThan">
      <formula>100</formula>
    </cfRule>
  </conditionalFormatting>
  <conditionalFormatting sqref="M428">
    <cfRule type="cellIs" dxfId="15349" priority="16603" stopIfTrue="1" operator="between">
      <formula>1250.1</formula>
      <formula>5000</formula>
    </cfRule>
    <cfRule type="cellIs" dxfId="15348" priority="16604" stopIfTrue="1" operator="greaterThan">
      <formula>5000</formula>
    </cfRule>
  </conditionalFormatting>
  <conditionalFormatting sqref="F440:G440">
    <cfRule type="cellIs" dxfId="15347" priority="16590" stopIfTrue="1" operator="lessThanOrEqual">
      <formula>60</formula>
    </cfRule>
    <cfRule type="cellIs" dxfId="15346" priority="16591" stopIfTrue="1" operator="between">
      <formula>60</formula>
      <formula>100</formula>
    </cfRule>
    <cfRule type="cellIs" dxfId="15345" priority="16592" stopIfTrue="1" operator="greaterThan">
      <formula>100</formula>
    </cfRule>
  </conditionalFormatting>
  <conditionalFormatting sqref="E440">
    <cfRule type="cellIs" dxfId="15344" priority="16593" stopIfTrue="1" operator="lessThanOrEqual">
      <formula>2.5</formula>
    </cfRule>
    <cfRule type="cellIs" dxfId="15343" priority="16594" stopIfTrue="1" operator="between">
      <formula>2.5</formula>
      <formula>7</formula>
    </cfRule>
    <cfRule type="cellIs" dxfId="15342" priority="16595" stopIfTrue="1" operator="greaterThan">
      <formula>7</formula>
    </cfRule>
  </conditionalFormatting>
  <conditionalFormatting sqref="H440">
    <cfRule type="cellIs" dxfId="15341" priority="16596" stopIfTrue="1" operator="lessThanOrEqual">
      <formula>12</formula>
    </cfRule>
    <cfRule type="cellIs" dxfId="15340" priority="16597" stopIfTrue="1" operator="between">
      <formula>12</formula>
      <formula>16</formula>
    </cfRule>
    <cfRule type="cellIs" dxfId="15339" priority="16598" stopIfTrue="1" operator="greaterThan">
      <formula>16</formula>
    </cfRule>
  </conditionalFormatting>
  <conditionalFormatting sqref="J440">
    <cfRule type="cellIs" dxfId="15338" priority="16599" stopIfTrue="1" operator="greaterThan">
      <formula>6.2</formula>
    </cfRule>
    <cfRule type="cellIs" dxfId="15337" priority="16600" stopIfTrue="1" operator="between">
      <formula>5.601</formula>
      <formula>6.2</formula>
    </cfRule>
    <cfRule type="cellIs" dxfId="15336" priority="16601" stopIfTrue="1" operator="lessThanOrEqual">
      <formula>5.6</formula>
    </cfRule>
  </conditionalFormatting>
  <conditionalFormatting sqref="K440">
    <cfRule type="cellIs" dxfId="15335" priority="16602" stopIfTrue="1" operator="lessThanOrEqual">
      <formula>0.02</formula>
    </cfRule>
  </conditionalFormatting>
  <conditionalFormatting sqref="G440">
    <cfRule type="cellIs" dxfId="15334" priority="16587" stopIfTrue="1" operator="lessThanOrEqual">
      <formula>0.12</formula>
    </cfRule>
    <cfRule type="cellIs" dxfId="15333" priority="16588" stopIfTrue="1" operator="between">
      <formula>0.1201</formula>
      <formula>0.2</formula>
    </cfRule>
    <cfRule type="cellIs" dxfId="15332" priority="16589" stopIfTrue="1" operator="greaterThan">
      <formula>0.2</formula>
    </cfRule>
  </conditionalFormatting>
  <conditionalFormatting sqref="N440">
    <cfRule type="cellIs" dxfId="15331" priority="16584" stopIfTrue="1" operator="between">
      <formula>50.1</formula>
      <formula>100</formula>
    </cfRule>
    <cfRule type="cellIs" dxfId="15330" priority="16586" stopIfTrue="1" operator="greaterThan">
      <formula>100</formula>
    </cfRule>
  </conditionalFormatting>
  <conditionalFormatting sqref="M440">
    <cfRule type="cellIs" dxfId="15329" priority="16583" stopIfTrue="1" operator="between">
      <formula>1250.1</formula>
      <formula>5000</formula>
    </cfRule>
    <cfRule type="cellIs" dxfId="15328" priority="16585" stopIfTrue="1" operator="greaterThan">
      <formula>5000</formula>
    </cfRule>
  </conditionalFormatting>
  <conditionalFormatting sqref="F440:G440">
    <cfRule type="cellIs" dxfId="15327" priority="16580" stopIfTrue="1" operator="lessThanOrEqual">
      <formula>60</formula>
    </cfRule>
    <cfRule type="cellIs" dxfId="15326" priority="16581" stopIfTrue="1" operator="between">
      <formula>60</formula>
      <formula>100</formula>
    </cfRule>
    <cfRule type="cellIs" dxfId="15325" priority="16582" stopIfTrue="1" operator="greaterThan">
      <formula>100</formula>
    </cfRule>
  </conditionalFormatting>
  <conditionalFormatting sqref="E440">
    <cfRule type="cellIs" dxfId="15324" priority="16577" stopIfTrue="1" operator="lessThanOrEqual">
      <formula>2.5</formula>
    </cfRule>
    <cfRule type="cellIs" dxfId="15323" priority="16578" stopIfTrue="1" operator="between">
      <formula>2.5</formula>
      <formula>7</formula>
    </cfRule>
    <cfRule type="cellIs" dxfId="15322" priority="16579" stopIfTrue="1" operator="greaterThan">
      <formula>7</formula>
    </cfRule>
  </conditionalFormatting>
  <conditionalFormatting sqref="H440">
    <cfRule type="cellIs" dxfId="15321" priority="16574" stopIfTrue="1" operator="lessThanOrEqual">
      <formula>12</formula>
    </cfRule>
    <cfRule type="cellIs" dxfId="15320" priority="16575" stopIfTrue="1" operator="between">
      <formula>12</formula>
      <formula>16</formula>
    </cfRule>
    <cfRule type="cellIs" dxfId="15319" priority="16576" stopIfTrue="1" operator="greaterThan">
      <formula>16</formula>
    </cfRule>
  </conditionalFormatting>
  <conditionalFormatting sqref="J440">
    <cfRule type="cellIs" dxfId="15318" priority="16571" stopIfTrue="1" operator="greaterThan">
      <formula>6.2</formula>
    </cfRule>
    <cfRule type="cellIs" dxfId="15317" priority="16572" stopIfTrue="1" operator="between">
      <formula>5.601</formula>
      <formula>6.2</formula>
    </cfRule>
    <cfRule type="cellIs" dxfId="15316" priority="16573" stopIfTrue="1" operator="lessThanOrEqual">
      <formula>5.6</formula>
    </cfRule>
  </conditionalFormatting>
  <conditionalFormatting sqref="K440">
    <cfRule type="cellIs" dxfId="15315" priority="16570" stopIfTrue="1" operator="lessThanOrEqual">
      <formula>0.02</formula>
    </cfRule>
  </conditionalFormatting>
  <conditionalFormatting sqref="G440">
    <cfRule type="cellIs" dxfId="15314" priority="16567" stopIfTrue="1" operator="lessThanOrEqual">
      <formula>0.12</formula>
    </cfRule>
    <cfRule type="cellIs" dxfId="15313" priority="16568" stopIfTrue="1" operator="between">
      <formula>0.1201</formula>
      <formula>0.2</formula>
    </cfRule>
    <cfRule type="cellIs" dxfId="15312" priority="16569" stopIfTrue="1" operator="greaterThan">
      <formula>0.2</formula>
    </cfRule>
  </conditionalFormatting>
  <conditionalFormatting sqref="N440">
    <cfRule type="cellIs" dxfId="15311" priority="16565" stopIfTrue="1" operator="between">
      <formula>50.1</formula>
      <formula>100</formula>
    </cfRule>
    <cfRule type="cellIs" dxfId="15310" priority="16566" stopIfTrue="1" operator="greaterThan">
      <formula>100</formula>
    </cfRule>
  </conditionalFormatting>
  <conditionalFormatting sqref="M440">
    <cfRule type="cellIs" dxfId="15309" priority="16563" stopIfTrue="1" operator="between">
      <formula>1250.1</formula>
      <formula>5000</formula>
    </cfRule>
    <cfRule type="cellIs" dxfId="15308" priority="16564" stopIfTrue="1" operator="greaterThan">
      <formula>5000</formula>
    </cfRule>
  </conditionalFormatting>
  <conditionalFormatting sqref="F452:G452">
    <cfRule type="cellIs" dxfId="15307" priority="16550" stopIfTrue="1" operator="lessThanOrEqual">
      <formula>60</formula>
    </cfRule>
    <cfRule type="cellIs" dxfId="15306" priority="16551" stopIfTrue="1" operator="between">
      <formula>60</formula>
      <formula>100</formula>
    </cfRule>
    <cfRule type="cellIs" dxfId="15305" priority="16552" stopIfTrue="1" operator="greaterThan">
      <formula>100</formula>
    </cfRule>
  </conditionalFormatting>
  <conditionalFormatting sqref="E452">
    <cfRule type="cellIs" dxfId="15304" priority="16553" stopIfTrue="1" operator="lessThanOrEqual">
      <formula>2.5</formula>
    </cfRule>
    <cfRule type="cellIs" dxfId="15303" priority="16554" stopIfTrue="1" operator="between">
      <formula>2.5</formula>
      <formula>7</formula>
    </cfRule>
    <cfRule type="cellIs" dxfId="15302" priority="16555" stopIfTrue="1" operator="greaterThan">
      <formula>7</formula>
    </cfRule>
  </conditionalFormatting>
  <conditionalFormatting sqref="H452">
    <cfRule type="cellIs" dxfId="15301" priority="16556" stopIfTrue="1" operator="lessThanOrEqual">
      <formula>12</formula>
    </cfRule>
    <cfRule type="cellIs" dxfId="15300" priority="16557" stopIfTrue="1" operator="between">
      <formula>12</formula>
      <formula>16</formula>
    </cfRule>
    <cfRule type="cellIs" dxfId="15299" priority="16558" stopIfTrue="1" operator="greaterThan">
      <formula>16</formula>
    </cfRule>
  </conditionalFormatting>
  <conditionalFormatting sqref="J452">
    <cfRule type="cellIs" dxfId="15298" priority="16559" stopIfTrue="1" operator="greaterThan">
      <formula>6.2</formula>
    </cfRule>
    <cfRule type="cellIs" dxfId="15297" priority="16560" stopIfTrue="1" operator="between">
      <formula>5.601</formula>
      <formula>6.2</formula>
    </cfRule>
    <cfRule type="cellIs" dxfId="15296" priority="16561" stopIfTrue="1" operator="lessThanOrEqual">
      <formula>5.6</formula>
    </cfRule>
  </conditionalFormatting>
  <conditionalFormatting sqref="K452">
    <cfRule type="cellIs" dxfId="15295" priority="16562" stopIfTrue="1" operator="lessThanOrEqual">
      <formula>0.02</formula>
    </cfRule>
  </conditionalFormatting>
  <conditionalFormatting sqref="G452">
    <cfRule type="cellIs" dxfId="15294" priority="16547" stopIfTrue="1" operator="lessThanOrEqual">
      <formula>0.12</formula>
    </cfRule>
    <cfRule type="cellIs" dxfId="15293" priority="16548" stopIfTrue="1" operator="between">
      <formula>0.1201</formula>
      <formula>0.2</formula>
    </cfRule>
    <cfRule type="cellIs" dxfId="15292" priority="16549" stopIfTrue="1" operator="greaterThan">
      <formula>0.2</formula>
    </cfRule>
  </conditionalFormatting>
  <conditionalFormatting sqref="N452">
    <cfRule type="cellIs" dxfId="15291" priority="16544" stopIfTrue="1" operator="between">
      <formula>50.1</formula>
      <formula>100</formula>
    </cfRule>
    <cfRule type="cellIs" dxfId="15290" priority="16546" stopIfTrue="1" operator="greaterThan">
      <formula>100</formula>
    </cfRule>
  </conditionalFormatting>
  <conditionalFormatting sqref="M452">
    <cfRule type="cellIs" dxfId="15289" priority="16543" stopIfTrue="1" operator="between">
      <formula>1250.1</formula>
      <formula>5000</formula>
    </cfRule>
    <cfRule type="cellIs" dxfId="15288" priority="16545" stopIfTrue="1" operator="greaterThan">
      <formula>5000</formula>
    </cfRule>
  </conditionalFormatting>
  <conditionalFormatting sqref="F452:G452">
    <cfRule type="cellIs" dxfId="15287" priority="16540" stopIfTrue="1" operator="lessThanOrEqual">
      <formula>60</formula>
    </cfRule>
    <cfRule type="cellIs" dxfId="15286" priority="16541" stopIfTrue="1" operator="between">
      <formula>60</formula>
      <formula>100</formula>
    </cfRule>
    <cfRule type="cellIs" dxfId="15285" priority="16542" stopIfTrue="1" operator="greaterThan">
      <formula>100</formula>
    </cfRule>
  </conditionalFormatting>
  <conditionalFormatting sqref="E452">
    <cfRule type="cellIs" dxfId="15284" priority="16537" stopIfTrue="1" operator="lessThanOrEqual">
      <formula>2.5</formula>
    </cfRule>
    <cfRule type="cellIs" dxfId="15283" priority="16538" stopIfTrue="1" operator="between">
      <formula>2.5</formula>
      <formula>7</formula>
    </cfRule>
    <cfRule type="cellIs" dxfId="15282" priority="16539" stopIfTrue="1" operator="greaterThan">
      <formula>7</formula>
    </cfRule>
  </conditionalFormatting>
  <conditionalFormatting sqref="H452">
    <cfRule type="cellIs" dxfId="15281" priority="16534" stopIfTrue="1" operator="lessThanOrEqual">
      <formula>12</formula>
    </cfRule>
    <cfRule type="cellIs" dxfId="15280" priority="16535" stopIfTrue="1" operator="between">
      <formula>12</formula>
      <formula>16</formula>
    </cfRule>
    <cfRule type="cellIs" dxfId="15279" priority="16536" stopIfTrue="1" operator="greaterThan">
      <formula>16</formula>
    </cfRule>
  </conditionalFormatting>
  <conditionalFormatting sqref="J452">
    <cfRule type="cellIs" dxfId="15278" priority="16531" stopIfTrue="1" operator="greaterThan">
      <formula>6.2</formula>
    </cfRule>
    <cfRule type="cellIs" dxfId="15277" priority="16532" stopIfTrue="1" operator="between">
      <formula>5.601</formula>
      <formula>6.2</formula>
    </cfRule>
    <cfRule type="cellIs" dxfId="15276" priority="16533" stopIfTrue="1" operator="lessThanOrEqual">
      <formula>5.6</formula>
    </cfRule>
  </conditionalFormatting>
  <conditionalFormatting sqref="K452">
    <cfRule type="cellIs" dxfId="15275" priority="16530" stopIfTrue="1" operator="lessThanOrEqual">
      <formula>0.02</formula>
    </cfRule>
  </conditionalFormatting>
  <conditionalFormatting sqref="G452">
    <cfRule type="cellIs" dxfId="15274" priority="16527" stopIfTrue="1" operator="lessThanOrEqual">
      <formula>0.12</formula>
    </cfRule>
    <cfRule type="cellIs" dxfId="15273" priority="16528" stopIfTrue="1" operator="between">
      <formula>0.1201</formula>
      <formula>0.2</formula>
    </cfRule>
    <cfRule type="cellIs" dxfId="15272" priority="16529" stopIfTrue="1" operator="greaterThan">
      <formula>0.2</formula>
    </cfRule>
  </conditionalFormatting>
  <conditionalFormatting sqref="N452">
    <cfRule type="cellIs" dxfId="15271" priority="16525" stopIfTrue="1" operator="between">
      <formula>50.1</formula>
      <formula>100</formula>
    </cfRule>
    <cfRule type="cellIs" dxfId="15270" priority="16526" stopIfTrue="1" operator="greaterThan">
      <formula>100</formula>
    </cfRule>
  </conditionalFormatting>
  <conditionalFormatting sqref="M452">
    <cfRule type="cellIs" dxfId="15269" priority="16523" stopIfTrue="1" operator="between">
      <formula>1250.1</formula>
      <formula>5000</formula>
    </cfRule>
    <cfRule type="cellIs" dxfId="15268" priority="16524" stopIfTrue="1" operator="greaterThan">
      <formula>5000</formula>
    </cfRule>
  </conditionalFormatting>
  <conditionalFormatting sqref="F464:G464">
    <cfRule type="cellIs" dxfId="15267" priority="16510" stopIfTrue="1" operator="lessThanOrEqual">
      <formula>60</formula>
    </cfRule>
    <cfRule type="cellIs" dxfId="15266" priority="16511" stopIfTrue="1" operator="between">
      <formula>60</formula>
      <formula>100</formula>
    </cfRule>
    <cfRule type="cellIs" dxfId="15265" priority="16512" stopIfTrue="1" operator="greaterThan">
      <formula>100</formula>
    </cfRule>
  </conditionalFormatting>
  <conditionalFormatting sqref="E464">
    <cfRule type="cellIs" dxfId="15264" priority="16513" stopIfTrue="1" operator="lessThanOrEqual">
      <formula>2.5</formula>
    </cfRule>
    <cfRule type="cellIs" dxfId="15263" priority="16514" stopIfTrue="1" operator="between">
      <formula>2.5</formula>
      <formula>7</formula>
    </cfRule>
    <cfRule type="cellIs" dxfId="15262" priority="16515" stopIfTrue="1" operator="greaterThan">
      <formula>7</formula>
    </cfRule>
  </conditionalFormatting>
  <conditionalFormatting sqref="H464">
    <cfRule type="cellIs" dxfId="15261" priority="16516" stopIfTrue="1" operator="lessThanOrEqual">
      <formula>12</formula>
    </cfRule>
    <cfRule type="cellIs" dxfId="15260" priority="16517" stopIfTrue="1" operator="between">
      <formula>12</formula>
      <formula>16</formula>
    </cfRule>
    <cfRule type="cellIs" dxfId="15259" priority="16518" stopIfTrue="1" operator="greaterThan">
      <formula>16</formula>
    </cfRule>
  </conditionalFormatting>
  <conditionalFormatting sqref="J464">
    <cfRule type="cellIs" dxfId="15258" priority="16519" stopIfTrue="1" operator="greaterThan">
      <formula>6.2</formula>
    </cfRule>
    <cfRule type="cellIs" dxfId="15257" priority="16520" stopIfTrue="1" operator="between">
      <formula>5.601</formula>
      <formula>6.2</formula>
    </cfRule>
    <cfRule type="cellIs" dxfId="15256" priority="16521" stopIfTrue="1" operator="lessThanOrEqual">
      <formula>5.6</formula>
    </cfRule>
  </conditionalFormatting>
  <conditionalFormatting sqref="K464">
    <cfRule type="cellIs" dxfId="15255" priority="16522" stopIfTrue="1" operator="lessThanOrEqual">
      <formula>0.02</formula>
    </cfRule>
  </conditionalFormatting>
  <conditionalFormatting sqref="G464">
    <cfRule type="cellIs" dxfId="15254" priority="16507" stopIfTrue="1" operator="lessThanOrEqual">
      <formula>0.12</formula>
    </cfRule>
    <cfRule type="cellIs" dxfId="15253" priority="16508" stopIfTrue="1" operator="between">
      <formula>0.1201</formula>
      <formula>0.2</formula>
    </cfRule>
    <cfRule type="cellIs" dxfId="15252" priority="16509" stopIfTrue="1" operator="greaterThan">
      <formula>0.2</formula>
    </cfRule>
  </conditionalFormatting>
  <conditionalFormatting sqref="N464">
    <cfRule type="cellIs" dxfId="15251" priority="16504" stopIfTrue="1" operator="between">
      <formula>50.1</formula>
      <formula>100</formula>
    </cfRule>
    <cfRule type="cellIs" dxfId="15250" priority="16506" stopIfTrue="1" operator="greaterThan">
      <formula>100</formula>
    </cfRule>
  </conditionalFormatting>
  <conditionalFormatting sqref="M464">
    <cfRule type="cellIs" dxfId="15249" priority="16503" stopIfTrue="1" operator="between">
      <formula>1250.1</formula>
      <formula>5000</formula>
    </cfRule>
    <cfRule type="cellIs" dxfId="15248" priority="16505" stopIfTrue="1" operator="greaterThan">
      <formula>5000</formula>
    </cfRule>
  </conditionalFormatting>
  <conditionalFormatting sqref="F464:G464">
    <cfRule type="cellIs" dxfId="15247" priority="16500" stopIfTrue="1" operator="lessThanOrEqual">
      <formula>60</formula>
    </cfRule>
    <cfRule type="cellIs" dxfId="15246" priority="16501" stopIfTrue="1" operator="between">
      <formula>60</formula>
      <formula>100</formula>
    </cfRule>
    <cfRule type="cellIs" dxfId="15245" priority="16502" stopIfTrue="1" operator="greaterThan">
      <formula>100</formula>
    </cfRule>
  </conditionalFormatting>
  <conditionalFormatting sqref="E464">
    <cfRule type="cellIs" dxfId="15244" priority="16497" stopIfTrue="1" operator="lessThanOrEqual">
      <formula>2.5</formula>
    </cfRule>
    <cfRule type="cellIs" dxfId="15243" priority="16498" stopIfTrue="1" operator="between">
      <formula>2.5</formula>
      <formula>7</formula>
    </cfRule>
    <cfRule type="cellIs" dxfId="15242" priority="16499" stopIfTrue="1" operator="greaterThan">
      <formula>7</formula>
    </cfRule>
  </conditionalFormatting>
  <conditionalFormatting sqref="H464">
    <cfRule type="cellIs" dxfId="15241" priority="16494" stopIfTrue="1" operator="lessThanOrEqual">
      <formula>12</formula>
    </cfRule>
    <cfRule type="cellIs" dxfId="15240" priority="16495" stopIfTrue="1" operator="between">
      <formula>12</formula>
      <formula>16</formula>
    </cfRule>
    <cfRule type="cellIs" dxfId="15239" priority="16496" stopIfTrue="1" operator="greaterThan">
      <formula>16</formula>
    </cfRule>
  </conditionalFormatting>
  <conditionalFormatting sqref="J464">
    <cfRule type="cellIs" dxfId="15238" priority="16491" stopIfTrue="1" operator="greaterThan">
      <formula>6.2</formula>
    </cfRule>
    <cfRule type="cellIs" dxfId="15237" priority="16492" stopIfTrue="1" operator="between">
      <formula>5.601</formula>
      <formula>6.2</formula>
    </cfRule>
    <cfRule type="cellIs" dxfId="15236" priority="16493" stopIfTrue="1" operator="lessThanOrEqual">
      <formula>5.6</formula>
    </cfRule>
  </conditionalFormatting>
  <conditionalFormatting sqref="K464">
    <cfRule type="cellIs" dxfId="15235" priority="16490" stopIfTrue="1" operator="lessThanOrEqual">
      <formula>0.02</formula>
    </cfRule>
  </conditionalFormatting>
  <conditionalFormatting sqref="G464">
    <cfRule type="cellIs" dxfId="15234" priority="16487" stopIfTrue="1" operator="lessThanOrEqual">
      <formula>0.12</formula>
    </cfRule>
    <cfRule type="cellIs" dxfId="15233" priority="16488" stopIfTrue="1" operator="between">
      <formula>0.1201</formula>
      <formula>0.2</formula>
    </cfRule>
    <cfRule type="cellIs" dxfId="15232" priority="16489" stopIfTrue="1" operator="greaterThan">
      <formula>0.2</formula>
    </cfRule>
  </conditionalFormatting>
  <conditionalFormatting sqref="N464">
    <cfRule type="cellIs" dxfId="15231" priority="16485" stopIfTrue="1" operator="between">
      <formula>50.1</formula>
      <formula>100</formula>
    </cfRule>
    <cfRule type="cellIs" dxfId="15230" priority="16486" stopIfTrue="1" operator="greaterThan">
      <formula>100</formula>
    </cfRule>
  </conditionalFormatting>
  <conditionalFormatting sqref="M464">
    <cfRule type="cellIs" dxfId="15229" priority="16483" stopIfTrue="1" operator="between">
      <formula>1250.1</formula>
      <formula>5000</formula>
    </cfRule>
    <cfRule type="cellIs" dxfId="15228" priority="16484" stopIfTrue="1" operator="greaterThan">
      <formula>5000</formula>
    </cfRule>
  </conditionalFormatting>
  <conditionalFormatting sqref="F476:G476">
    <cfRule type="cellIs" dxfId="15227" priority="16470" stopIfTrue="1" operator="lessThanOrEqual">
      <formula>60</formula>
    </cfRule>
    <cfRule type="cellIs" dxfId="15226" priority="16471" stopIfTrue="1" operator="between">
      <formula>60</formula>
      <formula>100</formula>
    </cfRule>
    <cfRule type="cellIs" dxfId="15225" priority="16472" stopIfTrue="1" operator="greaterThan">
      <formula>100</formula>
    </cfRule>
  </conditionalFormatting>
  <conditionalFormatting sqref="E476">
    <cfRule type="cellIs" dxfId="15224" priority="16473" stopIfTrue="1" operator="lessThanOrEqual">
      <formula>2.5</formula>
    </cfRule>
    <cfRule type="cellIs" dxfId="15223" priority="16474" stopIfTrue="1" operator="between">
      <formula>2.5</formula>
      <formula>7</formula>
    </cfRule>
    <cfRule type="cellIs" dxfId="15222" priority="16475" stopIfTrue="1" operator="greaterThan">
      <formula>7</formula>
    </cfRule>
  </conditionalFormatting>
  <conditionalFormatting sqref="H476">
    <cfRule type="cellIs" dxfId="15221" priority="16476" stopIfTrue="1" operator="lessThanOrEqual">
      <formula>12</formula>
    </cfRule>
    <cfRule type="cellIs" dxfId="15220" priority="16477" stopIfTrue="1" operator="between">
      <formula>12</formula>
      <formula>16</formula>
    </cfRule>
    <cfRule type="cellIs" dxfId="15219" priority="16478" stopIfTrue="1" operator="greaterThan">
      <formula>16</formula>
    </cfRule>
  </conditionalFormatting>
  <conditionalFormatting sqref="J476">
    <cfRule type="cellIs" dxfId="15218" priority="16479" stopIfTrue="1" operator="greaterThan">
      <formula>6.2</formula>
    </cfRule>
    <cfRule type="cellIs" dxfId="15217" priority="16480" stopIfTrue="1" operator="between">
      <formula>5.601</formula>
      <formula>6.2</formula>
    </cfRule>
    <cfRule type="cellIs" dxfId="15216" priority="16481" stopIfTrue="1" operator="lessThanOrEqual">
      <formula>5.6</formula>
    </cfRule>
  </conditionalFormatting>
  <conditionalFormatting sqref="K476">
    <cfRule type="cellIs" dxfId="15215" priority="16482" stopIfTrue="1" operator="lessThanOrEqual">
      <formula>0.02</formula>
    </cfRule>
  </conditionalFormatting>
  <conditionalFormatting sqref="G476">
    <cfRule type="cellIs" dxfId="15214" priority="16467" stopIfTrue="1" operator="lessThanOrEqual">
      <formula>0.12</formula>
    </cfRule>
    <cfRule type="cellIs" dxfId="15213" priority="16468" stopIfTrue="1" operator="between">
      <formula>0.1201</formula>
      <formula>0.2</formula>
    </cfRule>
    <cfRule type="cellIs" dxfId="15212" priority="16469" stopIfTrue="1" operator="greaterThan">
      <formula>0.2</formula>
    </cfRule>
  </conditionalFormatting>
  <conditionalFormatting sqref="N476">
    <cfRule type="cellIs" dxfId="15211" priority="16464" stopIfTrue="1" operator="between">
      <formula>50.1</formula>
      <formula>100</formula>
    </cfRule>
    <cfRule type="cellIs" dxfId="15210" priority="16466" stopIfTrue="1" operator="greaterThan">
      <formula>100</formula>
    </cfRule>
  </conditionalFormatting>
  <conditionalFormatting sqref="M476">
    <cfRule type="cellIs" dxfId="15209" priority="16463" stopIfTrue="1" operator="between">
      <formula>1250.1</formula>
      <formula>5000</formula>
    </cfRule>
    <cfRule type="cellIs" dxfId="15208" priority="16465" stopIfTrue="1" operator="greaterThan">
      <formula>5000</formula>
    </cfRule>
  </conditionalFormatting>
  <conditionalFormatting sqref="F476:G476">
    <cfRule type="cellIs" dxfId="15207" priority="16460" stopIfTrue="1" operator="lessThanOrEqual">
      <formula>60</formula>
    </cfRule>
    <cfRule type="cellIs" dxfId="15206" priority="16461" stopIfTrue="1" operator="between">
      <formula>60</formula>
      <formula>100</formula>
    </cfRule>
    <cfRule type="cellIs" dxfId="15205" priority="16462" stopIfTrue="1" operator="greaterThan">
      <formula>100</formula>
    </cfRule>
  </conditionalFormatting>
  <conditionalFormatting sqref="E476">
    <cfRule type="cellIs" dxfId="15204" priority="16457" stopIfTrue="1" operator="lessThanOrEqual">
      <formula>2.5</formula>
    </cfRule>
    <cfRule type="cellIs" dxfId="15203" priority="16458" stopIfTrue="1" operator="between">
      <formula>2.5</formula>
      <formula>7</formula>
    </cfRule>
    <cfRule type="cellIs" dxfId="15202" priority="16459" stopIfTrue="1" operator="greaterThan">
      <formula>7</formula>
    </cfRule>
  </conditionalFormatting>
  <conditionalFormatting sqref="H476">
    <cfRule type="cellIs" dxfId="15201" priority="16454" stopIfTrue="1" operator="lessThanOrEqual">
      <formula>12</formula>
    </cfRule>
    <cfRule type="cellIs" dxfId="15200" priority="16455" stopIfTrue="1" operator="between">
      <formula>12</formula>
      <formula>16</formula>
    </cfRule>
    <cfRule type="cellIs" dxfId="15199" priority="16456" stopIfTrue="1" operator="greaterThan">
      <formula>16</formula>
    </cfRule>
  </conditionalFormatting>
  <conditionalFormatting sqref="J476">
    <cfRule type="cellIs" dxfId="15198" priority="16451" stopIfTrue="1" operator="greaterThan">
      <formula>6.2</formula>
    </cfRule>
    <cfRule type="cellIs" dxfId="15197" priority="16452" stopIfTrue="1" operator="between">
      <formula>5.601</formula>
      <formula>6.2</formula>
    </cfRule>
    <cfRule type="cellIs" dxfId="15196" priority="16453" stopIfTrue="1" operator="lessThanOrEqual">
      <formula>5.6</formula>
    </cfRule>
  </conditionalFormatting>
  <conditionalFormatting sqref="K476">
    <cfRule type="cellIs" dxfId="15195" priority="16450" stopIfTrue="1" operator="lessThanOrEqual">
      <formula>0.02</formula>
    </cfRule>
  </conditionalFormatting>
  <conditionalFormatting sqref="G476">
    <cfRule type="cellIs" dxfId="15194" priority="16447" stopIfTrue="1" operator="lessThanOrEqual">
      <formula>0.12</formula>
    </cfRule>
    <cfRule type="cellIs" dxfId="15193" priority="16448" stopIfTrue="1" operator="between">
      <formula>0.1201</formula>
      <formula>0.2</formula>
    </cfRule>
    <cfRule type="cellIs" dxfId="15192" priority="16449" stopIfTrue="1" operator="greaterThan">
      <formula>0.2</formula>
    </cfRule>
  </conditionalFormatting>
  <conditionalFormatting sqref="N476">
    <cfRule type="cellIs" dxfId="15191" priority="16445" stopIfTrue="1" operator="between">
      <formula>50.1</formula>
      <formula>100</formula>
    </cfRule>
    <cfRule type="cellIs" dxfId="15190" priority="16446" stopIfTrue="1" operator="greaterThan">
      <formula>100</formula>
    </cfRule>
  </conditionalFormatting>
  <conditionalFormatting sqref="M476">
    <cfRule type="cellIs" dxfId="15189" priority="16443" stopIfTrue="1" operator="between">
      <formula>1250.1</formula>
      <formula>5000</formula>
    </cfRule>
    <cfRule type="cellIs" dxfId="15188" priority="16444" stopIfTrue="1" operator="greaterThan">
      <formula>5000</formula>
    </cfRule>
  </conditionalFormatting>
  <conditionalFormatting sqref="F488:G488">
    <cfRule type="cellIs" dxfId="15187" priority="16430" stopIfTrue="1" operator="lessThanOrEqual">
      <formula>60</formula>
    </cfRule>
    <cfRule type="cellIs" dxfId="15186" priority="16431" stopIfTrue="1" operator="between">
      <formula>60</formula>
      <formula>100</formula>
    </cfRule>
    <cfRule type="cellIs" dxfId="15185" priority="16432" stopIfTrue="1" operator="greaterThan">
      <formula>100</formula>
    </cfRule>
  </conditionalFormatting>
  <conditionalFormatting sqref="E488">
    <cfRule type="cellIs" dxfId="15184" priority="16433" stopIfTrue="1" operator="lessThanOrEqual">
      <formula>2.5</formula>
    </cfRule>
    <cfRule type="cellIs" dxfId="15183" priority="16434" stopIfTrue="1" operator="between">
      <formula>2.5</formula>
      <formula>7</formula>
    </cfRule>
    <cfRule type="cellIs" dxfId="15182" priority="16435" stopIfTrue="1" operator="greaterThan">
      <formula>7</formula>
    </cfRule>
  </conditionalFormatting>
  <conditionalFormatting sqref="H488">
    <cfRule type="cellIs" dxfId="15181" priority="16436" stopIfTrue="1" operator="lessThanOrEqual">
      <formula>12</formula>
    </cfRule>
    <cfRule type="cellIs" dxfId="15180" priority="16437" stopIfTrue="1" operator="between">
      <formula>12</formula>
      <formula>16</formula>
    </cfRule>
    <cfRule type="cellIs" dxfId="15179" priority="16438" stopIfTrue="1" operator="greaterThan">
      <formula>16</formula>
    </cfRule>
  </conditionalFormatting>
  <conditionalFormatting sqref="J488">
    <cfRule type="cellIs" dxfId="15178" priority="16439" stopIfTrue="1" operator="greaterThan">
      <formula>6.2</formula>
    </cfRule>
    <cfRule type="cellIs" dxfId="15177" priority="16440" stopIfTrue="1" operator="between">
      <formula>5.601</formula>
      <formula>6.2</formula>
    </cfRule>
    <cfRule type="cellIs" dxfId="15176" priority="16441" stopIfTrue="1" operator="lessThanOrEqual">
      <formula>5.6</formula>
    </cfRule>
  </conditionalFormatting>
  <conditionalFormatting sqref="K488">
    <cfRule type="cellIs" dxfId="15175" priority="16442" stopIfTrue="1" operator="lessThanOrEqual">
      <formula>0.02</formula>
    </cfRule>
  </conditionalFormatting>
  <conditionalFormatting sqref="G488">
    <cfRule type="cellIs" dxfId="15174" priority="16427" stopIfTrue="1" operator="lessThanOrEqual">
      <formula>0.12</formula>
    </cfRule>
    <cfRule type="cellIs" dxfId="15173" priority="16428" stopIfTrue="1" operator="between">
      <formula>0.1201</formula>
      <formula>0.2</formula>
    </cfRule>
    <cfRule type="cellIs" dxfId="15172" priority="16429" stopIfTrue="1" operator="greaterThan">
      <formula>0.2</formula>
    </cfRule>
  </conditionalFormatting>
  <conditionalFormatting sqref="N488">
    <cfRule type="cellIs" dxfId="15171" priority="16424" stopIfTrue="1" operator="between">
      <formula>50.1</formula>
      <formula>100</formula>
    </cfRule>
    <cfRule type="cellIs" dxfId="15170" priority="16426" stopIfTrue="1" operator="greaterThan">
      <formula>100</formula>
    </cfRule>
  </conditionalFormatting>
  <conditionalFormatting sqref="M488">
    <cfRule type="cellIs" dxfId="15169" priority="16423" stopIfTrue="1" operator="between">
      <formula>1250.1</formula>
      <formula>5000</formula>
    </cfRule>
    <cfRule type="cellIs" dxfId="15168" priority="16425" stopIfTrue="1" operator="greaterThan">
      <formula>5000</formula>
    </cfRule>
  </conditionalFormatting>
  <conditionalFormatting sqref="F488:G488">
    <cfRule type="cellIs" dxfId="15167" priority="16420" stopIfTrue="1" operator="lessThanOrEqual">
      <formula>60</formula>
    </cfRule>
    <cfRule type="cellIs" dxfId="15166" priority="16421" stopIfTrue="1" operator="between">
      <formula>60</formula>
      <formula>100</formula>
    </cfRule>
    <cfRule type="cellIs" dxfId="15165" priority="16422" stopIfTrue="1" operator="greaterThan">
      <formula>100</formula>
    </cfRule>
  </conditionalFormatting>
  <conditionalFormatting sqref="E488">
    <cfRule type="cellIs" dxfId="15164" priority="16417" stopIfTrue="1" operator="lessThanOrEqual">
      <formula>2.5</formula>
    </cfRule>
    <cfRule type="cellIs" dxfId="15163" priority="16418" stopIfTrue="1" operator="between">
      <formula>2.5</formula>
      <formula>7</formula>
    </cfRule>
    <cfRule type="cellIs" dxfId="15162" priority="16419" stopIfTrue="1" operator="greaterThan">
      <formula>7</formula>
    </cfRule>
  </conditionalFormatting>
  <conditionalFormatting sqref="H488">
    <cfRule type="cellIs" dxfId="15161" priority="16414" stopIfTrue="1" operator="lessThanOrEqual">
      <formula>12</formula>
    </cfRule>
    <cfRule type="cellIs" dxfId="15160" priority="16415" stopIfTrue="1" operator="between">
      <formula>12</formula>
      <formula>16</formula>
    </cfRule>
    <cfRule type="cellIs" dxfId="15159" priority="16416" stopIfTrue="1" operator="greaterThan">
      <formula>16</formula>
    </cfRule>
  </conditionalFormatting>
  <conditionalFormatting sqref="J488">
    <cfRule type="cellIs" dxfId="15158" priority="16411" stopIfTrue="1" operator="greaterThan">
      <formula>6.2</formula>
    </cfRule>
    <cfRule type="cellIs" dxfId="15157" priority="16412" stopIfTrue="1" operator="between">
      <formula>5.601</formula>
      <formula>6.2</formula>
    </cfRule>
    <cfRule type="cellIs" dxfId="15156" priority="16413" stopIfTrue="1" operator="lessThanOrEqual">
      <formula>5.6</formula>
    </cfRule>
  </conditionalFormatting>
  <conditionalFormatting sqref="K488">
    <cfRule type="cellIs" dxfId="15155" priority="16410" stopIfTrue="1" operator="lessThanOrEqual">
      <formula>0.02</formula>
    </cfRule>
  </conditionalFormatting>
  <conditionalFormatting sqref="G488">
    <cfRule type="cellIs" dxfId="15154" priority="16407" stopIfTrue="1" operator="lessThanOrEqual">
      <formula>0.12</formula>
    </cfRule>
    <cfRule type="cellIs" dxfId="15153" priority="16408" stopIfTrue="1" operator="between">
      <formula>0.1201</formula>
      <formula>0.2</formula>
    </cfRule>
    <cfRule type="cellIs" dxfId="15152" priority="16409" stopIfTrue="1" operator="greaterThan">
      <formula>0.2</formula>
    </cfRule>
  </conditionalFormatting>
  <conditionalFormatting sqref="N488">
    <cfRule type="cellIs" dxfId="15151" priority="16405" stopIfTrue="1" operator="between">
      <formula>50.1</formula>
      <formula>100</formula>
    </cfRule>
    <cfRule type="cellIs" dxfId="15150" priority="16406" stopIfTrue="1" operator="greaterThan">
      <formula>100</formula>
    </cfRule>
  </conditionalFormatting>
  <conditionalFormatting sqref="M488">
    <cfRule type="cellIs" dxfId="15149" priority="16403" stopIfTrue="1" operator="between">
      <formula>1250.1</formula>
      <formula>5000</formula>
    </cfRule>
    <cfRule type="cellIs" dxfId="15148" priority="16404" stopIfTrue="1" operator="greaterThan">
      <formula>5000</formula>
    </cfRule>
  </conditionalFormatting>
  <conditionalFormatting sqref="F500:G500">
    <cfRule type="cellIs" dxfId="15147" priority="16390" stopIfTrue="1" operator="lessThanOrEqual">
      <formula>60</formula>
    </cfRule>
    <cfRule type="cellIs" dxfId="15146" priority="16391" stopIfTrue="1" operator="between">
      <formula>60</formula>
      <formula>100</formula>
    </cfRule>
    <cfRule type="cellIs" dxfId="15145" priority="16392" stopIfTrue="1" operator="greaterThan">
      <formula>100</formula>
    </cfRule>
  </conditionalFormatting>
  <conditionalFormatting sqref="E500">
    <cfRule type="cellIs" dxfId="15144" priority="16393" stopIfTrue="1" operator="lessThanOrEqual">
      <formula>2.5</formula>
    </cfRule>
    <cfRule type="cellIs" dxfId="15143" priority="16394" stopIfTrue="1" operator="between">
      <formula>2.5</formula>
      <formula>7</formula>
    </cfRule>
    <cfRule type="cellIs" dxfId="15142" priority="16395" stopIfTrue="1" operator="greaterThan">
      <formula>7</formula>
    </cfRule>
  </conditionalFormatting>
  <conditionalFormatting sqref="H500">
    <cfRule type="cellIs" dxfId="15141" priority="16396" stopIfTrue="1" operator="lessThanOrEqual">
      <formula>12</formula>
    </cfRule>
    <cfRule type="cellIs" dxfId="15140" priority="16397" stopIfTrue="1" operator="between">
      <formula>12</formula>
      <formula>16</formula>
    </cfRule>
    <cfRule type="cellIs" dxfId="15139" priority="16398" stopIfTrue="1" operator="greaterThan">
      <formula>16</formula>
    </cfRule>
  </conditionalFormatting>
  <conditionalFormatting sqref="J500">
    <cfRule type="cellIs" dxfId="15138" priority="16399" stopIfTrue="1" operator="greaterThan">
      <formula>6.2</formula>
    </cfRule>
    <cfRule type="cellIs" dxfId="15137" priority="16400" stopIfTrue="1" operator="between">
      <formula>5.601</formula>
      <formula>6.2</formula>
    </cfRule>
    <cfRule type="cellIs" dxfId="15136" priority="16401" stopIfTrue="1" operator="lessThanOrEqual">
      <formula>5.6</formula>
    </cfRule>
  </conditionalFormatting>
  <conditionalFormatting sqref="K500">
    <cfRule type="cellIs" dxfId="15135" priority="16402" stopIfTrue="1" operator="lessThanOrEqual">
      <formula>0.02</formula>
    </cfRule>
  </conditionalFormatting>
  <conditionalFormatting sqref="G500">
    <cfRule type="cellIs" dxfId="15134" priority="16387" stopIfTrue="1" operator="lessThanOrEqual">
      <formula>0.12</formula>
    </cfRule>
    <cfRule type="cellIs" dxfId="15133" priority="16388" stopIfTrue="1" operator="between">
      <formula>0.1201</formula>
      <formula>0.2</formula>
    </cfRule>
    <cfRule type="cellIs" dxfId="15132" priority="16389" stopIfTrue="1" operator="greaterThan">
      <formula>0.2</formula>
    </cfRule>
  </conditionalFormatting>
  <conditionalFormatting sqref="N500">
    <cfRule type="cellIs" dxfId="15131" priority="16384" stopIfTrue="1" operator="between">
      <formula>50.1</formula>
      <formula>100</formula>
    </cfRule>
    <cfRule type="cellIs" dxfId="15130" priority="16386" stopIfTrue="1" operator="greaterThan">
      <formula>100</formula>
    </cfRule>
  </conditionalFormatting>
  <conditionalFormatting sqref="M500">
    <cfRule type="cellIs" dxfId="15129" priority="16383" stopIfTrue="1" operator="between">
      <formula>1250.1</formula>
      <formula>5000</formula>
    </cfRule>
    <cfRule type="cellIs" dxfId="15128" priority="16385" stopIfTrue="1" operator="greaterThan">
      <formula>5000</formula>
    </cfRule>
  </conditionalFormatting>
  <conditionalFormatting sqref="F500:G500">
    <cfRule type="cellIs" dxfId="15127" priority="16380" stopIfTrue="1" operator="lessThanOrEqual">
      <formula>60</formula>
    </cfRule>
    <cfRule type="cellIs" dxfId="15126" priority="16381" stopIfTrue="1" operator="between">
      <formula>60</formula>
      <formula>100</formula>
    </cfRule>
    <cfRule type="cellIs" dxfId="15125" priority="16382" stopIfTrue="1" operator="greaterThan">
      <formula>100</formula>
    </cfRule>
  </conditionalFormatting>
  <conditionalFormatting sqref="E500">
    <cfRule type="cellIs" dxfId="15124" priority="16377" stopIfTrue="1" operator="lessThanOrEqual">
      <formula>2.5</formula>
    </cfRule>
    <cfRule type="cellIs" dxfId="15123" priority="16378" stopIfTrue="1" operator="between">
      <formula>2.5</formula>
      <formula>7</formula>
    </cfRule>
    <cfRule type="cellIs" dxfId="15122" priority="16379" stopIfTrue="1" operator="greaterThan">
      <formula>7</formula>
    </cfRule>
  </conditionalFormatting>
  <conditionalFormatting sqref="H500">
    <cfRule type="cellIs" dxfId="15121" priority="16374" stopIfTrue="1" operator="lessThanOrEqual">
      <formula>12</formula>
    </cfRule>
    <cfRule type="cellIs" dxfId="15120" priority="16375" stopIfTrue="1" operator="between">
      <formula>12</formula>
      <formula>16</formula>
    </cfRule>
    <cfRule type="cellIs" dxfId="15119" priority="16376" stopIfTrue="1" operator="greaterThan">
      <formula>16</formula>
    </cfRule>
  </conditionalFormatting>
  <conditionalFormatting sqref="J500">
    <cfRule type="cellIs" dxfId="15118" priority="16371" stopIfTrue="1" operator="greaterThan">
      <formula>6.2</formula>
    </cfRule>
    <cfRule type="cellIs" dxfId="15117" priority="16372" stopIfTrue="1" operator="between">
      <formula>5.601</formula>
      <formula>6.2</formula>
    </cfRule>
    <cfRule type="cellIs" dxfId="15116" priority="16373" stopIfTrue="1" operator="lessThanOrEqual">
      <formula>5.6</formula>
    </cfRule>
  </conditionalFormatting>
  <conditionalFormatting sqref="K500">
    <cfRule type="cellIs" dxfId="15115" priority="16370" stopIfTrue="1" operator="lessThanOrEqual">
      <formula>0.02</formula>
    </cfRule>
  </conditionalFormatting>
  <conditionalFormatting sqref="G500">
    <cfRule type="cellIs" dxfId="15114" priority="16367" stopIfTrue="1" operator="lessThanOrEqual">
      <formula>0.12</formula>
    </cfRule>
    <cfRule type="cellIs" dxfId="15113" priority="16368" stopIfTrue="1" operator="between">
      <formula>0.1201</formula>
      <formula>0.2</formula>
    </cfRule>
    <cfRule type="cellIs" dxfId="15112" priority="16369" stopIfTrue="1" operator="greaterThan">
      <formula>0.2</formula>
    </cfRule>
  </conditionalFormatting>
  <conditionalFormatting sqref="N500">
    <cfRule type="cellIs" dxfId="15111" priority="16365" stopIfTrue="1" operator="between">
      <formula>50.1</formula>
      <formula>100</formula>
    </cfRule>
    <cfRule type="cellIs" dxfId="15110" priority="16366" stopIfTrue="1" operator="greaterThan">
      <formula>100</formula>
    </cfRule>
  </conditionalFormatting>
  <conditionalFormatting sqref="M500">
    <cfRule type="cellIs" dxfId="15109" priority="16363" stopIfTrue="1" operator="between">
      <formula>1250.1</formula>
      <formula>5000</formula>
    </cfRule>
    <cfRule type="cellIs" dxfId="15108" priority="16364" stopIfTrue="1" operator="greaterThan">
      <formula>5000</formula>
    </cfRule>
  </conditionalFormatting>
  <conditionalFormatting sqref="F512:G512">
    <cfRule type="cellIs" dxfId="15107" priority="16350" stopIfTrue="1" operator="lessThanOrEqual">
      <formula>60</formula>
    </cfRule>
    <cfRule type="cellIs" dxfId="15106" priority="16351" stopIfTrue="1" operator="between">
      <formula>60</formula>
      <formula>100</formula>
    </cfRule>
    <cfRule type="cellIs" dxfId="15105" priority="16352" stopIfTrue="1" operator="greaterThan">
      <formula>100</formula>
    </cfRule>
  </conditionalFormatting>
  <conditionalFormatting sqref="E512">
    <cfRule type="cellIs" dxfId="15104" priority="16353" stopIfTrue="1" operator="lessThanOrEqual">
      <formula>2.5</formula>
    </cfRule>
    <cfRule type="cellIs" dxfId="15103" priority="16354" stopIfTrue="1" operator="between">
      <formula>2.5</formula>
      <formula>7</formula>
    </cfRule>
    <cfRule type="cellIs" dxfId="15102" priority="16355" stopIfTrue="1" operator="greaterThan">
      <formula>7</formula>
    </cfRule>
  </conditionalFormatting>
  <conditionalFormatting sqref="H512">
    <cfRule type="cellIs" dxfId="15101" priority="16356" stopIfTrue="1" operator="lessThanOrEqual">
      <formula>12</formula>
    </cfRule>
    <cfRule type="cellIs" dxfId="15100" priority="16357" stopIfTrue="1" operator="between">
      <formula>12</formula>
      <formula>16</formula>
    </cfRule>
    <cfRule type="cellIs" dxfId="15099" priority="16358" stopIfTrue="1" operator="greaterThan">
      <formula>16</formula>
    </cfRule>
  </conditionalFormatting>
  <conditionalFormatting sqref="J512">
    <cfRule type="cellIs" dxfId="15098" priority="16359" stopIfTrue="1" operator="greaterThan">
      <formula>6.2</formula>
    </cfRule>
    <cfRule type="cellIs" dxfId="15097" priority="16360" stopIfTrue="1" operator="between">
      <formula>5.601</formula>
      <formula>6.2</formula>
    </cfRule>
    <cfRule type="cellIs" dxfId="15096" priority="16361" stopIfTrue="1" operator="lessThanOrEqual">
      <formula>5.6</formula>
    </cfRule>
  </conditionalFormatting>
  <conditionalFormatting sqref="K512">
    <cfRule type="cellIs" dxfId="15095" priority="16362" stopIfTrue="1" operator="lessThanOrEqual">
      <formula>0.02</formula>
    </cfRule>
  </conditionalFormatting>
  <conditionalFormatting sqref="G512">
    <cfRule type="cellIs" dxfId="15094" priority="16347" stopIfTrue="1" operator="lessThanOrEqual">
      <formula>0.12</formula>
    </cfRule>
    <cfRule type="cellIs" dxfId="15093" priority="16348" stopIfTrue="1" operator="between">
      <formula>0.1201</formula>
      <formula>0.2</formula>
    </cfRule>
    <cfRule type="cellIs" dxfId="15092" priority="16349" stopIfTrue="1" operator="greaterThan">
      <formula>0.2</formula>
    </cfRule>
  </conditionalFormatting>
  <conditionalFormatting sqref="N512">
    <cfRule type="cellIs" dxfId="15091" priority="16344" stopIfTrue="1" operator="between">
      <formula>50.1</formula>
      <formula>100</formula>
    </cfRule>
    <cfRule type="cellIs" dxfId="15090" priority="16346" stopIfTrue="1" operator="greaterThan">
      <formula>100</formula>
    </cfRule>
  </conditionalFormatting>
  <conditionalFormatting sqref="M512">
    <cfRule type="cellIs" dxfId="15089" priority="16343" stopIfTrue="1" operator="between">
      <formula>1250.1</formula>
      <formula>5000</formula>
    </cfRule>
    <cfRule type="cellIs" dxfId="15088" priority="16345" stopIfTrue="1" operator="greaterThan">
      <formula>5000</formula>
    </cfRule>
  </conditionalFormatting>
  <conditionalFormatting sqref="F512:G512">
    <cfRule type="cellIs" dxfId="15087" priority="16340" stopIfTrue="1" operator="lessThanOrEqual">
      <formula>60</formula>
    </cfRule>
    <cfRule type="cellIs" dxfId="15086" priority="16341" stopIfTrue="1" operator="between">
      <formula>60</formula>
      <formula>100</formula>
    </cfRule>
    <cfRule type="cellIs" dxfId="15085" priority="16342" stopIfTrue="1" operator="greaterThan">
      <formula>100</formula>
    </cfRule>
  </conditionalFormatting>
  <conditionalFormatting sqref="E512">
    <cfRule type="cellIs" dxfId="15084" priority="16337" stopIfTrue="1" operator="lessThanOrEqual">
      <formula>2.5</formula>
    </cfRule>
    <cfRule type="cellIs" dxfId="15083" priority="16338" stopIfTrue="1" operator="between">
      <formula>2.5</formula>
      <formula>7</formula>
    </cfRule>
    <cfRule type="cellIs" dxfId="15082" priority="16339" stopIfTrue="1" operator="greaterThan">
      <formula>7</formula>
    </cfRule>
  </conditionalFormatting>
  <conditionalFormatting sqref="H512">
    <cfRule type="cellIs" dxfId="15081" priority="16334" stopIfTrue="1" operator="lessThanOrEqual">
      <formula>12</formula>
    </cfRule>
    <cfRule type="cellIs" dxfId="15080" priority="16335" stopIfTrue="1" operator="between">
      <formula>12</formula>
      <formula>16</formula>
    </cfRule>
    <cfRule type="cellIs" dxfId="15079" priority="16336" stopIfTrue="1" operator="greaterThan">
      <formula>16</formula>
    </cfRule>
  </conditionalFormatting>
  <conditionalFormatting sqref="J512">
    <cfRule type="cellIs" dxfId="15078" priority="16331" stopIfTrue="1" operator="greaterThan">
      <formula>6.2</formula>
    </cfRule>
    <cfRule type="cellIs" dxfId="15077" priority="16332" stopIfTrue="1" operator="between">
      <formula>5.601</formula>
      <formula>6.2</formula>
    </cfRule>
    <cfRule type="cellIs" dxfId="15076" priority="16333" stopIfTrue="1" operator="lessThanOrEqual">
      <formula>5.6</formula>
    </cfRule>
  </conditionalFormatting>
  <conditionalFormatting sqref="K512">
    <cfRule type="cellIs" dxfId="15075" priority="16330" stopIfTrue="1" operator="lessThanOrEqual">
      <formula>0.02</formula>
    </cfRule>
  </conditionalFormatting>
  <conditionalFormatting sqref="G512">
    <cfRule type="cellIs" dxfId="15074" priority="16327" stopIfTrue="1" operator="lessThanOrEqual">
      <formula>0.12</formula>
    </cfRule>
    <cfRule type="cellIs" dxfId="15073" priority="16328" stopIfTrue="1" operator="between">
      <formula>0.1201</formula>
      <formula>0.2</formula>
    </cfRule>
    <cfRule type="cellIs" dxfId="15072" priority="16329" stopIfTrue="1" operator="greaterThan">
      <formula>0.2</formula>
    </cfRule>
  </conditionalFormatting>
  <conditionalFormatting sqref="N512">
    <cfRule type="cellIs" dxfId="15071" priority="16325" stopIfTrue="1" operator="between">
      <formula>50.1</formula>
      <formula>100</formula>
    </cfRule>
    <cfRule type="cellIs" dxfId="15070" priority="16326" stopIfTrue="1" operator="greaterThan">
      <formula>100</formula>
    </cfRule>
  </conditionalFormatting>
  <conditionalFormatting sqref="M512">
    <cfRule type="cellIs" dxfId="15069" priority="16323" stopIfTrue="1" operator="between">
      <formula>1250.1</formula>
      <formula>5000</formula>
    </cfRule>
    <cfRule type="cellIs" dxfId="15068" priority="16324" stopIfTrue="1" operator="greaterThan">
      <formula>5000</formula>
    </cfRule>
  </conditionalFormatting>
  <conditionalFormatting sqref="F524:G524">
    <cfRule type="cellIs" dxfId="15067" priority="16310" stopIfTrue="1" operator="lessThanOrEqual">
      <formula>60</formula>
    </cfRule>
    <cfRule type="cellIs" dxfId="15066" priority="16311" stopIfTrue="1" operator="between">
      <formula>60</formula>
      <formula>100</formula>
    </cfRule>
    <cfRule type="cellIs" dxfId="15065" priority="16312" stopIfTrue="1" operator="greaterThan">
      <formula>100</formula>
    </cfRule>
  </conditionalFormatting>
  <conditionalFormatting sqref="E524">
    <cfRule type="cellIs" dxfId="15064" priority="16313" stopIfTrue="1" operator="lessThanOrEqual">
      <formula>2.5</formula>
    </cfRule>
    <cfRule type="cellIs" dxfId="15063" priority="16314" stopIfTrue="1" operator="between">
      <formula>2.5</formula>
      <formula>7</formula>
    </cfRule>
    <cfRule type="cellIs" dxfId="15062" priority="16315" stopIfTrue="1" operator="greaterThan">
      <formula>7</formula>
    </cfRule>
  </conditionalFormatting>
  <conditionalFormatting sqref="H524">
    <cfRule type="cellIs" dxfId="15061" priority="16316" stopIfTrue="1" operator="lessThanOrEqual">
      <formula>12</formula>
    </cfRule>
    <cfRule type="cellIs" dxfId="15060" priority="16317" stopIfTrue="1" operator="between">
      <formula>12</formula>
      <formula>16</formula>
    </cfRule>
    <cfRule type="cellIs" dxfId="15059" priority="16318" stopIfTrue="1" operator="greaterThan">
      <formula>16</formula>
    </cfRule>
  </conditionalFormatting>
  <conditionalFormatting sqref="J524">
    <cfRule type="cellIs" dxfId="15058" priority="16319" stopIfTrue="1" operator="greaterThan">
      <formula>6.2</formula>
    </cfRule>
    <cfRule type="cellIs" dxfId="15057" priority="16320" stopIfTrue="1" operator="between">
      <formula>5.601</formula>
      <formula>6.2</formula>
    </cfRule>
    <cfRule type="cellIs" dxfId="15056" priority="16321" stopIfTrue="1" operator="lessThanOrEqual">
      <formula>5.6</formula>
    </cfRule>
  </conditionalFormatting>
  <conditionalFormatting sqref="K524">
    <cfRule type="cellIs" dxfId="15055" priority="16322" stopIfTrue="1" operator="lessThanOrEqual">
      <formula>0.02</formula>
    </cfRule>
  </conditionalFormatting>
  <conditionalFormatting sqref="G524">
    <cfRule type="cellIs" dxfId="15054" priority="16307" stopIfTrue="1" operator="lessThanOrEqual">
      <formula>0.12</formula>
    </cfRule>
    <cfRule type="cellIs" dxfId="15053" priority="16308" stopIfTrue="1" operator="between">
      <formula>0.1201</formula>
      <formula>0.2</formula>
    </cfRule>
    <cfRule type="cellIs" dxfId="15052" priority="16309" stopIfTrue="1" operator="greaterThan">
      <formula>0.2</formula>
    </cfRule>
  </conditionalFormatting>
  <conditionalFormatting sqref="N524">
    <cfRule type="cellIs" dxfId="15051" priority="16304" stopIfTrue="1" operator="between">
      <formula>50.1</formula>
      <formula>100</formula>
    </cfRule>
    <cfRule type="cellIs" dxfId="15050" priority="16306" stopIfTrue="1" operator="greaterThan">
      <formula>100</formula>
    </cfRule>
  </conditionalFormatting>
  <conditionalFormatting sqref="M524">
    <cfRule type="cellIs" dxfId="15049" priority="16303" stopIfTrue="1" operator="between">
      <formula>1250.1</formula>
      <formula>5000</formula>
    </cfRule>
    <cfRule type="cellIs" dxfId="15048" priority="16305" stopIfTrue="1" operator="greaterThan">
      <formula>5000</formula>
    </cfRule>
  </conditionalFormatting>
  <conditionalFormatting sqref="F524:G524">
    <cfRule type="cellIs" dxfId="15047" priority="16300" stopIfTrue="1" operator="lessThanOrEqual">
      <formula>60</formula>
    </cfRule>
    <cfRule type="cellIs" dxfId="15046" priority="16301" stopIfTrue="1" operator="between">
      <formula>60</formula>
      <formula>100</formula>
    </cfRule>
    <cfRule type="cellIs" dxfId="15045" priority="16302" stopIfTrue="1" operator="greaterThan">
      <formula>100</formula>
    </cfRule>
  </conditionalFormatting>
  <conditionalFormatting sqref="E524">
    <cfRule type="cellIs" dxfId="15044" priority="16297" stopIfTrue="1" operator="lessThanOrEqual">
      <formula>2.5</formula>
    </cfRule>
    <cfRule type="cellIs" dxfId="15043" priority="16298" stopIfTrue="1" operator="between">
      <formula>2.5</formula>
      <formula>7</formula>
    </cfRule>
    <cfRule type="cellIs" dxfId="15042" priority="16299" stopIfTrue="1" operator="greaterThan">
      <formula>7</formula>
    </cfRule>
  </conditionalFormatting>
  <conditionalFormatting sqref="H524">
    <cfRule type="cellIs" dxfId="15041" priority="16294" stopIfTrue="1" operator="lessThanOrEqual">
      <formula>12</formula>
    </cfRule>
    <cfRule type="cellIs" dxfId="15040" priority="16295" stopIfTrue="1" operator="between">
      <formula>12</formula>
      <formula>16</formula>
    </cfRule>
    <cfRule type="cellIs" dxfId="15039" priority="16296" stopIfTrue="1" operator="greaterThan">
      <formula>16</formula>
    </cfRule>
  </conditionalFormatting>
  <conditionalFormatting sqref="J524">
    <cfRule type="cellIs" dxfId="15038" priority="16291" stopIfTrue="1" operator="greaterThan">
      <formula>6.2</formula>
    </cfRule>
    <cfRule type="cellIs" dxfId="15037" priority="16292" stopIfTrue="1" operator="between">
      <formula>5.601</formula>
      <formula>6.2</formula>
    </cfRule>
    <cfRule type="cellIs" dxfId="15036" priority="16293" stopIfTrue="1" operator="lessThanOrEqual">
      <formula>5.6</formula>
    </cfRule>
  </conditionalFormatting>
  <conditionalFormatting sqref="K524">
    <cfRule type="cellIs" dxfId="15035" priority="16290" stopIfTrue="1" operator="lessThanOrEqual">
      <formula>0.02</formula>
    </cfRule>
  </conditionalFormatting>
  <conditionalFormatting sqref="G524">
    <cfRule type="cellIs" dxfId="15034" priority="16287" stopIfTrue="1" operator="lessThanOrEqual">
      <formula>0.12</formula>
    </cfRule>
    <cfRule type="cellIs" dxfId="15033" priority="16288" stopIfTrue="1" operator="between">
      <formula>0.1201</formula>
      <formula>0.2</formula>
    </cfRule>
    <cfRule type="cellIs" dxfId="15032" priority="16289" stopIfTrue="1" operator="greaterThan">
      <formula>0.2</formula>
    </cfRule>
  </conditionalFormatting>
  <conditionalFormatting sqref="N524">
    <cfRule type="cellIs" dxfId="15031" priority="16285" stopIfTrue="1" operator="between">
      <formula>50.1</formula>
      <formula>100</formula>
    </cfRule>
    <cfRule type="cellIs" dxfId="15030" priority="16286" stopIfTrue="1" operator="greaterThan">
      <formula>100</formula>
    </cfRule>
  </conditionalFormatting>
  <conditionalFormatting sqref="M524">
    <cfRule type="cellIs" dxfId="15029" priority="16283" stopIfTrue="1" operator="between">
      <formula>1250.1</formula>
      <formula>5000</formula>
    </cfRule>
    <cfRule type="cellIs" dxfId="15028" priority="16284" stopIfTrue="1" operator="greaterThan">
      <formula>5000</formula>
    </cfRule>
  </conditionalFormatting>
  <conditionalFormatting sqref="F536:G536">
    <cfRule type="cellIs" dxfId="15027" priority="16270" stopIfTrue="1" operator="lessThanOrEqual">
      <formula>60</formula>
    </cfRule>
    <cfRule type="cellIs" dxfId="15026" priority="16271" stopIfTrue="1" operator="between">
      <formula>60</formula>
      <formula>100</formula>
    </cfRule>
    <cfRule type="cellIs" dxfId="15025" priority="16272" stopIfTrue="1" operator="greaterThan">
      <formula>100</formula>
    </cfRule>
  </conditionalFormatting>
  <conditionalFormatting sqref="E536">
    <cfRule type="cellIs" dxfId="15024" priority="16273" stopIfTrue="1" operator="lessThanOrEqual">
      <formula>2.5</formula>
    </cfRule>
    <cfRule type="cellIs" dxfId="15023" priority="16274" stopIfTrue="1" operator="between">
      <formula>2.5</formula>
      <formula>7</formula>
    </cfRule>
    <cfRule type="cellIs" dxfId="15022" priority="16275" stopIfTrue="1" operator="greaterThan">
      <formula>7</formula>
    </cfRule>
  </conditionalFormatting>
  <conditionalFormatting sqref="H536">
    <cfRule type="cellIs" dxfId="15021" priority="16276" stopIfTrue="1" operator="lessThanOrEqual">
      <formula>12</formula>
    </cfRule>
    <cfRule type="cellIs" dxfId="15020" priority="16277" stopIfTrue="1" operator="between">
      <formula>12</formula>
      <formula>16</formula>
    </cfRule>
    <cfRule type="cellIs" dxfId="15019" priority="16278" stopIfTrue="1" operator="greaterThan">
      <formula>16</formula>
    </cfRule>
  </conditionalFormatting>
  <conditionalFormatting sqref="J536">
    <cfRule type="cellIs" dxfId="15018" priority="16279" stopIfTrue="1" operator="greaterThan">
      <formula>6.2</formula>
    </cfRule>
    <cfRule type="cellIs" dxfId="15017" priority="16280" stopIfTrue="1" operator="between">
      <formula>5.601</formula>
      <formula>6.2</formula>
    </cfRule>
    <cfRule type="cellIs" dxfId="15016" priority="16281" stopIfTrue="1" operator="lessThanOrEqual">
      <formula>5.6</formula>
    </cfRule>
  </conditionalFormatting>
  <conditionalFormatting sqref="K536">
    <cfRule type="cellIs" dxfId="15015" priority="16282" stopIfTrue="1" operator="lessThanOrEqual">
      <formula>0.02</formula>
    </cfRule>
  </conditionalFormatting>
  <conditionalFormatting sqref="G536">
    <cfRule type="cellIs" dxfId="15014" priority="16267" stopIfTrue="1" operator="lessThanOrEqual">
      <formula>0.12</formula>
    </cfRule>
    <cfRule type="cellIs" dxfId="15013" priority="16268" stopIfTrue="1" operator="between">
      <formula>0.1201</formula>
      <formula>0.2</formula>
    </cfRule>
    <cfRule type="cellIs" dxfId="15012" priority="16269" stopIfTrue="1" operator="greaterThan">
      <formula>0.2</formula>
    </cfRule>
  </conditionalFormatting>
  <conditionalFormatting sqref="N536">
    <cfRule type="cellIs" dxfId="15011" priority="16264" stopIfTrue="1" operator="between">
      <formula>50.1</formula>
      <formula>100</formula>
    </cfRule>
    <cfRule type="cellIs" dxfId="15010" priority="16266" stopIfTrue="1" operator="greaterThan">
      <formula>100</formula>
    </cfRule>
  </conditionalFormatting>
  <conditionalFormatting sqref="M536">
    <cfRule type="cellIs" dxfId="15009" priority="16263" stopIfTrue="1" operator="between">
      <formula>1250.1</formula>
      <formula>5000</formula>
    </cfRule>
    <cfRule type="cellIs" dxfId="15008" priority="16265" stopIfTrue="1" operator="greaterThan">
      <formula>5000</formula>
    </cfRule>
  </conditionalFormatting>
  <conditionalFormatting sqref="F536:G536">
    <cfRule type="cellIs" dxfId="15007" priority="16260" stopIfTrue="1" operator="lessThanOrEqual">
      <formula>60</formula>
    </cfRule>
    <cfRule type="cellIs" dxfId="15006" priority="16261" stopIfTrue="1" operator="between">
      <formula>60</formula>
      <formula>100</formula>
    </cfRule>
    <cfRule type="cellIs" dxfId="15005" priority="16262" stopIfTrue="1" operator="greaterThan">
      <formula>100</formula>
    </cfRule>
  </conditionalFormatting>
  <conditionalFormatting sqref="E536">
    <cfRule type="cellIs" dxfId="15004" priority="16257" stopIfTrue="1" operator="lessThanOrEqual">
      <formula>2.5</formula>
    </cfRule>
    <cfRule type="cellIs" dxfId="15003" priority="16258" stopIfTrue="1" operator="between">
      <formula>2.5</formula>
      <formula>7</formula>
    </cfRule>
    <cfRule type="cellIs" dxfId="15002" priority="16259" stopIfTrue="1" operator="greaterThan">
      <formula>7</formula>
    </cfRule>
  </conditionalFormatting>
  <conditionalFormatting sqref="H536">
    <cfRule type="cellIs" dxfId="15001" priority="16254" stopIfTrue="1" operator="lessThanOrEqual">
      <formula>12</formula>
    </cfRule>
    <cfRule type="cellIs" dxfId="15000" priority="16255" stopIfTrue="1" operator="between">
      <formula>12</formula>
      <formula>16</formula>
    </cfRule>
    <cfRule type="cellIs" dxfId="14999" priority="16256" stopIfTrue="1" operator="greaterThan">
      <formula>16</formula>
    </cfRule>
  </conditionalFormatting>
  <conditionalFormatting sqref="J536">
    <cfRule type="cellIs" dxfId="14998" priority="16251" stopIfTrue="1" operator="greaterThan">
      <formula>6.2</formula>
    </cfRule>
    <cfRule type="cellIs" dxfId="14997" priority="16252" stopIfTrue="1" operator="between">
      <formula>5.601</formula>
      <formula>6.2</formula>
    </cfRule>
    <cfRule type="cellIs" dxfId="14996" priority="16253" stopIfTrue="1" operator="lessThanOrEqual">
      <formula>5.6</formula>
    </cfRule>
  </conditionalFormatting>
  <conditionalFormatting sqref="K536">
    <cfRule type="cellIs" dxfId="14995" priority="16250" stopIfTrue="1" operator="lessThanOrEqual">
      <formula>0.02</formula>
    </cfRule>
  </conditionalFormatting>
  <conditionalFormatting sqref="G536">
    <cfRule type="cellIs" dxfId="14994" priority="16247" stopIfTrue="1" operator="lessThanOrEqual">
      <formula>0.12</formula>
    </cfRule>
    <cfRule type="cellIs" dxfId="14993" priority="16248" stopIfTrue="1" operator="between">
      <formula>0.1201</formula>
      <formula>0.2</formula>
    </cfRule>
    <cfRule type="cellIs" dxfId="14992" priority="16249" stopIfTrue="1" operator="greaterThan">
      <formula>0.2</formula>
    </cfRule>
  </conditionalFormatting>
  <conditionalFormatting sqref="N536">
    <cfRule type="cellIs" dxfId="14991" priority="16245" stopIfTrue="1" operator="between">
      <formula>50.1</formula>
      <formula>100</formula>
    </cfRule>
    <cfRule type="cellIs" dxfId="14990" priority="16246" stopIfTrue="1" operator="greaterThan">
      <formula>100</formula>
    </cfRule>
  </conditionalFormatting>
  <conditionalFormatting sqref="M536">
    <cfRule type="cellIs" dxfId="14989" priority="16243" stopIfTrue="1" operator="between">
      <formula>1250.1</formula>
      <formula>5000</formula>
    </cfRule>
    <cfRule type="cellIs" dxfId="14988" priority="16244" stopIfTrue="1" operator="greaterThan">
      <formula>5000</formula>
    </cfRule>
  </conditionalFormatting>
  <conditionalFormatting sqref="F548:G548">
    <cfRule type="cellIs" dxfId="14987" priority="16230" stopIfTrue="1" operator="lessThanOrEqual">
      <formula>60</formula>
    </cfRule>
    <cfRule type="cellIs" dxfId="14986" priority="16231" stopIfTrue="1" operator="between">
      <formula>60</formula>
      <formula>100</formula>
    </cfRule>
    <cfRule type="cellIs" dxfId="14985" priority="16232" stopIfTrue="1" operator="greaterThan">
      <formula>100</formula>
    </cfRule>
  </conditionalFormatting>
  <conditionalFormatting sqref="E548">
    <cfRule type="cellIs" dxfId="14984" priority="16233" stopIfTrue="1" operator="lessThanOrEqual">
      <formula>2.5</formula>
    </cfRule>
    <cfRule type="cellIs" dxfId="14983" priority="16234" stopIfTrue="1" operator="between">
      <formula>2.5</formula>
      <formula>7</formula>
    </cfRule>
    <cfRule type="cellIs" dxfId="14982" priority="16235" stopIfTrue="1" operator="greaterThan">
      <formula>7</formula>
    </cfRule>
  </conditionalFormatting>
  <conditionalFormatting sqref="H548">
    <cfRule type="cellIs" dxfId="14981" priority="16236" stopIfTrue="1" operator="lessThanOrEqual">
      <formula>12</formula>
    </cfRule>
    <cfRule type="cellIs" dxfId="14980" priority="16237" stopIfTrue="1" operator="between">
      <formula>12</formula>
      <formula>16</formula>
    </cfRule>
    <cfRule type="cellIs" dxfId="14979" priority="16238" stopIfTrue="1" operator="greaterThan">
      <formula>16</formula>
    </cfRule>
  </conditionalFormatting>
  <conditionalFormatting sqref="J548">
    <cfRule type="cellIs" dxfId="14978" priority="16239" stopIfTrue="1" operator="greaterThan">
      <formula>6.2</formula>
    </cfRule>
    <cfRule type="cellIs" dxfId="14977" priority="16240" stopIfTrue="1" operator="between">
      <formula>5.601</formula>
      <formula>6.2</formula>
    </cfRule>
    <cfRule type="cellIs" dxfId="14976" priority="16241" stopIfTrue="1" operator="lessThanOrEqual">
      <formula>5.6</formula>
    </cfRule>
  </conditionalFormatting>
  <conditionalFormatting sqref="K548">
    <cfRule type="cellIs" dxfId="14975" priority="16242" stopIfTrue="1" operator="lessThanOrEqual">
      <formula>0.02</formula>
    </cfRule>
  </conditionalFormatting>
  <conditionalFormatting sqref="G548">
    <cfRule type="cellIs" dxfId="14974" priority="16227" stopIfTrue="1" operator="lessThanOrEqual">
      <formula>0.12</formula>
    </cfRule>
    <cfRule type="cellIs" dxfId="14973" priority="16228" stopIfTrue="1" operator="between">
      <formula>0.1201</formula>
      <formula>0.2</formula>
    </cfRule>
    <cfRule type="cellIs" dxfId="14972" priority="16229" stopIfTrue="1" operator="greaterThan">
      <formula>0.2</formula>
    </cfRule>
  </conditionalFormatting>
  <conditionalFormatting sqref="N548">
    <cfRule type="cellIs" dxfId="14971" priority="16224" stopIfTrue="1" operator="between">
      <formula>50.1</formula>
      <formula>100</formula>
    </cfRule>
    <cfRule type="cellIs" dxfId="14970" priority="16226" stopIfTrue="1" operator="greaterThan">
      <formula>100</formula>
    </cfRule>
  </conditionalFormatting>
  <conditionalFormatting sqref="M548">
    <cfRule type="cellIs" dxfId="14969" priority="16223" stopIfTrue="1" operator="between">
      <formula>1250.1</formula>
      <formula>5000</formula>
    </cfRule>
    <cfRule type="cellIs" dxfId="14968" priority="16225" stopIfTrue="1" operator="greaterThan">
      <formula>5000</formula>
    </cfRule>
  </conditionalFormatting>
  <conditionalFormatting sqref="F548:G548">
    <cfRule type="cellIs" dxfId="14967" priority="16220" stopIfTrue="1" operator="lessThanOrEqual">
      <formula>60</formula>
    </cfRule>
    <cfRule type="cellIs" dxfId="14966" priority="16221" stopIfTrue="1" operator="between">
      <formula>60</formula>
      <formula>100</formula>
    </cfRule>
    <cfRule type="cellIs" dxfId="14965" priority="16222" stopIfTrue="1" operator="greaterThan">
      <formula>100</formula>
    </cfRule>
  </conditionalFormatting>
  <conditionalFormatting sqref="E548">
    <cfRule type="cellIs" dxfId="14964" priority="16217" stopIfTrue="1" operator="lessThanOrEqual">
      <formula>2.5</formula>
    </cfRule>
    <cfRule type="cellIs" dxfId="14963" priority="16218" stopIfTrue="1" operator="between">
      <formula>2.5</formula>
      <formula>7</formula>
    </cfRule>
    <cfRule type="cellIs" dxfId="14962" priority="16219" stopIfTrue="1" operator="greaterThan">
      <formula>7</formula>
    </cfRule>
  </conditionalFormatting>
  <conditionalFormatting sqref="H548">
    <cfRule type="cellIs" dxfId="14961" priority="16214" stopIfTrue="1" operator="lessThanOrEqual">
      <formula>12</formula>
    </cfRule>
    <cfRule type="cellIs" dxfId="14960" priority="16215" stopIfTrue="1" operator="between">
      <formula>12</formula>
      <formula>16</formula>
    </cfRule>
    <cfRule type="cellIs" dxfId="14959" priority="16216" stopIfTrue="1" operator="greaterThan">
      <formula>16</formula>
    </cfRule>
  </conditionalFormatting>
  <conditionalFormatting sqref="J548">
    <cfRule type="cellIs" dxfId="14958" priority="16211" stopIfTrue="1" operator="greaterThan">
      <formula>6.2</formula>
    </cfRule>
    <cfRule type="cellIs" dxfId="14957" priority="16212" stopIfTrue="1" operator="between">
      <formula>5.601</formula>
      <formula>6.2</formula>
    </cfRule>
    <cfRule type="cellIs" dxfId="14956" priority="16213" stopIfTrue="1" operator="lessThanOrEqual">
      <formula>5.6</formula>
    </cfRule>
  </conditionalFormatting>
  <conditionalFormatting sqref="K548">
    <cfRule type="cellIs" dxfId="14955" priority="16210" stopIfTrue="1" operator="lessThanOrEqual">
      <formula>0.02</formula>
    </cfRule>
  </conditionalFormatting>
  <conditionalFormatting sqref="G548">
    <cfRule type="cellIs" dxfId="14954" priority="16207" stopIfTrue="1" operator="lessThanOrEqual">
      <formula>0.12</formula>
    </cfRule>
    <cfRule type="cellIs" dxfId="14953" priority="16208" stopIfTrue="1" operator="between">
      <formula>0.1201</formula>
      <formula>0.2</formula>
    </cfRule>
    <cfRule type="cellIs" dxfId="14952" priority="16209" stopIfTrue="1" operator="greaterThan">
      <formula>0.2</formula>
    </cfRule>
  </conditionalFormatting>
  <conditionalFormatting sqref="N548">
    <cfRule type="cellIs" dxfId="14951" priority="16205" stopIfTrue="1" operator="between">
      <formula>50.1</formula>
      <formula>100</formula>
    </cfRule>
    <cfRule type="cellIs" dxfId="14950" priority="16206" stopIfTrue="1" operator="greaterThan">
      <formula>100</formula>
    </cfRule>
  </conditionalFormatting>
  <conditionalFormatting sqref="M548">
    <cfRule type="cellIs" dxfId="14949" priority="16203" stopIfTrue="1" operator="between">
      <formula>1250.1</formula>
      <formula>5000</formula>
    </cfRule>
    <cfRule type="cellIs" dxfId="14948" priority="16204" stopIfTrue="1" operator="greaterThan">
      <formula>5000</formula>
    </cfRule>
  </conditionalFormatting>
  <conditionalFormatting sqref="F560:G560">
    <cfRule type="cellIs" dxfId="14947" priority="16190" stopIfTrue="1" operator="lessThanOrEqual">
      <formula>60</formula>
    </cfRule>
    <cfRule type="cellIs" dxfId="14946" priority="16191" stopIfTrue="1" operator="between">
      <formula>60</formula>
      <formula>100</formula>
    </cfRule>
    <cfRule type="cellIs" dxfId="14945" priority="16192" stopIfTrue="1" operator="greaterThan">
      <formula>100</formula>
    </cfRule>
  </conditionalFormatting>
  <conditionalFormatting sqref="E560">
    <cfRule type="cellIs" dxfId="14944" priority="16193" stopIfTrue="1" operator="lessThanOrEqual">
      <formula>2.5</formula>
    </cfRule>
    <cfRule type="cellIs" dxfId="14943" priority="16194" stopIfTrue="1" operator="between">
      <formula>2.5</formula>
      <formula>7</formula>
    </cfRule>
    <cfRule type="cellIs" dxfId="14942" priority="16195" stopIfTrue="1" operator="greaterThan">
      <formula>7</formula>
    </cfRule>
  </conditionalFormatting>
  <conditionalFormatting sqref="H560">
    <cfRule type="cellIs" dxfId="14941" priority="16196" stopIfTrue="1" operator="lessThanOrEqual">
      <formula>12</formula>
    </cfRule>
    <cfRule type="cellIs" dxfId="14940" priority="16197" stopIfTrue="1" operator="between">
      <formula>12</formula>
      <formula>16</formula>
    </cfRule>
    <cfRule type="cellIs" dxfId="14939" priority="16198" stopIfTrue="1" operator="greaterThan">
      <formula>16</formula>
    </cfRule>
  </conditionalFormatting>
  <conditionalFormatting sqref="J560">
    <cfRule type="cellIs" dxfId="14938" priority="16199" stopIfTrue="1" operator="greaterThan">
      <formula>6.2</formula>
    </cfRule>
    <cfRule type="cellIs" dxfId="14937" priority="16200" stopIfTrue="1" operator="between">
      <formula>5.601</formula>
      <formula>6.2</formula>
    </cfRule>
    <cfRule type="cellIs" dxfId="14936" priority="16201" stopIfTrue="1" operator="lessThanOrEqual">
      <formula>5.6</formula>
    </cfRule>
  </conditionalFormatting>
  <conditionalFormatting sqref="K560">
    <cfRule type="cellIs" dxfId="14935" priority="16202" stopIfTrue="1" operator="lessThanOrEqual">
      <formula>0.02</formula>
    </cfRule>
  </conditionalFormatting>
  <conditionalFormatting sqref="G560">
    <cfRule type="cellIs" dxfId="14934" priority="16187" stopIfTrue="1" operator="lessThanOrEqual">
      <formula>0.12</formula>
    </cfRule>
    <cfRule type="cellIs" dxfId="14933" priority="16188" stopIfTrue="1" operator="between">
      <formula>0.1201</formula>
      <formula>0.2</formula>
    </cfRule>
    <cfRule type="cellIs" dxfId="14932" priority="16189" stopIfTrue="1" operator="greaterThan">
      <formula>0.2</formula>
    </cfRule>
  </conditionalFormatting>
  <conditionalFormatting sqref="N560">
    <cfRule type="cellIs" dxfId="14931" priority="16184" stopIfTrue="1" operator="between">
      <formula>50.1</formula>
      <formula>100</formula>
    </cfRule>
    <cfRule type="cellIs" dxfId="14930" priority="16186" stopIfTrue="1" operator="greaterThan">
      <formula>100</formula>
    </cfRule>
  </conditionalFormatting>
  <conditionalFormatting sqref="M560">
    <cfRule type="cellIs" dxfId="14929" priority="16183" stopIfTrue="1" operator="between">
      <formula>1250.1</formula>
      <formula>5000</formula>
    </cfRule>
    <cfRule type="cellIs" dxfId="14928" priority="16185" stopIfTrue="1" operator="greaterThan">
      <formula>5000</formula>
    </cfRule>
  </conditionalFormatting>
  <conditionalFormatting sqref="F560:G560">
    <cfRule type="cellIs" dxfId="14927" priority="16180" stopIfTrue="1" operator="lessThanOrEqual">
      <formula>60</formula>
    </cfRule>
    <cfRule type="cellIs" dxfId="14926" priority="16181" stopIfTrue="1" operator="between">
      <formula>60</formula>
      <formula>100</formula>
    </cfRule>
    <cfRule type="cellIs" dxfId="14925" priority="16182" stopIfTrue="1" operator="greaterThan">
      <formula>100</formula>
    </cfRule>
  </conditionalFormatting>
  <conditionalFormatting sqref="E560">
    <cfRule type="cellIs" dxfId="14924" priority="16177" stopIfTrue="1" operator="lessThanOrEqual">
      <formula>2.5</formula>
    </cfRule>
    <cfRule type="cellIs" dxfId="14923" priority="16178" stopIfTrue="1" operator="between">
      <formula>2.5</formula>
      <formula>7</formula>
    </cfRule>
    <cfRule type="cellIs" dxfId="14922" priority="16179" stopIfTrue="1" operator="greaterThan">
      <formula>7</formula>
    </cfRule>
  </conditionalFormatting>
  <conditionalFormatting sqref="H560">
    <cfRule type="cellIs" dxfId="14921" priority="16174" stopIfTrue="1" operator="lessThanOrEqual">
      <formula>12</formula>
    </cfRule>
    <cfRule type="cellIs" dxfId="14920" priority="16175" stopIfTrue="1" operator="between">
      <formula>12</formula>
      <formula>16</formula>
    </cfRule>
    <cfRule type="cellIs" dxfId="14919" priority="16176" stopIfTrue="1" operator="greaterThan">
      <formula>16</formula>
    </cfRule>
  </conditionalFormatting>
  <conditionalFormatting sqref="J560">
    <cfRule type="cellIs" dxfId="14918" priority="16171" stopIfTrue="1" operator="greaterThan">
      <formula>6.2</formula>
    </cfRule>
    <cfRule type="cellIs" dxfId="14917" priority="16172" stopIfTrue="1" operator="between">
      <formula>5.601</formula>
      <formula>6.2</formula>
    </cfRule>
    <cfRule type="cellIs" dxfId="14916" priority="16173" stopIfTrue="1" operator="lessThanOrEqual">
      <formula>5.6</formula>
    </cfRule>
  </conditionalFormatting>
  <conditionalFormatting sqref="K560">
    <cfRule type="cellIs" dxfId="14915" priority="16170" stopIfTrue="1" operator="lessThanOrEqual">
      <formula>0.02</formula>
    </cfRule>
  </conditionalFormatting>
  <conditionalFormatting sqref="G560">
    <cfRule type="cellIs" dxfId="14914" priority="16167" stopIfTrue="1" operator="lessThanOrEqual">
      <formula>0.12</formula>
    </cfRule>
    <cfRule type="cellIs" dxfId="14913" priority="16168" stopIfTrue="1" operator="between">
      <formula>0.1201</formula>
      <formula>0.2</formula>
    </cfRule>
    <cfRule type="cellIs" dxfId="14912" priority="16169" stopIfTrue="1" operator="greaterThan">
      <formula>0.2</formula>
    </cfRule>
  </conditionalFormatting>
  <conditionalFormatting sqref="N560">
    <cfRule type="cellIs" dxfId="14911" priority="16165" stopIfTrue="1" operator="between">
      <formula>50.1</formula>
      <formula>100</formula>
    </cfRule>
    <cfRule type="cellIs" dxfId="14910" priority="16166" stopIfTrue="1" operator="greaterThan">
      <formula>100</formula>
    </cfRule>
  </conditionalFormatting>
  <conditionalFormatting sqref="M560">
    <cfRule type="cellIs" dxfId="14909" priority="16163" stopIfTrue="1" operator="between">
      <formula>1250.1</formula>
      <formula>5000</formula>
    </cfRule>
    <cfRule type="cellIs" dxfId="14908" priority="16164" stopIfTrue="1" operator="greaterThan">
      <formula>5000</formula>
    </cfRule>
  </conditionalFormatting>
  <conditionalFormatting sqref="F572:G572">
    <cfRule type="cellIs" dxfId="14907" priority="16150" stopIfTrue="1" operator="lessThanOrEqual">
      <formula>60</formula>
    </cfRule>
    <cfRule type="cellIs" dxfId="14906" priority="16151" stopIfTrue="1" operator="between">
      <formula>60</formula>
      <formula>100</formula>
    </cfRule>
    <cfRule type="cellIs" dxfId="14905" priority="16152" stopIfTrue="1" operator="greaterThan">
      <formula>100</formula>
    </cfRule>
  </conditionalFormatting>
  <conditionalFormatting sqref="E572">
    <cfRule type="cellIs" dxfId="14904" priority="16153" stopIfTrue="1" operator="lessThanOrEqual">
      <formula>2.5</formula>
    </cfRule>
    <cfRule type="cellIs" dxfId="14903" priority="16154" stopIfTrue="1" operator="between">
      <formula>2.5</formula>
      <formula>7</formula>
    </cfRule>
    <cfRule type="cellIs" dxfId="14902" priority="16155" stopIfTrue="1" operator="greaterThan">
      <formula>7</formula>
    </cfRule>
  </conditionalFormatting>
  <conditionalFormatting sqref="H572">
    <cfRule type="cellIs" dxfId="14901" priority="16156" stopIfTrue="1" operator="lessThanOrEqual">
      <formula>12</formula>
    </cfRule>
    <cfRule type="cellIs" dxfId="14900" priority="16157" stopIfTrue="1" operator="between">
      <formula>12</formula>
      <formula>16</formula>
    </cfRule>
    <cfRule type="cellIs" dxfId="14899" priority="16158" stopIfTrue="1" operator="greaterThan">
      <formula>16</formula>
    </cfRule>
  </conditionalFormatting>
  <conditionalFormatting sqref="J572">
    <cfRule type="cellIs" dxfId="14898" priority="16159" stopIfTrue="1" operator="greaterThan">
      <formula>6.2</formula>
    </cfRule>
    <cfRule type="cellIs" dxfId="14897" priority="16160" stopIfTrue="1" operator="between">
      <formula>5.601</formula>
      <formula>6.2</formula>
    </cfRule>
    <cfRule type="cellIs" dxfId="14896" priority="16161" stopIfTrue="1" operator="lessThanOrEqual">
      <formula>5.6</formula>
    </cfRule>
  </conditionalFormatting>
  <conditionalFormatting sqref="K572">
    <cfRule type="cellIs" dxfId="14895" priority="16162" stopIfTrue="1" operator="lessThanOrEqual">
      <formula>0.02</formula>
    </cfRule>
  </conditionalFormatting>
  <conditionalFormatting sqref="G572">
    <cfRule type="cellIs" dxfId="14894" priority="16147" stopIfTrue="1" operator="lessThanOrEqual">
      <formula>0.12</formula>
    </cfRule>
    <cfRule type="cellIs" dxfId="14893" priority="16148" stopIfTrue="1" operator="between">
      <formula>0.1201</formula>
      <formula>0.2</formula>
    </cfRule>
    <cfRule type="cellIs" dxfId="14892" priority="16149" stopIfTrue="1" operator="greaterThan">
      <formula>0.2</formula>
    </cfRule>
  </conditionalFormatting>
  <conditionalFormatting sqref="N572">
    <cfRule type="cellIs" dxfId="14891" priority="16144" stopIfTrue="1" operator="between">
      <formula>50.1</formula>
      <formula>100</formula>
    </cfRule>
    <cfRule type="cellIs" dxfId="14890" priority="16146" stopIfTrue="1" operator="greaterThan">
      <formula>100</formula>
    </cfRule>
  </conditionalFormatting>
  <conditionalFormatting sqref="M572">
    <cfRule type="cellIs" dxfId="14889" priority="16143" stopIfTrue="1" operator="between">
      <formula>1250.1</formula>
      <formula>5000</formula>
    </cfRule>
    <cfRule type="cellIs" dxfId="14888" priority="16145" stopIfTrue="1" operator="greaterThan">
      <formula>5000</formula>
    </cfRule>
  </conditionalFormatting>
  <conditionalFormatting sqref="F572:G572">
    <cfRule type="cellIs" dxfId="14887" priority="16140" stopIfTrue="1" operator="lessThanOrEqual">
      <formula>60</formula>
    </cfRule>
    <cfRule type="cellIs" dxfId="14886" priority="16141" stopIfTrue="1" operator="between">
      <formula>60</formula>
      <formula>100</formula>
    </cfRule>
    <cfRule type="cellIs" dxfId="14885" priority="16142" stopIfTrue="1" operator="greaterThan">
      <formula>100</formula>
    </cfRule>
  </conditionalFormatting>
  <conditionalFormatting sqref="E572">
    <cfRule type="cellIs" dxfId="14884" priority="16137" stopIfTrue="1" operator="lessThanOrEqual">
      <formula>2.5</formula>
    </cfRule>
    <cfRule type="cellIs" dxfId="14883" priority="16138" stopIfTrue="1" operator="between">
      <formula>2.5</formula>
      <formula>7</formula>
    </cfRule>
    <cfRule type="cellIs" dxfId="14882" priority="16139" stopIfTrue="1" operator="greaterThan">
      <formula>7</formula>
    </cfRule>
  </conditionalFormatting>
  <conditionalFormatting sqref="H572">
    <cfRule type="cellIs" dxfId="14881" priority="16134" stopIfTrue="1" operator="lessThanOrEqual">
      <formula>12</formula>
    </cfRule>
    <cfRule type="cellIs" dxfId="14880" priority="16135" stopIfTrue="1" operator="between">
      <formula>12</formula>
      <formula>16</formula>
    </cfRule>
    <cfRule type="cellIs" dxfId="14879" priority="16136" stopIfTrue="1" operator="greaterThan">
      <formula>16</formula>
    </cfRule>
  </conditionalFormatting>
  <conditionalFormatting sqref="J572">
    <cfRule type="cellIs" dxfId="14878" priority="16131" stopIfTrue="1" operator="greaterThan">
      <formula>6.2</formula>
    </cfRule>
    <cfRule type="cellIs" dxfId="14877" priority="16132" stopIfTrue="1" operator="between">
      <formula>5.601</formula>
      <formula>6.2</formula>
    </cfRule>
    <cfRule type="cellIs" dxfId="14876" priority="16133" stopIfTrue="1" operator="lessThanOrEqual">
      <formula>5.6</formula>
    </cfRule>
  </conditionalFormatting>
  <conditionalFormatting sqref="K572">
    <cfRule type="cellIs" dxfId="14875" priority="16130" stopIfTrue="1" operator="lessThanOrEqual">
      <formula>0.02</formula>
    </cfRule>
  </conditionalFormatting>
  <conditionalFormatting sqref="G572">
    <cfRule type="cellIs" dxfId="14874" priority="16127" stopIfTrue="1" operator="lessThanOrEqual">
      <formula>0.12</formula>
    </cfRule>
    <cfRule type="cellIs" dxfId="14873" priority="16128" stopIfTrue="1" operator="between">
      <formula>0.1201</formula>
      <formula>0.2</formula>
    </cfRule>
    <cfRule type="cellIs" dxfId="14872" priority="16129" stopIfTrue="1" operator="greaterThan">
      <formula>0.2</formula>
    </cfRule>
  </conditionalFormatting>
  <conditionalFormatting sqref="N572">
    <cfRule type="cellIs" dxfId="14871" priority="16125" stopIfTrue="1" operator="between">
      <formula>50.1</formula>
      <formula>100</formula>
    </cfRule>
    <cfRule type="cellIs" dxfId="14870" priority="16126" stopIfTrue="1" operator="greaterThan">
      <formula>100</formula>
    </cfRule>
  </conditionalFormatting>
  <conditionalFormatting sqref="M572">
    <cfRule type="cellIs" dxfId="14869" priority="16123" stopIfTrue="1" operator="between">
      <formula>1250.1</formula>
      <formula>5000</formula>
    </cfRule>
    <cfRule type="cellIs" dxfId="14868" priority="16124" stopIfTrue="1" operator="greaterThan">
      <formula>5000</formula>
    </cfRule>
  </conditionalFormatting>
  <conditionalFormatting sqref="F584:G584">
    <cfRule type="cellIs" dxfId="14867" priority="16110" stopIfTrue="1" operator="lessThanOrEqual">
      <formula>60</formula>
    </cfRule>
    <cfRule type="cellIs" dxfId="14866" priority="16111" stopIfTrue="1" operator="between">
      <formula>60</formula>
      <formula>100</formula>
    </cfRule>
    <cfRule type="cellIs" dxfId="14865" priority="16112" stopIfTrue="1" operator="greaterThan">
      <formula>100</formula>
    </cfRule>
  </conditionalFormatting>
  <conditionalFormatting sqref="E584">
    <cfRule type="cellIs" dxfId="14864" priority="16113" stopIfTrue="1" operator="lessThanOrEqual">
      <formula>2.5</formula>
    </cfRule>
    <cfRule type="cellIs" dxfId="14863" priority="16114" stopIfTrue="1" operator="between">
      <formula>2.5</formula>
      <formula>7</formula>
    </cfRule>
    <cfRule type="cellIs" dxfId="14862" priority="16115" stopIfTrue="1" operator="greaterThan">
      <formula>7</formula>
    </cfRule>
  </conditionalFormatting>
  <conditionalFormatting sqref="H584">
    <cfRule type="cellIs" dxfId="14861" priority="16116" stopIfTrue="1" operator="lessThanOrEqual">
      <formula>12</formula>
    </cfRule>
    <cfRule type="cellIs" dxfId="14860" priority="16117" stopIfTrue="1" operator="between">
      <formula>12</formula>
      <formula>16</formula>
    </cfRule>
    <cfRule type="cellIs" dxfId="14859" priority="16118" stopIfTrue="1" operator="greaterThan">
      <formula>16</formula>
    </cfRule>
  </conditionalFormatting>
  <conditionalFormatting sqref="J584">
    <cfRule type="cellIs" dxfId="14858" priority="16119" stopIfTrue="1" operator="greaterThan">
      <formula>6.2</formula>
    </cfRule>
    <cfRule type="cellIs" dxfId="14857" priority="16120" stopIfTrue="1" operator="between">
      <formula>5.601</formula>
      <formula>6.2</formula>
    </cfRule>
    <cfRule type="cellIs" dxfId="14856" priority="16121" stopIfTrue="1" operator="lessThanOrEqual">
      <formula>5.6</formula>
    </cfRule>
  </conditionalFormatting>
  <conditionalFormatting sqref="K584">
    <cfRule type="cellIs" dxfId="14855" priority="16122" stopIfTrue="1" operator="lessThanOrEqual">
      <formula>0.02</formula>
    </cfRule>
  </conditionalFormatting>
  <conditionalFormatting sqref="G584">
    <cfRule type="cellIs" dxfId="14854" priority="16107" stopIfTrue="1" operator="lessThanOrEqual">
      <formula>0.12</formula>
    </cfRule>
    <cfRule type="cellIs" dxfId="14853" priority="16108" stopIfTrue="1" operator="between">
      <formula>0.1201</formula>
      <formula>0.2</formula>
    </cfRule>
    <cfRule type="cellIs" dxfId="14852" priority="16109" stopIfTrue="1" operator="greaterThan">
      <formula>0.2</formula>
    </cfRule>
  </conditionalFormatting>
  <conditionalFormatting sqref="N584">
    <cfRule type="cellIs" dxfId="14851" priority="16104" stopIfTrue="1" operator="between">
      <formula>50.1</formula>
      <formula>100</formula>
    </cfRule>
    <cfRule type="cellIs" dxfId="14850" priority="16106" stopIfTrue="1" operator="greaterThan">
      <formula>100</formula>
    </cfRule>
  </conditionalFormatting>
  <conditionalFormatting sqref="M584">
    <cfRule type="cellIs" dxfId="14849" priority="16103" stopIfTrue="1" operator="between">
      <formula>1250.1</formula>
      <formula>5000</formula>
    </cfRule>
    <cfRule type="cellIs" dxfId="14848" priority="16105" stopIfTrue="1" operator="greaterThan">
      <formula>5000</formula>
    </cfRule>
  </conditionalFormatting>
  <conditionalFormatting sqref="F584:G584">
    <cfRule type="cellIs" dxfId="14847" priority="16100" stopIfTrue="1" operator="lessThanOrEqual">
      <formula>60</formula>
    </cfRule>
    <cfRule type="cellIs" dxfId="14846" priority="16101" stopIfTrue="1" operator="between">
      <formula>60</formula>
      <formula>100</formula>
    </cfRule>
    <cfRule type="cellIs" dxfId="14845" priority="16102" stopIfTrue="1" operator="greaterThan">
      <formula>100</formula>
    </cfRule>
  </conditionalFormatting>
  <conditionalFormatting sqref="E584">
    <cfRule type="cellIs" dxfId="14844" priority="16097" stopIfTrue="1" operator="lessThanOrEqual">
      <formula>2.5</formula>
    </cfRule>
    <cfRule type="cellIs" dxfId="14843" priority="16098" stopIfTrue="1" operator="between">
      <formula>2.5</formula>
      <formula>7</formula>
    </cfRule>
    <cfRule type="cellIs" dxfId="14842" priority="16099" stopIfTrue="1" operator="greaterThan">
      <formula>7</formula>
    </cfRule>
  </conditionalFormatting>
  <conditionalFormatting sqref="H584">
    <cfRule type="cellIs" dxfId="14841" priority="16094" stopIfTrue="1" operator="lessThanOrEqual">
      <formula>12</formula>
    </cfRule>
    <cfRule type="cellIs" dxfId="14840" priority="16095" stopIfTrue="1" operator="between">
      <formula>12</formula>
      <formula>16</formula>
    </cfRule>
    <cfRule type="cellIs" dxfId="14839" priority="16096" stopIfTrue="1" operator="greaterThan">
      <formula>16</formula>
    </cfRule>
  </conditionalFormatting>
  <conditionalFormatting sqref="J584">
    <cfRule type="cellIs" dxfId="14838" priority="16091" stopIfTrue="1" operator="greaterThan">
      <formula>6.2</formula>
    </cfRule>
    <cfRule type="cellIs" dxfId="14837" priority="16092" stopIfTrue="1" operator="between">
      <formula>5.601</formula>
      <formula>6.2</formula>
    </cfRule>
    <cfRule type="cellIs" dxfId="14836" priority="16093" stopIfTrue="1" operator="lessThanOrEqual">
      <formula>5.6</formula>
    </cfRule>
  </conditionalFormatting>
  <conditionalFormatting sqref="K584">
    <cfRule type="cellIs" dxfId="14835" priority="16090" stopIfTrue="1" operator="lessThanOrEqual">
      <formula>0.02</formula>
    </cfRule>
  </conditionalFormatting>
  <conditionalFormatting sqref="G584">
    <cfRule type="cellIs" dxfId="14834" priority="16087" stopIfTrue="1" operator="lessThanOrEqual">
      <formula>0.12</formula>
    </cfRule>
    <cfRule type="cellIs" dxfId="14833" priority="16088" stopIfTrue="1" operator="between">
      <formula>0.1201</formula>
      <formula>0.2</formula>
    </cfRule>
    <cfRule type="cellIs" dxfId="14832" priority="16089" stopIfTrue="1" operator="greaterThan">
      <formula>0.2</formula>
    </cfRule>
  </conditionalFormatting>
  <conditionalFormatting sqref="N584">
    <cfRule type="cellIs" dxfId="14831" priority="16085" stopIfTrue="1" operator="between">
      <formula>50.1</formula>
      <formula>100</formula>
    </cfRule>
    <cfRule type="cellIs" dxfId="14830" priority="16086" stopIfTrue="1" operator="greaterThan">
      <formula>100</formula>
    </cfRule>
  </conditionalFormatting>
  <conditionalFormatting sqref="M584">
    <cfRule type="cellIs" dxfId="14829" priority="16083" stopIfTrue="1" operator="between">
      <formula>1250.1</formula>
      <formula>5000</formula>
    </cfRule>
    <cfRule type="cellIs" dxfId="14828" priority="16084" stopIfTrue="1" operator="greaterThan">
      <formula>5000</formula>
    </cfRule>
  </conditionalFormatting>
  <conditionalFormatting sqref="F596:G596">
    <cfRule type="cellIs" dxfId="14827" priority="16070" stopIfTrue="1" operator="lessThanOrEqual">
      <formula>60</formula>
    </cfRule>
    <cfRule type="cellIs" dxfId="14826" priority="16071" stopIfTrue="1" operator="between">
      <formula>60</formula>
      <formula>100</formula>
    </cfRule>
    <cfRule type="cellIs" dxfId="14825" priority="16072" stopIfTrue="1" operator="greaterThan">
      <formula>100</formula>
    </cfRule>
  </conditionalFormatting>
  <conditionalFormatting sqref="E596">
    <cfRule type="cellIs" dxfId="14824" priority="16073" stopIfTrue="1" operator="lessThanOrEqual">
      <formula>2.5</formula>
    </cfRule>
    <cfRule type="cellIs" dxfId="14823" priority="16074" stopIfTrue="1" operator="between">
      <formula>2.5</formula>
      <formula>7</formula>
    </cfRule>
    <cfRule type="cellIs" dxfId="14822" priority="16075" stopIfTrue="1" operator="greaterThan">
      <formula>7</formula>
    </cfRule>
  </conditionalFormatting>
  <conditionalFormatting sqref="H596">
    <cfRule type="cellIs" dxfId="14821" priority="16076" stopIfTrue="1" operator="lessThanOrEqual">
      <formula>12</formula>
    </cfRule>
    <cfRule type="cellIs" dxfId="14820" priority="16077" stopIfTrue="1" operator="between">
      <formula>12</formula>
      <formula>16</formula>
    </cfRule>
    <cfRule type="cellIs" dxfId="14819" priority="16078" stopIfTrue="1" operator="greaterThan">
      <formula>16</formula>
    </cfRule>
  </conditionalFormatting>
  <conditionalFormatting sqref="J596">
    <cfRule type="cellIs" dxfId="14818" priority="16079" stopIfTrue="1" operator="greaterThan">
      <formula>6.2</formula>
    </cfRule>
    <cfRule type="cellIs" dxfId="14817" priority="16080" stopIfTrue="1" operator="between">
      <formula>5.601</formula>
      <formula>6.2</formula>
    </cfRule>
    <cfRule type="cellIs" dxfId="14816" priority="16081" stopIfTrue="1" operator="lessThanOrEqual">
      <formula>5.6</formula>
    </cfRule>
  </conditionalFormatting>
  <conditionalFormatting sqref="K596">
    <cfRule type="cellIs" dxfId="14815" priority="16082" stopIfTrue="1" operator="lessThanOrEqual">
      <formula>0.02</formula>
    </cfRule>
  </conditionalFormatting>
  <conditionalFormatting sqref="G596">
    <cfRule type="cellIs" dxfId="14814" priority="16067" stopIfTrue="1" operator="lessThanOrEqual">
      <formula>0.12</formula>
    </cfRule>
    <cfRule type="cellIs" dxfId="14813" priority="16068" stopIfTrue="1" operator="between">
      <formula>0.1201</formula>
      <formula>0.2</formula>
    </cfRule>
    <cfRule type="cellIs" dxfId="14812" priority="16069" stopIfTrue="1" operator="greaterThan">
      <formula>0.2</formula>
    </cfRule>
  </conditionalFormatting>
  <conditionalFormatting sqref="N596">
    <cfRule type="cellIs" dxfId="14811" priority="16064" stopIfTrue="1" operator="between">
      <formula>50.1</formula>
      <formula>100</formula>
    </cfRule>
    <cfRule type="cellIs" dxfId="14810" priority="16066" stopIfTrue="1" operator="greaterThan">
      <formula>100</formula>
    </cfRule>
  </conditionalFormatting>
  <conditionalFormatting sqref="M596">
    <cfRule type="cellIs" dxfId="14809" priority="16063" stopIfTrue="1" operator="between">
      <formula>1250.1</formula>
      <formula>5000</formula>
    </cfRule>
    <cfRule type="cellIs" dxfId="14808" priority="16065" stopIfTrue="1" operator="greaterThan">
      <formula>5000</formula>
    </cfRule>
  </conditionalFormatting>
  <conditionalFormatting sqref="F596:G596">
    <cfRule type="cellIs" dxfId="14807" priority="16060" stopIfTrue="1" operator="lessThanOrEqual">
      <formula>60</formula>
    </cfRule>
    <cfRule type="cellIs" dxfId="14806" priority="16061" stopIfTrue="1" operator="between">
      <formula>60</formula>
      <formula>100</formula>
    </cfRule>
    <cfRule type="cellIs" dxfId="14805" priority="16062" stopIfTrue="1" operator="greaterThan">
      <formula>100</formula>
    </cfRule>
  </conditionalFormatting>
  <conditionalFormatting sqref="E596">
    <cfRule type="cellIs" dxfId="14804" priority="16057" stopIfTrue="1" operator="lessThanOrEqual">
      <formula>2.5</formula>
    </cfRule>
    <cfRule type="cellIs" dxfId="14803" priority="16058" stopIfTrue="1" operator="between">
      <formula>2.5</formula>
      <formula>7</formula>
    </cfRule>
    <cfRule type="cellIs" dxfId="14802" priority="16059" stopIfTrue="1" operator="greaterThan">
      <formula>7</formula>
    </cfRule>
  </conditionalFormatting>
  <conditionalFormatting sqref="H596">
    <cfRule type="cellIs" dxfId="14801" priority="16054" stopIfTrue="1" operator="lessThanOrEqual">
      <formula>12</formula>
    </cfRule>
    <cfRule type="cellIs" dxfId="14800" priority="16055" stopIfTrue="1" operator="between">
      <formula>12</formula>
      <formula>16</formula>
    </cfRule>
    <cfRule type="cellIs" dxfId="14799" priority="16056" stopIfTrue="1" operator="greaterThan">
      <formula>16</formula>
    </cfRule>
  </conditionalFormatting>
  <conditionalFormatting sqref="J596">
    <cfRule type="cellIs" dxfId="14798" priority="16051" stopIfTrue="1" operator="greaterThan">
      <formula>6.2</formula>
    </cfRule>
    <cfRule type="cellIs" dxfId="14797" priority="16052" stopIfTrue="1" operator="between">
      <formula>5.601</formula>
      <formula>6.2</formula>
    </cfRule>
    <cfRule type="cellIs" dxfId="14796" priority="16053" stopIfTrue="1" operator="lessThanOrEqual">
      <formula>5.6</formula>
    </cfRule>
  </conditionalFormatting>
  <conditionalFormatting sqref="K596">
    <cfRule type="cellIs" dxfId="14795" priority="16050" stopIfTrue="1" operator="lessThanOrEqual">
      <formula>0.02</formula>
    </cfRule>
  </conditionalFormatting>
  <conditionalFormatting sqref="G596">
    <cfRule type="cellIs" dxfId="14794" priority="16047" stopIfTrue="1" operator="lessThanOrEqual">
      <formula>0.12</formula>
    </cfRule>
    <cfRule type="cellIs" dxfId="14793" priority="16048" stopIfTrue="1" operator="between">
      <formula>0.1201</formula>
      <formula>0.2</formula>
    </cfRule>
    <cfRule type="cellIs" dxfId="14792" priority="16049" stopIfTrue="1" operator="greaterThan">
      <formula>0.2</formula>
    </cfRule>
  </conditionalFormatting>
  <conditionalFormatting sqref="N596">
    <cfRule type="cellIs" dxfId="14791" priority="16045" stopIfTrue="1" operator="between">
      <formula>50.1</formula>
      <formula>100</formula>
    </cfRule>
    <cfRule type="cellIs" dxfId="14790" priority="16046" stopIfTrue="1" operator="greaterThan">
      <formula>100</formula>
    </cfRule>
  </conditionalFormatting>
  <conditionalFormatting sqref="M596">
    <cfRule type="cellIs" dxfId="14789" priority="16043" stopIfTrue="1" operator="between">
      <formula>1250.1</formula>
      <formula>5000</formula>
    </cfRule>
    <cfRule type="cellIs" dxfId="14788" priority="16044" stopIfTrue="1" operator="greaterThan">
      <formula>5000</formula>
    </cfRule>
  </conditionalFormatting>
  <conditionalFormatting sqref="F624:G624">
    <cfRule type="cellIs" dxfId="14787" priority="15990" stopIfTrue="1" operator="lessThanOrEqual">
      <formula>60</formula>
    </cfRule>
    <cfRule type="cellIs" dxfId="14786" priority="15991" stopIfTrue="1" operator="between">
      <formula>60</formula>
      <formula>100</formula>
    </cfRule>
    <cfRule type="cellIs" dxfId="14785" priority="15992" stopIfTrue="1" operator="greaterThan">
      <formula>100</formula>
    </cfRule>
  </conditionalFormatting>
  <conditionalFormatting sqref="E624">
    <cfRule type="cellIs" dxfId="14784" priority="15993" stopIfTrue="1" operator="lessThanOrEqual">
      <formula>2.5</formula>
    </cfRule>
    <cfRule type="cellIs" dxfId="14783" priority="15994" stopIfTrue="1" operator="between">
      <formula>2.5</formula>
      <formula>7</formula>
    </cfRule>
    <cfRule type="cellIs" dxfId="14782" priority="15995" stopIfTrue="1" operator="greaterThan">
      <formula>7</formula>
    </cfRule>
  </conditionalFormatting>
  <conditionalFormatting sqref="H624">
    <cfRule type="cellIs" dxfId="14781" priority="15996" stopIfTrue="1" operator="lessThanOrEqual">
      <formula>12</formula>
    </cfRule>
    <cfRule type="cellIs" dxfId="14780" priority="15997" stopIfTrue="1" operator="between">
      <formula>12</formula>
      <formula>16</formula>
    </cfRule>
    <cfRule type="cellIs" dxfId="14779" priority="15998" stopIfTrue="1" operator="greaterThan">
      <formula>16</formula>
    </cfRule>
  </conditionalFormatting>
  <conditionalFormatting sqref="J624">
    <cfRule type="cellIs" dxfId="14778" priority="15999" stopIfTrue="1" operator="greaterThan">
      <formula>6.2</formula>
    </cfRule>
    <cfRule type="cellIs" dxfId="14777" priority="16000" stopIfTrue="1" operator="between">
      <formula>5.601</formula>
      <formula>6.2</formula>
    </cfRule>
    <cfRule type="cellIs" dxfId="14776" priority="16001" stopIfTrue="1" operator="lessThanOrEqual">
      <formula>5.6</formula>
    </cfRule>
  </conditionalFormatting>
  <conditionalFormatting sqref="K624">
    <cfRule type="cellIs" dxfId="14775" priority="16002" stopIfTrue="1" operator="lessThanOrEqual">
      <formula>0.02</formula>
    </cfRule>
  </conditionalFormatting>
  <conditionalFormatting sqref="G624">
    <cfRule type="cellIs" dxfId="14774" priority="15987" stopIfTrue="1" operator="lessThanOrEqual">
      <formula>0.12</formula>
    </cfRule>
    <cfRule type="cellIs" dxfId="14773" priority="15988" stopIfTrue="1" operator="between">
      <formula>0.1201</formula>
      <formula>0.2</formula>
    </cfRule>
    <cfRule type="cellIs" dxfId="14772" priority="15989" stopIfTrue="1" operator="greaterThan">
      <formula>0.2</formula>
    </cfRule>
  </conditionalFormatting>
  <conditionalFormatting sqref="N624">
    <cfRule type="cellIs" dxfId="14771" priority="15984" stopIfTrue="1" operator="between">
      <formula>50.1</formula>
      <formula>100</formula>
    </cfRule>
    <cfRule type="cellIs" dxfId="14770" priority="15986" stopIfTrue="1" operator="greaterThan">
      <formula>100</formula>
    </cfRule>
  </conditionalFormatting>
  <conditionalFormatting sqref="M624">
    <cfRule type="cellIs" dxfId="14769" priority="15983" stopIfTrue="1" operator="between">
      <formula>1250.1</formula>
      <formula>5000</formula>
    </cfRule>
    <cfRule type="cellIs" dxfId="14768" priority="15985" stopIfTrue="1" operator="greaterThan">
      <formula>5000</formula>
    </cfRule>
  </conditionalFormatting>
  <conditionalFormatting sqref="F624:G624">
    <cfRule type="cellIs" dxfId="14767" priority="15980" stopIfTrue="1" operator="lessThanOrEqual">
      <formula>60</formula>
    </cfRule>
    <cfRule type="cellIs" dxfId="14766" priority="15981" stopIfTrue="1" operator="between">
      <formula>60</formula>
      <formula>100</formula>
    </cfRule>
    <cfRule type="cellIs" dxfId="14765" priority="15982" stopIfTrue="1" operator="greaterThan">
      <formula>100</formula>
    </cfRule>
  </conditionalFormatting>
  <conditionalFormatting sqref="E624">
    <cfRule type="cellIs" dxfId="14764" priority="15977" stopIfTrue="1" operator="lessThanOrEqual">
      <formula>2.5</formula>
    </cfRule>
    <cfRule type="cellIs" dxfId="14763" priority="15978" stopIfTrue="1" operator="between">
      <formula>2.5</formula>
      <formula>7</formula>
    </cfRule>
    <cfRule type="cellIs" dxfId="14762" priority="15979" stopIfTrue="1" operator="greaterThan">
      <formula>7</formula>
    </cfRule>
  </conditionalFormatting>
  <conditionalFormatting sqref="H624">
    <cfRule type="cellIs" dxfId="14761" priority="15974" stopIfTrue="1" operator="lessThanOrEqual">
      <formula>12</formula>
    </cfRule>
    <cfRule type="cellIs" dxfId="14760" priority="15975" stopIfTrue="1" operator="between">
      <formula>12</formula>
      <formula>16</formula>
    </cfRule>
    <cfRule type="cellIs" dxfId="14759" priority="15976" stopIfTrue="1" operator="greaterThan">
      <formula>16</formula>
    </cfRule>
  </conditionalFormatting>
  <conditionalFormatting sqref="J624">
    <cfRule type="cellIs" dxfId="14758" priority="15971" stopIfTrue="1" operator="greaterThan">
      <formula>6.2</formula>
    </cfRule>
    <cfRule type="cellIs" dxfId="14757" priority="15972" stopIfTrue="1" operator="between">
      <formula>5.601</formula>
      <formula>6.2</formula>
    </cfRule>
    <cfRule type="cellIs" dxfId="14756" priority="15973" stopIfTrue="1" operator="lessThanOrEqual">
      <formula>5.6</formula>
    </cfRule>
  </conditionalFormatting>
  <conditionalFormatting sqref="K624">
    <cfRule type="cellIs" dxfId="14755" priority="15970" stopIfTrue="1" operator="lessThanOrEqual">
      <formula>0.02</formula>
    </cfRule>
  </conditionalFormatting>
  <conditionalFormatting sqref="G624">
    <cfRule type="cellIs" dxfId="14754" priority="15967" stopIfTrue="1" operator="lessThanOrEqual">
      <formula>0.12</formula>
    </cfRule>
    <cfRule type="cellIs" dxfId="14753" priority="15968" stopIfTrue="1" operator="between">
      <formula>0.1201</formula>
      <formula>0.2</formula>
    </cfRule>
    <cfRule type="cellIs" dxfId="14752" priority="15969" stopIfTrue="1" operator="greaterThan">
      <formula>0.2</formula>
    </cfRule>
  </conditionalFormatting>
  <conditionalFormatting sqref="N624">
    <cfRule type="cellIs" dxfId="14751" priority="15965" stopIfTrue="1" operator="between">
      <formula>50.1</formula>
      <formula>100</formula>
    </cfRule>
    <cfRule type="cellIs" dxfId="14750" priority="15966" stopIfTrue="1" operator="greaterThan">
      <formula>100</formula>
    </cfRule>
  </conditionalFormatting>
  <conditionalFormatting sqref="M624">
    <cfRule type="cellIs" dxfId="14749" priority="15963" stopIfTrue="1" operator="between">
      <formula>1250.1</formula>
      <formula>5000</formula>
    </cfRule>
    <cfRule type="cellIs" dxfId="14748" priority="15964" stopIfTrue="1" operator="greaterThan">
      <formula>5000</formula>
    </cfRule>
  </conditionalFormatting>
  <conditionalFormatting sqref="F638:G638">
    <cfRule type="cellIs" dxfId="14747" priority="15950" stopIfTrue="1" operator="lessThanOrEqual">
      <formula>60</formula>
    </cfRule>
    <cfRule type="cellIs" dxfId="14746" priority="15951" stopIfTrue="1" operator="between">
      <formula>60</formula>
      <formula>100</formula>
    </cfRule>
    <cfRule type="cellIs" dxfId="14745" priority="15952" stopIfTrue="1" operator="greaterThan">
      <formula>100</formula>
    </cfRule>
  </conditionalFormatting>
  <conditionalFormatting sqref="E638">
    <cfRule type="cellIs" dxfId="14744" priority="15953" stopIfTrue="1" operator="lessThanOrEqual">
      <formula>2.5</formula>
    </cfRule>
    <cfRule type="cellIs" dxfId="14743" priority="15954" stopIfTrue="1" operator="between">
      <formula>2.5</formula>
      <formula>7</formula>
    </cfRule>
    <cfRule type="cellIs" dxfId="14742" priority="15955" stopIfTrue="1" operator="greaterThan">
      <formula>7</formula>
    </cfRule>
  </conditionalFormatting>
  <conditionalFormatting sqref="H638">
    <cfRule type="cellIs" dxfId="14741" priority="15956" stopIfTrue="1" operator="lessThanOrEqual">
      <formula>12</formula>
    </cfRule>
    <cfRule type="cellIs" dxfId="14740" priority="15957" stopIfTrue="1" operator="between">
      <formula>12</formula>
      <formula>16</formula>
    </cfRule>
    <cfRule type="cellIs" dxfId="14739" priority="15958" stopIfTrue="1" operator="greaterThan">
      <formula>16</formula>
    </cfRule>
  </conditionalFormatting>
  <conditionalFormatting sqref="J638">
    <cfRule type="cellIs" dxfId="14738" priority="15959" stopIfTrue="1" operator="greaterThan">
      <formula>6.2</formula>
    </cfRule>
    <cfRule type="cellIs" dxfId="14737" priority="15960" stopIfTrue="1" operator="between">
      <formula>5.601</formula>
      <formula>6.2</formula>
    </cfRule>
    <cfRule type="cellIs" dxfId="14736" priority="15961" stopIfTrue="1" operator="lessThanOrEqual">
      <formula>5.6</formula>
    </cfRule>
  </conditionalFormatting>
  <conditionalFormatting sqref="K638">
    <cfRule type="cellIs" dxfId="14735" priority="15962" stopIfTrue="1" operator="lessThanOrEqual">
      <formula>0.02</formula>
    </cfRule>
  </conditionalFormatting>
  <conditionalFormatting sqref="G638">
    <cfRule type="cellIs" dxfId="14734" priority="15947" stopIfTrue="1" operator="lessThanOrEqual">
      <formula>0.12</formula>
    </cfRule>
    <cfRule type="cellIs" dxfId="14733" priority="15948" stopIfTrue="1" operator="between">
      <formula>0.1201</formula>
      <formula>0.2</formula>
    </cfRule>
    <cfRule type="cellIs" dxfId="14732" priority="15949" stopIfTrue="1" operator="greaterThan">
      <formula>0.2</formula>
    </cfRule>
  </conditionalFormatting>
  <conditionalFormatting sqref="N638">
    <cfRule type="cellIs" dxfId="14731" priority="15944" stopIfTrue="1" operator="between">
      <formula>50.1</formula>
      <formula>100</formula>
    </cfRule>
    <cfRule type="cellIs" dxfId="14730" priority="15946" stopIfTrue="1" operator="greaterThan">
      <formula>100</formula>
    </cfRule>
  </conditionalFormatting>
  <conditionalFormatting sqref="M638">
    <cfRule type="cellIs" dxfId="14729" priority="15943" stopIfTrue="1" operator="between">
      <formula>1250.1</formula>
      <formula>5000</formula>
    </cfRule>
    <cfRule type="cellIs" dxfId="14728" priority="15945" stopIfTrue="1" operator="greaterThan">
      <formula>5000</formula>
    </cfRule>
  </conditionalFormatting>
  <conditionalFormatting sqref="F638:G638">
    <cfRule type="cellIs" dxfId="14727" priority="15940" stopIfTrue="1" operator="lessThanOrEqual">
      <formula>60</formula>
    </cfRule>
    <cfRule type="cellIs" dxfId="14726" priority="15941" stopIfTrue="1" operator="between">
      <formula>60</formula>
      <formula>100</formula>
    </cfRule>
    <cfRule type="cellIs" dxfId="14725" priority="15942" stopIfTrue="1" operator="greaterThan">
      <formula>100</formula>
    </cfRule>
  </conditionalFormatting>
  <conditionalFormatting sqref="E638">
    <cfRule type="cellIs" dxfId="14724" priority="15937" stopIfTrue="1" operator="lessThanOrEqual">
      <formula>2.5</formula>
    </cfRule>
    <cfRule type="cellIs" dxfId="14723" priority="15938" stopIfTrue="1" operator="between">
      <formula>2.5</formula>
      <formula>7</formula>
    </cfRule>
    <cfRule type="cellIs" dxfId="14722" priority="15939" stopIfTrue="1" operator="greaterThan">
      <formula>7</formula>
    </cfRule>
  </conditionalFormatting>
  <conditionalFormatting sqref="H638">
    <cfRule type="cellIs" dxfId="14721" priority="15934" stopIfTrue="1" operator="lessThanOrEqual">
      <formula>12</formula>
    </cfRule>
    <cfRule type="cellIs" dxfId="14720" priority="15935" stopIfTrue="1" operator="between">
      <formula>12</formula>
      <formula>16</formula>
    </cfRule>
    <cfRule type="cellIs" dxfId="14719" priority="15936" stopIfTrue="1" operator="greaterThan">
      <formula>16</formula>
    </cfRule>
  </conditionalFormatting>
  <conditionalFormatting sqref="J638">
    <cfRule type="cellIs" dxfId="14718" priority="15931" stopIfTrue="1" operator="greaterThan">
      <formula>6.2</formula>
    </cfRule>
    <cfRule type="cellIs" dxfId="14717" priority="15932" stopIfTrue="1" operator="between">
      <formula>5.601</formula>
      <formula>6.2</formula>
    </cfRule>
    <cfRule type="cellIs" dxfId="14716" priority="15933" stopIfTrue="1" operator="lessThanOrEqual">
      <formula>5.6</formula>
    </cfRule>
  </conditionalFormatting>
  <conditionalFormatting sqref="K638">
    <cfRule type="cellIs" dxfId="14715" priority="15930" stopIfTrue="1" operator="lessThanOrEqual">
      <formula>0.02</formula>
    </cfRule>
  </conditionalFormatting>
  <conditionalFormatting sqref="G638">
    <cfRule type="cellIs" dxfId="14714" priority="15927" stopIfTrue="1" operator="lessThanOrEqual">
      <formula>0.12</formula>
    </cfRule>
    <cfRule type="cellIs" dxfId="14713" priority="15928" stopIfTrue="1" operator="between">
      <formula>0.1201</formula>
      <formula>0.2</formula>
    </cfRule>
    <cfRule type="cellIs" dxfId="14712" priority="15929" stopIfTrue="1" operator="greaterThan">
      <formula>0.2</formula>
    </cfRule>
  </conditionalFormatting>
  <conditionalFormatting sqref="N638">
    <cfRule type="cellIs" dxfId="14711" priority="15925" stopIfTrue="1" operator="between">
      <formula>50.1</formula>
      <formula>100</formula>
    </cfRule>
    <cfRule type="cellIs" dxfId="14710" priority="15926" stopIfTrue="1" operator="greaterThan">
      <formula>100</formula>
    </cfRule>
  </conditionalFormatting>
  <conditionalFormatting sqref="M638">
    <cfRule type="cellIs" dxfId="14709" priority="15923" stopIfTrue="1" operator="between">
      <formula>1250.1</formula>
      <formula>5000</formula>
    </cfRule>
    <cfRule type="cellIs" dxfId="14708" priority="15924" stopIfTrue="1" operator="greaterThan">
      <formula>5000</formula>
    </cfRule>
  </conditionalFormatting>
  <conditionalFormatting sqref="F650:G650">
    <cfRule type="cellIs" dxfId="14707" priority="15910" stopIfTrue="1" operator="lessThanOrEqual">
      <formula>60</formula>
    </cfRule>
    <cfRule type="cellIs" dxfId="14706" priority="15911" stopIfTrue="1" operator="between">
      <formula>60</formula>
      <formula>100</formula>
    </cfRule>
    <cfRule type="cellIs" dxfId="14705" priority="15912" stopIfTrue="1" operator="greaterThan">
      <formula>100</formula>
    </cfRule>
  </conditionalFormatting>
  <conditionalFormatting sqref="E650">
    <cfRule type="cellIs" dxfId="14704" priority="15913" stopIfTrue="1" operator="lessThanOrEqual">
      <formula>2.5</formula>
    </cfRule>
    <cfRule type="cellIs" dxfId="14703" priority="15914" stopIfTrue="1" operator="between">
      <formula>2.5</formula>
      <formula>7</formula>
    </cfRule>
    <cfRule type="cellIs" dxfId="14702" priority="15915" stopIfTrue="1" operator="greaterThan">
      <formula>7</formula>
    </cfRule>
  </conditionalFormatting>
  <conditionalFormatting sqref="H650">
    <cfRule type="cellIs" dxfId="14701" priority="15916" stopIfTrue="1" operator="lessThanOrEqual">
      <formula>12</formula>
    </cfRule>
    <cfRule type="cellIs" dxfId="14700" priority="15917" stopIfTrue="1" operator="between">
      <formula>12</formula>
      <formula>16</formula>
    </cfRule>
    <cfRule type="cellIs" dxfId="14699" priority="15918" stopIfTrue="1" operator="greaterThan">
      <formula>16</formula>
    </cfRule>
  </conditionalFormatting>
  <conditionalFormatting sqref="J650">
    <cfRule type="cellIs" dxfId="14698" priority="15919" stopIfTrue="1" operator="greaterThan">
      <formula>6.2</formula>
    </cfRule>
    <cfRule type="cellIs" dxfId="14697" priority="15920" stopIfTrue="1" operator="between">
      <formula>5.601</formula>
      <formula>6.2</formula>
    </cfRule>
    <cfRule type="cellIs" dxfId="14696" priority="15921" stopIfTrue="1" operator="lessThanOrEqual">
      <formula>5.6</formula>
    </cfRule>
  </conditionalFormatting>
  <conditionalFormatting sqref="K650">
    <cfRule type="cellIs" dxfId="14695" priority="15922" stopIfTrue="1" operator="lessThanOrEqual">
      <formula>0.02</formula>
    </cfRule>
  </conditionalFormatting>
  <conditionalFormatting sqref="G650">
    <cfRule type="cellIs" dxfId="14694" priority="15907" stopIfTrue="1" operator="lessThanOrEqual">
      <formula>0.12</formula>
    </cfRule>
    <cfRule type="cellIs" dxfId="14693" priority="15908" stopIfTrue="1" operator="between">
      <formula>0.1201</formula>
      <formula>0.2</formula>
    </cfRule>
    <cfRule type="cellIs" dxfId="14692" priority="15909" stopIfTrue="1" operator="greaterThan">
      <formula>0.2</formula>
    </cfRule>
  </conditionalFormatting>
  <conditionalFormatting sqref="N650">
    <cfRule type="cellIs" dxfId="14691" priority="15904" stopIfTrue="1" operator="between">
      <formula>50.1</formula>
      <formula>100</formula>
    </cfRule>
    <cfRule type="cellIs" dxfId="14690" priority="15906" stopIfTrue="1" operator="greaterThan">
      <formula>100</formula>
    </cfRule>
  </conditionalFormatting>
  <conditionalFormatting sqref="M650">
    <cfRule type="cellIs" dxfId="14689" priority="15903" stopIfTrue="1" operator="between">
      <formula>1250.1</formula>
      <formula>5000</formula>
    </cfRule>
    <cfRule type="cellIs" dxfId="14688" priority="15905" stopIfTrue="1" operator="greaterThan">
      <formula>5000</formula>
    </cfRule>
  </conditionalFormatting>
  <conditionalFormatting sqref="F650:G650">
    <cfRule type="cellIs" dxfId="14687" priority="15900" stopIfTrue="1" operator="lessThanOrEqual">
      <formula>60</formula>
    </cfRule>
    <cfRule type="cellIs" dxfId="14686" priority="15901" stopIfTrue="1" operator="between">
      <formula>60</formula>
      <formula>100</formula>
    </cfRule>
    <cfRule type="cellIs" dxfId="14685" priority="15902" stopIfTrue="1" operator="greaterThan">
      <formula>100</formula>
    </cfRule>
  </conditionalFormatting>
  <conditionalFormatting sqref="E650">
    <cfRule type="cellIs" dxfId="14684" priority="15897" stopIfTrue="1" operator="lessThanOrEqual">
      <formula>2.5</formula>
    </cfRule>
    <cfRule type="cellIs" dxfId="14683" priority="15898" stopIfTrue="1" operator="between">
      <formula>2.5</formula>
      <formula>7</formula>
    </cfRule>
    <cfRule type="cellIs" dxfId="14682" priority="15899" stopIfTrue="1" operator="greaterThan">
      <formula>7</formula>
    </cfRule>
  </conditionalFormatting>
  <conditionalFormatting sqref="H650">
    <cfRule type="cellIs" dxfId="14681" priority="15894" stopIfTrue="1" operator="lessThanOrEqual">
      <formula>12</formula>
    </cfRule>
    <cfRule type="cellIs" dxfId="14680" priority="15895" stopIfTrue="1" operator="between">
      <formula>12</formula>
      <formula>16</formula>
    </cfRule>
    <cfRule type="cellIs" dxfId="14679" priority="15896" stopIfTrue="1" operator="greaterThan">
      <formula>16</formula>
    </cfRule>
  </conditionalFormatting>
  <conditionalFormatting sqref="J650">
    <cfRule type="cellIs" dxfId="14678" priority="15891" stopIfTrue="1" operator="greaterThan">
      <formula>6.2</formula>
    </cfRule>
    <cfRule type="cellIs" dxfId="14677" priority="15892" stopIfTrue="1" operator="between">
      <formula>5.601</formula>
      <formula>6.2</formula>
    </cfRule>
    <cfRule type="cellIs" dxfId="14676" priority="15893" stopIfTrue="1" operator="lessThanOrEqual">
      <formula>5.6</formula>
    </cfRule>
  </conditionalFormatting>
  <conditionalFormatting sqref="K650">
    <cfRule type="cellIs" dxfId="14675" priority="15890" stopIfTrue="1" operator="lessThanOrEqual">
      <formula>0.02</formula>
    </cfRule>
  </conditionalFormatting>
  <conditionalFormatting sqref="G650">
    <cfRule type="cellIs" dxfId="14674" priority="15887" stopIfTrue="1" operator="lessThanOrEqual">
      <formula>0.12</formula>
    </cfRule>
    <cfRule type="cellIs" dxfId="14673" priority="15888" stopIfTrue="1" operator="between">
      <formula>0.1201</formula>
      <formula>0.2</formula>
    </cfRule>
    <cfRule type="cellIs" dxfId="14672" priority="15889" stopIfTrue="1" operator="greaterThan">
      <formula>0.2</formula>
    </cfRule>
  </conditionalFormatting>
  <conditionalFormatting sqref="N650">
    <cfRule type="cellIs" dxfId="14671" priority="15885" stopIfTrue="1" operator="between">
      <formula>50.1</formula>
      <formula>100</formula>
    </cfRule>
    <cfRule type="cellIs" dxfId="14670" priority="15886" stopIfTrue="1" operator="greaterThan">
      <formula>100</formula>
    </cfRule>
  </conditionalFormatting>
  <conditionalFormatting sqref="M650">
    <cfRule type="cellIs" dxfId="14669" priority="15883" stopIfTrue="1" operator="between">
      <formula>1250.1</formula>
      <formula>5000</formula>
    </cfRule>
    <cfRule type="cellIs" dxfId="14668" priority="15884" stopIfTrue="1" operator="greaterThan">
      <formula>5000</formula>
    </cfRule>
  </conditionalFormatting>
  <conditionalFormatting sqref="F662:G662">
    <cfRule type="cellIs" dxfId="14667" priority="15870" stopIfTrue="1" operator="lessThanOrEqual">
      <formula>60</formula>
    </cfRule>
    <cfRule type="cellIs" dxfId="14666" priority="15871" stopIfTrue="1" operator="between">
      <formula>60</formula>
      <formula>100</formula>
    </cfRule>
    <cfRule type="cellIs" dxfId="14665" priority="15872" stopIfTrue="1" operator="greaterThan">
      <formula>100</formula>
    </cfRule>
  </conditionalFormatting>
  <conditionalFormatting sqref="E662">
    <cfRule type="cellIs" dxfId="14664" priority="15873" stopIfTrue="1" operator="lessThanOrEqual">
      <formula>2.5</formula>
    </cfRule>
    <cfRule type="cellIs" dxfId="14663" priority="15874" stopIfTrue="1" operator="between">
      <formula>2.5</formula>
      <formula>7</formula>
    </cfRule>
    <cfRule type="cellIs" dxfId="14662" priority="15875" stopIfTrue="1" operator="greaterThan">
      <formula>7</formula>
    </cfRule>
  </conditionalFormatting>
  <conditionalFormatting sqref="H662">
    <cfRule type="cellIs" dxfId="14661" priority="15876" stopIfTrue="1" operator="lessThanOrEqual">
      <formula>12</formula>
    </cfRule>
    <cfRule type="cellIs" dxfId="14660" priority="15877" stopIfTrue="1" operator="between">
      <formula>12</formula>
      <formula>16</formula>
    </cfRule>
    <cfRule type="cellIs" dxfId="14659" priority="15878" stopIfTrue="1" operator="greaterThan">
      <formula>16</formula>
    </cfRule>
  </conditionalFormatting>
  <conditionalFormatting sqref="J662">
    <cfRule type="cellIs" dxfId="14658" priority="15879" stopIfTrue="1" operator="greaterThan">
      <formula>6.2</formula>
    </cfRule>
    <cfRule type="cellIs" dxfId="14657" priority="15880" stopIfTrue="1" operator="between">
      <formula>5.601</formula>
      <formula>6.2</formula>
    </cfRule>
    <cfRule type="cellIs" dxfId="14656" priority="15881" stopIfTrue="1" operator="lessThanOrEqual">
      <formula>5.6</formula>
    </cfRule>
  </conditionalFormatting>
  <conditionalFormatting sqref="K662">
    <cfRule type="cellIs" dxfId="14655" priority="15882" stopIfTrue="1" operator="lessThanOrEqual">
      <formula>0.02</formula>
    </cfRule>
  </conditionalFormatting>
  <conditionalFormatting sqref="G662">
    <cfRule type="cellIs" dxfId="14654" priority="15867" stopIfTrue="1" operator="lessThanOrEqual">
      <formula>0.12</formula>
    </cfRule>
    <cfRule type="cellIs" dxfId="14653" priority="15868" stopIfTrue="1" operator="between">
      <formula>0.1201</formula>
      <formula>0.2</formula>
    </cfRule>
    <cfRule type="cellIs" dxfId="14652" priority="15869" stopIfTrue="1" operator="greaterThan">
      <formula>0.2</formula>
    </cfRule>
  </conditionalFormatting>
  <conditionalFormatting sqref="N662">
    <cfRule type="cellIs" dxfId="14651" priority="15864" stopIfTrue="1" operator="between">
      <formula>50.1</formula>
      <formula>100</formula>
    </cfRule>
    <cfRule type="cellIs" dxfId="14650" priority="15866" stopIfTrue="1" operator="greaterThan">
      <formula>100</formula>
    </cfRule>
  </conditionalFormatting>
  <conditionalFormatting sqref="M662">
    <cfRule type="cellIs" dxfId="14649" priority="15863" stopIfTrue="1" operator="between">
      <formula>1250.1</formula>
      <formula>5000</formula>
    </cfRule>
    <cfRule type="cellIs" dxfId="14648" priority="15865" stopIfTrue="1" operator="greaterThan">
      <formula>5000</formula>
    </cfRule>
  </conditionalFormatting>
  <conditionalFormatting sqref="F662:G662">
    <cfRule type="cellIs" dxfId="14647" priority="15860" stopIfTrue="1" operator="lessThanOrEqual">
      <formula>60</formula>
    </cfRule>
    <cfRule type="cellIs" dxfId="14646" priority="15861" stopIfTrue="1" operator="between">
      <formula>60</formula>
      <formula>100</formula>
    </cfRule>
    <cfRule type="cellIs" dxfId="14645" priority="15862" stopIfTrue="1" operator="greaterThan">
      <formula>100</formula>
    </cfRule>
  </conditionalFormatting>
  <conditionalFormatting sqref="E662">
    <cfRule type="cellIs" dxfId="14644" priority="15857" stopIfTrue="1" operator="lessThanOrEqual">
      <formula>2.5</formula>
    </cfRule>
    <cfRule type="cellIs" dxfId="14643" priority="15858" stopIfTrue="1" operator="between">
      <formula>2.5</formula>
      <formula>7</formula>
    </cfRule>
    <cfRule type="cellIs" dxfId="14642" priority="15859" stopIfTrue="1" operator="greaterThan">
      <formula>7</formula>
    </cfRule>
  </conditionalFormatting>
  <conditionalFormatting sqref="H662">
    <cfRule type="cellIs" dxfId="14641" priority="15854" stopIfTrue="1" operator="lessThanOrEqual">
      <formula>12</formula>
    </cfRule>
    <cfRule type="cellIs" dxfId="14640" priority="15855" stopIfTrue="1" operator="between">
      <formula>12</formula>
      <formula>16</formula>
    </cfRule>
    <cfRule type="cellIs" dxfId="14639" priority="15856" stopIfTrue="1" operator="greaterThan">
      <formula>16</formula>
    </cfRule>
  </conditionalFormatting>
  <conditionalFormatting sqref="J662">
    <cfRule type="cellIs" dxfId="14638" priority="15851" stopIfTrue="1" operator="greaterThan">
      <formula>6.2</formula>
    </cfRule>
    <cfRule type="cellIs" dxfId="14637" priority="15852" stopIfTrue="1" operator="between">
      <formula>5.601</formula>
      <formula>6.2</formula>
    </cfRule>
    <cfRule type="cellIs" dxfId="14636" priority="15853" stopIfTrue="1" operator="lessThanOrEqual">
      <formula>5.6</formula>
    </cfRule>
  </conditionalFormatting>
  <conditionalFormatting sqref="K662">
    <cfRule type="cellIs" dxfId="14635" priority="15850" stopIfTrue="1" operator="lessThanOrEqual">
      <formula>0.02</formula>
    </cfRule>
  </conditionalFormatting>
  <conditionalFormatting sqref="G662">
    <cfRule type="cellIs" dxfId="14634" priority="15847" stopIfTrue="1" operator="lessThanOrEqual">
      <formula>0.12</formula>
    </cfRule>
    <cfRule type="cellIs" dxfId="14633" priority="15848" stopIfTrue="1" operator="between">
      <formula>0.1201</formula>
      <formula>0.2</formula>
    </cfRule>
    <cfRule type="cellIs" dxfId="14632" priority="15849" stopIfTrue="1" operator="greaterThan">
      <formula>0.2</formula>
    </cfRule>
  </conditionalFormatting>
  <conditionalFormatting sqref="N662">
    <cfRule type="cellIs" dxfId="14631" priority="15845" stopIfTrue="1" operator="between">
      <formula>50.1</formula>
      <formula>100</formula>
    </cfRule>
    <cfRule type="cellIs" dxfId="14630" priority="15846" stopIfTrue="1" operator="greaterThan">
      <formula>100</formula>
    </cfRule>
  </conditionalFormatting>
  <conditionalFormatting sqref="M662">
    <cfRule type="cellIs" dxfId="14629" priority="15843" stopIfTrue="1" operator="between">
      <formula>1250.1</formula>
      <formula>5000</formula>
    </cfRule>
    <cfRule type="cellIs" dxfId="14628" priority="15844" stopIfTrue="1" operator="greaterThan">
      <formula>5000</formula>
    </cfRule>
  </conditionalFormatting>
  <conditionalFormatting sqref="F674:G674">
    <cfRule type="cellIs" dxfId="14627" priority="15830" stopIfTrue="1" operator="lessThanOrEqual">
      <formula>60</formula>
    </cfRule>
    <cfRule type="cellIs" dxfId="14626" priority="15831" stopIfTrue="1" operator="between">
      <formula>60</formula>
      <formula>100</formula>
    </cfRule>
    <cfRule type="cellIs" dxfId="14625" priority="15832" stopIfTrue="1" operator="greaterThan">
      <formula>100</formula>
    </cfRule>
  </conditionalFormatting>
  <conditionalFormatting sqref="E674">
    <cfRule type="cellIs" dxfId="14624" priority="15833" stopIfTrue="1" operator="lessThanOrEqual">
      <formula>2.5</formula>
    </cfRule>
    <cfRule type="cellIs" dxfId="14623" priority="15834" stopIfTrue="1" operator="between">
      <formula>2.5</formula>
      <formula>7</formula>
    </cfRule>
    <cfRule type="cellIs" dxfId="14622" priority="15835" stopIfTrue="1" operator="greaterThan">
      <formula>7</formula>
    </cfRule>
  </conditionalFormatting>
  <conditionalFormatting sqref="H674">
    <cfRule type="cellIs" dxfId="14621" priority="15836" stopIfTrue="1" operator="lessThanOrEqual">
      <formula>12</formula>
    </cfRule>
    <cfRule type="cellIs" dxfId="14620" priority="15837" stopIfTrue="1" operator="between">
      <formula>12</formula>
      <formula>16</formula>
    </cfRule>
    <cfRule type="cellIs" dxfId="14619" priority="15838" stopIfTrue="1" operator="greaterThan">
      <formula>16</formula>
    </cfRule>
  </conditionalFormatting>
  <conditionalFormatting sqref="J674">
    <cfRule type="cellIs" dxfId="14618" priority="15839" stopIfTrue="1" operator="greaterThan">
      <formula>6.2</formula>
    </cfRule>
    <cfRule type="cellIs" dxfId="14617" priority="15840" stopIfTrue="1" operator="between">
      <formula>5.601</formula>
      <formula>6.2</formula>
    </cfRule>
    <cfRule type="cellIs" dxfId="14616" priority="15841" stopIfTrue="1" operator="lessThanOrEqual">
      <formula>5.6</formula>
    </cfRule>
  </conditionalFormatting>
  <conditionalFormatting sqref="K674">
    <cfRule type="cellIs" dxfId="14615" priority="15842" stopIfTrue="1" operator="lessThanOrEqual">
      <formula>0.02</formula>
    </cfRule>
  </conditionalFormatting>
  <conditionalFormatting sqref="G674">
    <cfRule type="cellIs" dxfId="14614" priority="15827" stopIfTrue="1" operator="lessThanOrEqual">
      <formula>0.12</formula>
    </cfRule>
    <cfRule type="cellIs" dxfId="14613" priority="15828" stopIfTrue="1" operator="between">
      <formula>0.1201</formula>
      <formula>0.2</formula>
    </cfRule>
    <cfRule type="cellIs" dxfId="14612" priority="15829" stopIfTrue="1" operator="greaterThan">
      <formula>0.2</formula>
    </cfRule>
  </conditionalFormatting>
  <conditionalFormatting sqref="N674">
    <cfRule type="cellIs" dxfId="14611" priority="15824" stopIfTrue="1" operator="between">
      <formula>50.1</formula>
      <formula>100</formula>
    </cfRule>
    <cfRule type="cellIs" dxfId="14610" priority="15826" stopIfTrue="1" operator="greaterThan">
      <formula>100</formula>
    </cfRule>
  </conditionalFormatting>
  <conditionalFormatting sqref="M674">
    <cfRule type="cellIs" dxfId="14609" priority="15823" stopIfTrue="1" operator="between">
      <formula>1250.1</formula>
      <formula>5000</formula>
    </cfRule>
    <cfRule type="cellIs" dxfId="14608" priority="15825" stopIfTrue="1" operator="greaterThan">
      <formula>5000</formula>
    </cfRule>
  </conditionalFormatting>
  <conditionalFormatting sqref="F674:G674">
    <cfRule type="cellIs" dxfId="14607" priority="15820" stopIfTrue="1" operator="lessThanOrEqual">
      <formula>60</formula>
    </cfRule>
    <cfRule type="cellIs" dxfId="14606" priority="15821" stopIfTrue="1" operator="between">
      <formula>60</formula>
      <formula>100</formula>
    </cfRule>
    <cfRule type="cellIs" dxfId="14605" priority="15822" stopIfTrue="1" operator="greaterThan">
      <formula>100</formula>
    </cfRule>
  </conditionalFormatting>
  <conditionalFormatting sqref="E674">
    <cfRule type="cellIs" dxfId="14604" priority="15817" stopIfTrue="1" operator="lessThanOrEqual">
      <formula>2.5</formula>
    </cfRule>
    <cfRule type="cellIs" dxfId="14603" priority="15818" stopIfTrue="1" operator="between">
      <formula>2.5</formula>
      <formula>7</formula>
    </cfRule>
    <cfRule type="cellIs" dxfId="14602" priority="15819" stopIfTrue="1" operator="greaterThan">
      <formula>7</formula>
    </cfRule>
  </conditionalFormatting>
  <conditionalFormatting sqref="H674">
    <cfRule type="cellIs" dxfId="14601" priority="15814" stopIfTrue="1" operator="lessThanOrEqual">
      <formula>12</formula>
    </cfRule>
    <cfRule type="cellIs" dxfId="14600" priority="15815" stopIfTrue="1" operator="between">
      <formula>12</formula>
      <formula>16</formula>
    </cfRule>
    <cfRule type="cellIs" dxfId="14599" priority="15816" stopIfTrue="1" operator="greaterThan">
      <formula>16</formula>
    </cfRule>
  </conditionalFormatting>
  <conditionalFormatting sqref="J674">
    <cfRule type="cellIs" dxfId="14598" priority="15811" stopIfTrue="1" operator="greaterThan">
      <formula>6.2</formula>
    </cfRule>
    <cfRule type="cellIs" dxfId="14597" priority="15812" stopIfTrue="1" operator="between">
      <formula>5.601</formula>
      <formula>6.2</formula>
    </cfRule>
    <cfRule type="cellIs" dxfId="14596" priority="15813" stopIfTrue="1" operator="lessThanOrEqual">
      <formula>5.6</formula>
    </cfRule>
  </conditionalFormatting>
  <conditionalFormatting sqref="K674">
    <cfRule type="cellIs" dxfId="14595" priority="15810" stopIfTrue="1" operator="lessThanOrEqual">
      <formula>0.02</formula>
    </cfRule>
  </conditionalFormatting>
  <conditionalFormatting sqref="G674">
    <cfRule type="cellIs" dxfId="14594" priority="15807" stopIfTrue="1" operator="lessThanOrEqual">
      <formula>0.12</formula>
    </cfRule>
    <cfRule type="cellIs" dxfId="14593" priority="15808" stopIfTrue="1" operator="between">
      <formula>0.1201</formula>
      <formula>0.2</formula>
    </cfRule>
    <cfRule type="cellIs" dxfId="14592" priority="15809" stopIfTrue="1" operator="greaterThan">
      <formula>0.2</formula>
    </cfRule>
  </conditionalFormatting>
  <conditionalFormatting sqref="N674">
    <cfRule type="cellIs" dxfId="14591" priority="15805" stopIfTrue="1" operator="between">
      <formula>50.1</formula>
      <formula>100</formula>
    </cfRule>
    <cfRule type="cellIs" dxfId="14590" priority="15806" stopIfTrue="1" operator="greaterThan">
      <formula>100</formula>
    </cfRule>
  </conditionalFormatting>
  <conditionalFormatting sqref="M674">
    <cfRule type="cellIs" dxfId="14589" priority="15803" stopIfTrue="1" operator="between">
      <formula>1250.1</formula>
      <formula>5000</formula>
    </cfRule>
    <cfRule type="cellIs" dxfId="14588" priority="15804" stopIfTrue="1" operator="greaterThan">
      <formula>5000</formula>
    </cfRule>
  </conditionalFormatting>
  <conditionalFormatting sqref="F690:G690">
    <cfRule type="cellIs" dxfId="14587" priority="15790" stopIfTrue="1" operator="lessThanOrEqual">
      <formula>60</formula>
    </cfRule>
    <cfRule type="cellIs" dxfId="14586" priority="15791" stopIfTrue="1" operator="between">
      <formula>60</formula>
      <formula>100</formula>
    </cfRule>
    <cfRule type="cellIs" dxfId="14585" priority="15792" stopIfTrue="1" operator="greaterThan">
      <formula>100</formula>
    </cfRule>
  </conditionalFormatting>
  <conditionalFormatting sqref="E690">
    <cfRule type="cellIs" dxfId="14584" priority="15793" stopIfTrue="1" operator="lessThanOrEqual">
      <formula>2.5</formula>
    </cfRule>
    <cfRule type="cellIs" dxfId="14583" priority="15794" stopIfTrue="1" operator="between">
      <formula>2.5</formula>
      <formula>7</formula>
    </cfRule>
    <cfRule type="cellIs" dxfId="14582" priority="15795" stopIfTrue="1" operator="greaterThan">
      <formula>7</formula>
    </cfRule>
  </conditionalFormatting>
  <conditionalFormatting sqref="H690">
    <cfRule type="cellIs" dxfId="14581" priority="15796" stopIfTrue="1" operator="lessThanOrEqual">
      <formula>12</formula>
    </cfRule>
    <cfRule type="cellIs" dxfId="14580" priority="15797" stopIfTrue="1" operator="between">
      <formula>12</formula>
      <formula>16</formula>
    </cfRule>
    <cfRule type="cellIs" dxfId="14579" priority="15798" stopIfTrue="1" operator="greaterThan">
      <formula>16</formula>
    </cfRule>
  </conditionalFormatting>
  <conditionalFormatting sqref="J690">
    <cfRule type="cellIs" dxfId="14578" priority="15799" stopIfTrue="1" operator="greaterThan">
      <formula>6.2</formula>
    </cfRule>
    <cfRule type="cellIs" dxfId="14577" priority="15800" stopIfTrue="1" operator="between">
      <formula>5.601</formula>
      <formula>6.2</formula>
    </cfRule>
    <cfRule type="cellIs" dxfId="14576" priority="15801" stopIfTrue="1" operator="lessThanOrEqual">
      <formula>5.6</formula>
    </cfRule>
  </conditionalFormatting>
  <conditionalFormatting sqref="K690">
    <cfRule type="cellIs" dxfId="14575" priority="15802" stopIfTrue="1" operator="lessThanOrEqual">
      <formula>0.02</formula>
    </cfRule>
  </conditionalFormatting>
  <conditionalFormatting sqref="G690">
    <cfRule type="cellIs" dxfId="14574" priority="15787" stopIfTrue="1" operator="lessThanOrEqual">
      <formula>0.12</formula>
    </cfRule>
    <cfRule type="cellIs" dxfId="14573" priority="15788" stopIfTrue="1" operator="between">
      <formula>0.1201</formula>
      <formula>0.2</formula>
    </cfRule>
    <cfRule type="cellIs" dxfId="14572" priority="15789" stopIfTrue="1" operator="greaterThan">
      <formula>0.2</formula>
    </cfRule>
  </conditionalFormatting>
  <conditionalFormatting sqref="N690">
    <cfRule type="cellIs" dxfId="14571" priority="15784" stopIfTrue="1" operator="between">
      <formula>50.1</formula>
      <formula>100</formula>
    </cfRule>
    <cfRule type="cellIs" dxfId="14570" priority="15786" stopIfTrue="1" operator="greaterThan">
      <formula>100</formula>
    </cfRule>
  </conditionalFormatting>
  <conditionalFormatting sqref="M690">
    <cfRule type="cellIs" dxfId="14569" priority="15783" stopIfTrue="1" operator="between">
      <formula>1250.1</formula>
      <formula>5000</formula>
    </cfRule>
    <cfRule type="cellIs" dxfId="14568" priority="15785" stopIfTrue="1" operator="greaterThan">
      <formula>5000</formula>
    </cfRule>
  </conditionalFormatting>
  <conditionalFormatting sqref="F690:G690">
    <cfRule type="cellIs" dxfId="14567" priority="15780" stopIfTrue="1" operator="lessThanOrEqual">
      <formula>60</formula>
    </cfRule>
    <cfRule type="cellIs" dxfId="14566" priority="15781" stopIfTrue="1" operator="between">
      <formula>60</formula>
      <formula>100</formula>
    </cfRule>
    <cfRule type="cellIs" dxfId="14565" priority="15782" stopIfTrue="1" operator="greaterThan">
      <formula>100</formula>
    </cfRule>
  </conditionalFormatting>
  <conditionalFormatting sqref="E690">
    <cfRule type="cellIs" dxfId="14564" priority="15777" stopIfTrue="1" operator="lessThanOrEqual">
      <formula>2.5</formula>
    </cfRule>
    <cfRule type="cellIs" dxfId="14563" priority="15778" stopIfTrue="1" operator="between">
      <formula>2.5</formula>
      <formula>7</formula>
    </cfRule>
    <cfRule type="cellIs" dxfId="14562" priority="15779" stopIfTrue="1" operator="greaterThan">
      <formula>7</formula>
    </cfRule>
  </conditionalFormatting>
  <conditionalFormatting sqref="H690">
    <cfRule type="cellIs" dxfId="14561" priority="15774" stopIfTrue="1" operator="lessThanOrEqual">
      <formula>12</formula>
    </cfRule>
    <cfRule type="cellIs" dxfId="14560" priority="15775" stopIfTrue="1" operator="between">
      <formula>12</formula>
      <formula>16</formula>
    </cfRule>
    <cfRule type="cellIs" dxfId="14559" priority="15776" stopIfTrue="1" operator="greaterThan">
      <formula>16</formula>
    </cfRule>
  </conditionalFormatting>
  <conditionalFormatting sqref="J690">
    <cfRule type="cellIs" dxfId="14558" priority="15771" stopIfTrue="1" operator="greaterThan">
      <formula>6.2</formula>
    </cfRule>
    <cfRule type="cellIs" dxfId="14557" priority="15772" stopIfTrue="1" operator="between">
      <formula>5.601</formula>
      <formula>6.2</formula>
    </cfRule>
    <cfRule type="cellIs" dxfId="14556" priority="15773" stopIfTrue="1" operator="lessThanOrEqual">
      <formula>5.6</formula>
    </cfRule>
  </conditionalFormatting>
  <conditionalFormatting sqref="K690">
    <cfRule type="cellIs" dxfId="14555" priority="15770" stopIfTrue="1" operator="lessThanOrEqual">
      <formula>0.02</formula>
    </cfRule>
  </conditionalFormatting>
  <conditionalFormatting sqref="G690">
    <cfRule type="cellIs" dxfId="14554" priority="15767" stopIfTrue="1" operator="lessThanOrEqual">
      <formula>0.12</formula>
    </cfRule>
    <cfRule type="cellIs" dxfId="14553" priority="15768" stopIfTrue="1" operator="between">
      <formula>0.1201</formula>
      <formula>0.2</formula>
    </cfRule>
    <cfRule type="cellIs" dxfId="14552" priority="15769" stopIfTrue="1" operator="greaterThan">
      <formula>0.2</formula>
    </cfRule>
  </conditionalFormatting>
  <conditionalFormatting sqref="N690">
    <cfRule type="cellIs" dxfId="14551" priority="15765" stopIfTrue="1" operator="between">
      <formula>50.1</formula>
      <formula>100</formula>
    </cfRule>
    <cfRule type="cellIs" dxfId="14550" priority="15766" stopIfTrue="1" operator="greaterThan">
      <formula>100</formula>
    </cfRule>
  </conditionalFormatting>
  <conditionalFormatting sqref="M690">
    <cfRule type="cellIs" dxfId="14549" priority="15763" stopIfTrue="1" operator="between">
      <formula>1250.1</formula>
      <formula>5000</formula>
    </cfRule>
    <cfRule type="cellIs" dxfId="14548" priority="15764" stopIfTrue="1" operator="greaterThan">
      <formula>5000</formula>
    </cfRule>
  </conditionalFormatting>
  <conditionalFormatting sqref="F704:G704">
    <cfRule type="cellIs" dxfId="14547" priority="15750" stopIfTrue="1" operator="lessThanOrEqual">
      <formula>60</formula>
    </cfRule>
    <cfRule type="cellIs" dxfId="14546" priority="15751" stopIfTrue="1" operator="between">
      <formula>60</formula>
      <formula>100</formula>
    </cfRule>
    <cfRule type="cellIs" dxfId="14545" priority="15752" stopIfTrue="1" operator="greaterThan">
      <formula>100</formula>
    </cfRule>
  </conditionalFormatting>
  <conditionalFormatting sqref="E704">
    <cfRule type="cellIs" dxfId="14544" priority="15753" stopIfTrue="1" operator="lessThanOrEqual">
      <formula>2.5</formula>
    </cfRule>
    <cfRule type="cellIs" dxfId="14543" priority="15754" stopIfTrue="1" operator="between">
      <formula>2.5</formula>
      <formula>7</formula>
    </cfRule>
    <cfRule type="cellIs" dxfId="14542" priority="15755" stopIfTrue="1" operator="greaterThan">
      <formula>7</formula>
    </cfRule>
  </conditionalFormatting>
  <conditionalFormatting sqref="H704">
    <cfRule type="cellIs" dxfId="14541" priority="15756" stopIfTrue="1" operator="lessThanOrEqual">
      <formula>12</formula>
    </cfRule>
    <cfRule type="cellIs" dxfId="14540" priority="15757" stopIfTrue="1" operator="between">
      <formula>12</formula>
      <formula>16</formula>
    </cfRule>
    <cfRule type="cellIs" dxfId="14539" priority="15758" stopIfTrue="1" operator="greaterThan">
      <formula>16</formula>
    </cfRule>
  </conditionalFormatting>
  <conditionalFormatting sqref="J704">
    <cfRule type="cellIs" dxfId="14538" priority="15759" stopIfTrue="1" operator="greaterThan">
      <formula>6.2</formula>
    </cfRule>
    <cfRule type="cellIs" dxfId="14537" priority="15760" stopIfTrue="1" operator="between">
      <formula>5.601</formula>
      <formula>6.2</formula>
    </cfRule>
    <cfRule type="cellIs" dxfId="14536" priority="15761" stopIfTrue="1" operator="lessThanOrEqual">
      <formula>5.6</formula>
    </cfRule>
  </conditionalFormatting>
  <conditionalFormatting sqref="K704">
    <cfRule type="cellIs" dxfId="14535" priority="15762" stopIfTrue="1" operator="lessThanOrEqual">
      <formula>0.02</formula>
    </cfRule>
  </conditionalFormatting>
  <conditionalFormatting sqref="G704">
    <cfRule type="cellIs" dxfId="14534" priority="15747" stopIfTrue="1" operator="lessThanOrEqual">
      <formula>0.12</formula>
    </cfRule>
    <cfRule type="cellIs" dxfId="14533" priority="15748" stopIfTrue="1" operator="between">
      <formula>0.1201</formula>
      <formula>0.2</formula>
    </cfRule>
    <cfRule type="cellIs" dxfId="14532" priority="15749" stopIfTrue="1" operator="greaterThan">
      <formula>0.2</formula>
    </cfRule>
  </conditionalFormatting>
  <conditionalFormatting sqref="N704">
    <cfRule type="cellIs" dxfId="14531" priority="15744" stopIfTrue="1" operator="between">
      <formula>50.1</formula>
      <formula>100</formula>
    </cfRule>
    <cfRule type="cellIs" dxfId="14530" priority="15746" stopIfTrue="1" operator="greaterThan">
      <formula>100</formula>
    </cfRule>
  </conditionalFormatting>
  <conditionalFormatting sqref="M704">
    <cfRule type="cellIs" dxfId="14529" priority="15743" stopIfTrue="1" operator="between">
      <formula>1250.1</formula>
      <formula>5000</formula>
    </cfRule>
    <cfRule type="cellIs" dxfId="14528" priority="15745" stopIfTrue="1" operator="greaterThan">
      <formula>5000</formula>
    </cfRule>
  </conditionalFormatting>
  <conditionalFormatting sqref="F704:G704">
    <cfRule type="cellIs" dxfId="14527" priority="15740" stopIfTrue="1" operator="lessThanOrEqual">
      <formula>60</formula>
    </cfRule>
    <cfRule type="cellIs" dxfId="14526" priority="15741" stopIfTrue="1" operator="between">
      <formula>60</formula>
      <formula>100</formula>
    </cfRule>
    <cfRule type="cellIs" dxfId="14525" priority="15742" stopIfTrue="1" operator="greaterThan">
      <formula>100</formula>
    </cfRule>
  </conditionalFormatting>
  <conditionalFormatting sqref="E704">
    <cfRule type="cellIs" dxfId="14524" priority="15737" stopIfTrue="1" operator="lessThanOrEqual">
      <formula>2.5</formula>
    </cfRule>
    <cfRule type="cellIs" dxfId="14523" priority="15738" stopIfTrue="1" operator="between">
      <formula>2.5</formula>
      <formula>7</formula>
    </cfRule>
    <cfRule type="cellIs" dxfId="14522" priority="15739" stopIfTrue="1" operator="greaterThan">
      <formula>7</formula>
    </cfRule>
  </conditionalFormatting>
  <conditionalFormatting sqref="H704">
    <cfRule type="cellIs" dxfId="14521" priority="15734" stopIfTrue="1" operator="lessThanOrEqual">
      <formula>12</formula>
    </cfRule>
    <cfRule type="cellIs" dxfId="14520" priority="15735" stopIfTrue="1" operator="between">
      <formula>12</formula>
      <formula>16</formula>
    </cfRule>
    <cfRule type="cellIs" dxfId="14519" priority="15736" stopIfTrue="1" operator="greaterThan">
      <formula>16</formula>
    </cfRule>
  </conditionalFormatting>
  <conditionalFormatting sqref="J704">
    <cfRule type="cellIs" dxfId="14518" priority="15731" stopIfTrue="1" operator="greaterThan">
      <formula>6.2</formula>
    </cfRule>
    <cfRule type="cellIs" dxfId="14517" priority="15732" stopIfTrue="1" operator="between">
      <formula>5.601</formula>
      <formula>6.2</formula>
    </cfRule>
    <cfRule type="cellIs" dxfId="14516" priority="15733" stopIfTrue="1" operator="lessThanOrEqual">
      <formula>5.6</formula>
    </cfRule>
  </conditionalFormatting>
  <conditionalFormatting sqref="K704">
    <cfRule type="cellIs" dxfId="14515" priority="15730" stopIfTrue="1" operator="lessThanOrEqual">
      <formula>0.02</formula>
    </cfRule>
  </conditionalFormatting>
  <conditionalFormatting sqref="G704">
    <cfRule type="cellIs" dxfId="14514" priority="15727" stopIfTrue="1" operator="lessThanOrEqual">
      <formula>0.12</formula>
    </cfRule>
    <cfRule type="cellIs" dxfId="14513" priority="15728" stopIfTrue="1" operator="between">
      <formula>0.1201</formula>
      <formula>0.2</formula>
    </cfRule>
    <cfRule type="cellIs" dxfId="14512" priority="15729" stopIfTrue="1" operator="greaterThan">
      <formula>0.2</formula>
    </cfRule>
  </conditionalFormatting>
  <conditionalFormatting sqref="N704">
    <cfRule type="cellIs" dxfId="14511" priority="15725" stopIfTrue="1" operator="between">
      <formula>50.1</formula>
      <formula>100</formula>
    </cfRule>
    <cfRule type="cellIs" dxfId="14510" priority="15726" stopIfTrue="1" operator="greaterThan">
      <formula>100</formula>
    </cfRule>
  </conditionalFormatting>
  <conditionalFormatting sqref="M704">
    <cfRule type="cellIs" dxfId="14509" priority="15723" stopIfTrue="1" operator="between">
      <formula>1250.1</formula>
      <formula>5000</formula>
    </cfRule>
    <cfRule type="cellIs" dxfId="14508" priority="15724" stopIfTrue="1" operator="greaterThan">
      <formula>5000</formula>
    </cfRule>
  </conditionalFormatting>
  <conditionalFormatting sqref="F716:G716">
    <cfRule type="cellIs" dxfId="14507" priority="15710" stopIfTrue="1" operator="lessThanOrEqual">
      <formula>60</formula>
    </cfRule>
    <cfRule type="cellIs" dxfId="14506" priority="15711" stopIfTrue="1" operator="between">
      <formula>60</formula>
      <formula>100</formula>
    </cfRule>
    <cfRule type="cellIs" dxfId="14505" priority="15712" stopIfTrue="1" operator="greaterThan">
      <formula>100</formula>
    </cfRule>
  </conditionalFormatting>
  <conditionalFormatting sqref="E716">
    <cfRule type="cellIs" dxfId="14504" priority="15713" stopIfTrue="1" operator="lessThanOrEqual">
      <formula>2.5</formula>
    </cfRule>
    <cfRule type="cellIs" dxfId="14503" priority="15714" stopIfTrue="1" operator="between">
      <formula>2.5</formula>
      <formula>7</formula>
    </cfRule>
    <cfRule type="cellIs" dxfId="14502" priority="15715" stopIfTrue="1" operator="greaterThan">
      <formula>7</formula>
    </cfRule>
  </conditionalFormatting>
  <conditionalFormatting sqref="H716">
    <cfRule type="cellIs" dxfId="14501" priority="15716" stopIfTrue="1" operator="lessThanOrEqual">
      <formula>12</formula>
    </cfRule>
    <cfRule type="cellIs" dxfId="14500" priority="15717" stopIfTrue="1" operator="between">
      <formula>12</formula>
      <formula>16</formula>
    </cfRule>
    <cfRule type="cellIs" dxfId="14499" priority="15718" stopIfTrue="1" operator="greaterThan">
      <formula>16</formula>
    </cfRule>
  </conditionalFormatting>
  <conditionalFormatting sqref="J716">
    <cfRule type="cellIs" dxfId="14498" priority="15719" stopIfTrue="1" operator="greaterThan">
      <formula>6.2</formula>
    </cfRule>
    <cfRule type="cellIs" dxfId="14497" priority="15720" stopIfTrue="1" operator="between">
      <formula>5.601</formula>
      <formula>6.2</formula>
    </cfRule>
    <cfRule type="cellIs" dxfId="14496" priority="15721" stopIfTrue="1" operator="lessThanOrEqual">
      <formula>5.6</formula>
    </cfRule>
  </conditionalFormatting>
  <conditionalFormatting sqref="K716">
    <cfRule type="cellIs" dxfId="14495" priority="15722" stopIfTrue="1" operator="lessThanOrEqual">
      <formula>0.02</formula>
    </cfRule>
  </conditionalFormatting>
  <conditionalFormatting sqref="G716">
    <cfRule type="cellIs" dxfId="14494" priority="15707" stopIfTrue="1" operator="lessThanOrEqual">
      <formula>0.12</formula>
    </cfRule>
    <cfRule type="cellIs" dxfId="14493" priority="15708" stopIfTrue="1" operator="between">
      <formula>0.1201</formula>
      <formula>0.2</formula>
    </cfRule>
    <cfRule type="cellIs" dxfId="14492" priority="15709" stopIfTrue="1" operator="greaterThan">
      <formula>0.2</formula>
    </cfRule>
  </conditionalFormatting>
  <conditionalFormatting sqref="N716">
    <cfRule type="cellIs" dxfId="14491" priority="15704" stopIfTrue="1" operator="between">
      <formula>50.1</formula>
      <formula>100</formula>
    </cfRule>
    <cfRule type="cellIs" dxfId="14490" priority="15706" stopIfTrue="1" operator="greaterThan">
      <formula>100</formula>
    </cfRule>
  </conditionalFormatting>
  <conditionalFormatting sqref="M716">
    <cfRule type="cellIs" dxfId="14489" priority="15703" stopIfTrue="1" operator="between">
      <formula>1250.1</formula>
      <formula>5000</formula>
    </cfRule>
    <cfRule type="cellIs" dxfId="14488" priority="15705" stopIfTrue="1" operator="greaterThan">
      <formula>5000</formula>
    </cfRule>
  </conditionalFormatting>
  <conditionalFormatting sqref="F716:G716">
    <cfRule type="cellIs" dxfId="14487" priority="15700" stopIfTrue="1" operator="lessThanOrEqual">
      <formula>60</formula>
    </cfRule>
    <cfRule type="cellIs" dxfId="14486" priority="15701" stopIfTrue="1" operator="between">
      <formula>60</formula>
      <formula>100</formula>
    </cfRule>
    <cfRule type="cellIs" dxfId="14485" priority="15702" stopIfTrue="1" operator="greaterThan">
      <formula>100</formula>
    </cfRule>
  </conditionalFormatting>
  <conditionalFormatting sqref="E716">
    <cfRule type="cellIs" dxfId="14484" priority="15697" stopIfTrue="1" operator="lessThanOrEqual">
      <formula>2.5</formula>
    </cfRule>
    <cfRule type="cellIs" dxfId="14483" priority="15698" stopIfTrue="1" operator="between">
      <formula>2.5</formula>
      <formula>7</formula>
    </cfRule>
    <cfRule type="cellIs" dxfId="14482" priority="15699" stopIfTrue="1" operator="greaterThan">
      <formula>7</formula>
    </cfRule>
  </conditionalFormatting>
  <conditionalFormatting sqref="H716">
    <cfRule type="cellIs" dxfId="14481" priority="15694" stopIfTrue="1" operator="lessThanOrEqual">
      <formula>12</formula>
    </cfRule>
    <cfRule type="cellIs" dxfId="14480" priority="15695" stopIfTrue="1" operator="between">
      <formula>12</formula>
      <formula>16</formula>
    </cfRule>
    <cfRule type="cellIs" dxfId="14479" priority="15696" stopIfTrue="1" operator="greaterThan">
      <formula>16</formula>
    </cfRule>
  </conditionalFormatting>
  <conditionalFormatting sqref="J716">
    <cfRule type="cellIs" dxfId="14478" priority="15691" stopIfTrue="1" operator="greaterThan">
      <formula>6.2</formula>
    </cfRule>
    <cfRule type="cellIs" dxfId="14477" priority="15692" stopIfTrue="1" operator="between">
      <formula>5.601</formula>
      <formula>6.2</formula>
    </cfRule>
    <cfRule type="cellIs" dxfId="14476" priority="15693" stopIfTrue="1" operator="lessThanOrEqual">
      <formula>5.6</formula>
    </cfRule>
  </conditionalFormatting>
  <conditionalFormatting sqref="K716">
    <cfRule type="cellIs" dxfId="14475" priority="15690" stopIfTrue="1" operator="lessThanOrEqual">
      <formula>0.02</formula>
    </cfRule>
  </conditionalFormatting>
  <conditionalFormatting sqref="G716">
    <cfRule type="cellIs" dxfId="14474" priority="15687" stopIfTrue="1" operator="lessThanOrEqual">
      <formula>0.12</formula>
    </cfRule>
    <cfRule type="cellIs" dxfId="14473" priority="15688" stopIfTrue="1" operator="between">
      <formula>0.1201</formula>
      <formula>0.2</formula>
    </cfRule>
    <cfRule type="cellIs" dxfId="14472" priority="15689" stopIfTrue="1" operator="greaterThan">
      <formula>0.2</formula>
    </cfRule>
  </conditionalFormatting>
  <conditionalFormatting sqref="N716">
    <cfRule type="cellIs" dxfId="14471" priority="15685" stopIfTrue="1" operator="between">
      <formula>50.1</formula>
      <formula>100</formula>
    </cfRule>
    <cfRule type="cellIs" dxfId="14470" priority="15686" stopIfTrue="1" operator="greaterThan">
      <formula>100</formula>
    </cfRule>
  </conditionalFormatting>
  <conditionalFormatting sqref="M716">
    <cfRule type="cellIs" dxfId="14469" priority="15683" stopIfTrue="1" operator="between">
      <formula>1250.1</formula>
      <formula>5000</formula>
    </cfRule>
    <cfRule type="cellIs" dxfId="14468" priority="15684" stopIfTrue="1" operator="greaterThan">
      <formula>5000</formula>
    </cfRule>
  </conditionalFormatting>
  <conditionalFormatting sqref="F73 I73">
    <cfRule type="cellIs" dxfId="14467" priority="15670" stopIfTrue="1" operator="lessThanOrEqual">
      <formula>60</formula>
    </cfRule>
    <cfRule type="cellIs" dxfId="14466" priority="15671" stopIfTrue="1" operator="between">
      <formula>60</formula>
      <formula>100</formula>
    </cfRule>
    <cfRule type="cellIs" dxfId="14465" priority="15672" stopIfTrue="1" operator="greaterThan">
      <formula>100</formula>
    </cfRule>
  </conditionalFormatting>
  <conditionalFormatting sqref="E73">
    <cfRule type="cellIs" dxfId="14464" priority="15673" stopIfTrue="1" operator="lessThanOrEqual">
      <formula>2.5</formula>
    </cfRule>
    <cfRule type="cellIs" dxfId="14463" priority="15674" stopIfTrue="1" operator="between">
      <formula>2.5</formula>
      <formula>7</formula>
    </cfRule>
    <cfRule type="cellIs" dxfId="14462" priority="15675" stopIfTrue="1" operator="greaterThan">
      <formula>7</formula>
    </cfRule>
  </conditionalFormatting>
  <conditionalFormatting sqref="H73">
    <cfRule type="cellIs" dxfId="14461" priority="15676" stopIfTrue="1" operator="lessThanOrEqual">
      <formula>12</formula>
    </cfRule>
    <cfRule type="cellIs" dxfId="14460" priority="15677" stopIfTrue="1" operator="between">
      <formula>12</formula>
      <formula>16</formula>
    </cfRule>
    <cfRule type="cellIs" dxfId="14459" priority="15678" stopIfTrue="1" operator="greaterThan">
      <formula>16</formula>
    </cfRule>
  </conditionalFormatting>
  <conditionalFormatting sqref="J73">
    <cfRule type="cellIs" dxfId="14458" priority="15679" stopIfTrue="1" operator="greaterThan">
      <formula>6.2</formula>
    </cfRule>
    <cfRule type="cellIs" dxfId="14457" priority="15680" stopIfTrue="1" operator="between">
      <formula>5.601</formula>
      <formula>6.2</formula>
    </cfRule>
    <cfRule type="cellIs" dxfId="14456" priority="15681" stopIfTrue="1" operator="lessThanOrEqual">
      <formula>5.6</formula>
    </cfRule>
  </conditionalFormatting>
  <conditionalFormatting sqref="K73">
    <cfRule type="cellIs" dxfId="14455" priority="15682" stopIfTrue="1" operator="lessThanOrEqual">
      <formula>0.02</formula>
    </cfRule>
  </conditionalFormatting>
  <conditionalFormatting sqref="G73">
    <cfRule type="cellIs" dxfId="14454" priority="15667" stopIfTrue="1" operator="lessThanOrEqual">
      <formula>0.12</formula>
    </cfRule>
    <cfRule type="cellIs" dxfId="14453" priority="15668" stopIfTrue="1" operator="between">
      <formula>0.1201</formula>
      <formula>0.2</formula>
    </cfRule>
    <cfRule type="cellIs" dxfId="14452" priority="15669" stopIfTrue="1" operator="greaterThan">
      <formula>0.2</formula>
    </cfRule>
  </conditionalFormatting>
  <conditionalFormatting sqref="N73">
    <cfRule type="cellIs" dxfId="14451" priority="15664" stopIfTrue="1" operator="between">
      <formula>50.1</formula>
      <formula>100</formula>
    </cfRule>
    <cfRule type="cellIs" dxfId="14450" priority="15666" stopIfTrue="1" operator="greaterThan">
      <formula>100</formula>
    </cfRule>
  </conditionalFormatting>
  <conditionalFormatting sqref="M73">
    <cfRule type="cellIs" dxfId="14449" priority="15663" stopIfTrue="1" operator="between">
      <formula>1250.1</formula>
      <formula>5000</formula>
    </cfRule>
    <cfRule type="cellIs" dxfId="14448" priority="15665" stopIfTrue="1" operator="greaterThan">
      <formula>5000</formula>
    </cfRule>
  </conditionalFormatting>
  <conditionalFormatting sqref="F73 I73">
    <cfRule type="cellIs" dxfId="14447" priority="15660" stopIfTrue="1" operator="lessThanOrEqual">
      <formula>60</formula>
    </cfRule>
    <cfRule type="cellIs" dxfId="14446" priority="15661" stopIfTrue="1" operator="between">
      <formula>60</formula>
      <formula>100</formula>
    </cfRule>
    <cfRule type="cellIs" dxfId="14445" priority="15662" stopIfTrue="1" operator="greaterThan">
      <formula>100</formula>
    </cfRule>
  </conditionalFormatting>
  <conditionalFormatting sqref="E73">
    <cfRule type="cellIs" dxfId="14444" priority="15657" stopIfTrue="1" operator="lessThanOrEqual">
      <formula>2.5</formula>
    </cfRule>
    <cfRule type="cellIs" dxfId="14443" priority="15658" stopIfTrue="1" operator="between">
      <formula>2.5</formula>
      <formula>7</formula>
    </cfRule>
    <cfRule type="cellIs" dxfId="14442" priority="15659" stopIfTrue="1" operator="greaterThan">
      <formula>7</formula>
    </cfRule>
  </conditionalFormatting>
  <conditionalFormatting sqref="H73">
    <cfRule type="cellIs" dxfId="14441" priority="15654" stopIfTrue="1" operator="lessThanOrEqual">
      <formula>12</formula>
    </cfRule>
    <cfRule type="cellIs" dxfId="14440" priority="15655" stopIfTrue="1" operator="between">
      <formula>12</formula>
      <formula>16</formula>
    </cfRule>
    <cfRule type="cellIs" dxfId="14439" priority="15656" stopIfTrue="1" operator="greaterThan">
      <formula>16</formula>
    </cfRule>
  </conditionalFormatting>
  <conditionalFormatting sqref="J73">
    <cfRule type="cellIs" dxfId="14438" priority="15651" stopIfTrue="1" operator="greaterThan">
      <formula>6.2</formula>
    </cfRule>
    <cfRule type="cellIs" dxfId="14437" priority="15652" stopIfTrue="1" operator="between">
      <formula>5.601</formula>
      <formula>6.2</formula>
    </cfRule>
    <cfRule type="cellIs" dxfId="14436" priority="15653" stopIfTrue="1" operator="lessThanOrEqual">
      <formula>5.6</formula>
    </cfRule>
  </conditionalFormatting>
  <conditionalFormatting sqref="K73">
    <cfRule type="cellIs" dxfId="14435" priority="15650" stopIfTrue="1" operator="lessThanOrEqual">
      <formula>0.02</formula>
    </cfRule>
  </conditionalFormatting>
  <conditionalFormatting sqref="G73">
    <cfRule type="cellIs" dxfId="14434" priority="15647" stopIfTrue="1" operator="lessThanOrEqual">
      <formula>0.12</formula>
    </cfRule>
    <cfRule type="cellIs" dxfId="14433" priority="15648" stopIfTrue="1" operator="between">
      <formula>0.1201</formula>
      <formula>0.2</formula>
    </cfRule>
    <cfRule type="cellIs" dxfId="14432" priority="15649" stopIfTrue="1" operator="greaterThan">
      <formula>0.2</formula>
    </cfRule>
  </conditionalFormatting>
  <conditionalFormatting sqref="N73">
    <cfRule type="cellIs" dxfId="14431" priority="15645" stopIfTrue="1" operator="between">
      <formula>50.1</formula>
      <formula>100</formula>
    </cfRule>
    <cfRule type="cellIs" dxfId="14430" priority="15646" stopIfTrue="1" operator="greaterThan">
      <formula>100</formula>
    </cfRule>
  </conditionalFormatting>
  <conditionalFormatting sqref="M73">
    <cfRule type="cellIs" dxfId="14429" priority="15643" stopIfTrue="1" operator="between">
      <formula>1250.1</formula>
      <formula>5000</formula>
    </cfRule>
    <cfRule type="cellIs" dxfId="14428" priority="15644" stopIfTrue="1" operator="greaterThan">
      <formula>5000</formula>
    </cfRule>
  </conditionalFormatting>
  <conditionalFormatting sqref="F91 I91">
    <cfRule type="cellIs" dxfId="14427" priority="15630" stopIfTrue="1" operator="lessThanOrEqual">
      <formula>60</formula>
    </cfRule>
    <cfRule type="cellIs" dxfId="14426" priority="15631" stopIfTrue="1" operator="between">
      <formula>60</formula>
      <formula>100</formula>
    </cfRule>
    <cfRule type="cellIs" dxfId="14425" priority="15632" stopIfTrue="1" operator="greaterThan">
      <formula>100</formula>
    </cfRule>
  </conditionalFormatting>
  <conditionalFormatting sqref="E91">
    <cfRule type="cellIs" dxfId="14424" priority="15633" stopIfTrue="1" operator="lessThanOrEqual">
      <formula>2.5</formula>
    </cfRule>
    <cfRule type="cellIs" dxfId="14423" priority="15634" stopIfTrue="1" operator="between">
      <formula>2.5</formula>
      <formula>7</formula>
    </cfRule>
    <cfRule type="cellIs" dxfId="14422" priority="15635" stopIfTrue="1" operator="greaterThan">
      <formula>7</formula>
    </cfRule>
  </conditionalFormatting>
  <conditionalFormatting sqref="H91">
    <cfRule type="cellIs" dxfId="14421" priority="15636" stopIfTrue="1" operator="lessThanOrEqual">
      <formula>12</formula>
    </cfRule>
    <cfRule type="cellIs" dxfId="14420" priority="15637" stopIfTrue="1" operator="between">
      <formula>12</formula>
      <formula>16</formula>
    </cfRule>
    <cfRule type="cellIs" dxfId="14419" priority="15638" stopIfTrue="1" operator="greaterThan">
      <formula>16</formula>
    </cfRule>
  </conditionalFormatting>
  <conditionalFormatting sqref="J91">
    <cfRule type="cellIs" dxfId="14418" priority="15639" stopIfTrue="1" operator="greaterThan">
      <formula>6.2</formula>
    </cfRule>
    <cfRule type="cellIs" dxfId="14417" priority="15640" stopIfTrue="1" operator="between">
      <formula>5.601</formula>
      <formula>6.2</formula>
    </cfRule>
    <cfRule type="cellIs" dxfId="14416" priority="15641" stopIfTrue="1" operator="lessThanOrEqual">
      <formula>5.6</formula>
    </cfRule>
  </conditionalFormatting>
  <conditionalFormatting sqref="K91">
    <cfRule type="cellIs" dxfId="14415" priority="15642" stopIfTrue="1" operator="lessThanOrEqual">
      <formula>0.02</formula>
    </cfRule>
  </conditionalFormatting>
  <conditionalFormatting sqref="G91">
    <cfRule type="cellIs" dxfId="14414" priority="15627" stopIfTrue="1" operator="lessThanOrEqual">
      <formula>0.12</formula>
    </cfRule>
    <cfRule type="cellIs" dxfId="14413" priority="15628" stopIfTrue="1" operator="between">
      <formula>0.1201</formula>
      <formula>0.2</formula>
    </cfRule>
    <cfRule type="cellIs" dxfId="14412" priority="15629" stopIfTrue="1" operator="greaterThan">
      <formula>0.2</formula>
    </cfRule>
  </conditionalFormatting>
  <conditionalFormatting sqref="N91">
    <cfRule type="cellIs" dxfId="14411" priority="15624" stopIfTrue="1" operator="between">
      <formula>50.1</formula>
      <formula>100</formula>
    </cfRule>
    <cfRule type="cellIs" dxfId="14410" priority="15626" stopIfTrue="1" operator="greaterThan">
      <formula>100</formula>
    </cfRule>
  </conditionalFormatting>
  <conditionalFormatting sqref="M91">
    <cfRule type="cellIs" dxfId="14409" priority="15623" stopIfTrue="1" operator="between">
      <formula>1250.1</formula>
      <formula>5000</formula>
    </cfRule>
    <cfRule type="cellIs" dxfId="14408" priority="15625" stopIfTrue="1" operator="greaterThan">
      <formula>5000</formula>
    </cfRule>
  </conditionalFormatting>
  <conditionalFormatting sqref="F91 I91">
    <cfRule type="cellIs" dxfId="14407" priority="15620" stopIfTrue="1" operator="lessThanOrEqual">
      <formula>60</formula>
    </cfRule>
    <cfRule type="cellIs" dxfId="14406" priority="15621" stopIfTrue="1" operator="between">
      <formula>60</formula>
      <formula>100</formula>
    </cfRule>
    <cfRule type="cellIs" dxfId="14405" priority="15622" stopIfTrue="1" operator="greaterThan">
      <formula>100</formula>
    </cfRule>
  </conditionalFormatting>
  <conditionalFormatting sqref="E91">
    <cfRule type="cellIs" dxfId="14404" priority="15617" stopIfTrue="1" operator="lessThanOrEqual">
      <formula>2.5</formula>
    </cfRule>
    <cfRule type="cellIs" dxfId="14403" priority="15618" stopIfTrue="1" operator="between">
      <formula>2.5</formula>
      <formula>7</formula>
    </cfRule>
    <cfRule type="cellIs" dxfId="14402" priority="15619" stopIfTrue="1" operator="greaterThan">
      <formula>7</formula>
    </cfRule>
  </conditionalFormatting>
  <conditionalFormatting sqref="H91">
    <cfRule type="cellIs" dxfId="14401" priority="15614" stopIfTrue="1" operator="lessThanOrEqual">
      <formula>12</formula>
    </cfRule>
    <cfRule type="cellIs" dxfId="14400" priority="15615" stopIfTrue="1" operator="between">
      <formula>12</formula>
      <formula>16</formula>
    </cfRule>
    <cfRule type="cellIs" dxfId="14399" priority="15616" stopIfTrue="1" operator="greaterThan">
      <formula>16</formula>
    </cfRule>
  </conditionalFormatting>
  <conditionalFormatting sqref="J91">
    <cfRule type="cellIs" dxfId="14398" priority="15611" stopIfTrue="1" operator="greaterThan">
      <formula>6.2</formula>
    </cfRule>
    <cfRule type="cellIs" dxfId="14397" priority="15612" stopIfTrue="1" operator="between">
      <formula>5.601</formula>
      <formula>6.2</formula>
    </cfRule>
    <cfRule type="cellIs" dxfId="14396" priority="15613" stopIfTrue="1" operator="lessThanOrEqual">
      <formula>5.6</formula>
    </cfRule>
  </conditionalFormatting>
  <conditionalFormatting sqref="K91">
    <cfRule type="cellIs" dxfId="14395" priority="15610" stopIfTrue="1" operator="lessThanOrEqual">
      <formula>0.02</formula>
    </cfRule>
  </conditionalFormatting>
  <conditionalFormatting sqref="G91">
    <cfRule type="cellIs" dxfId="14394" priority="15607" stopIfTrue="1" operator="lessThanOrEqual">
      <formula>0.12</formula>
    </cfRule>
    <cfRule type="cellIs" dxfId="14393" priority="15608" stopIfTrue="1" operator="between">
      <formula>0.1201</formula>
      <formula>0.2</formula>
    </cfRule>
    <cfRule type="cellIs" dxfId="14392" priority="15609" stopIfTrue="1" operator="greaterThan">
      <formula>0.2</formula>
    </cfRule>
  </conditionalFormatting>
  <conditionalFormatting sqref="N91">
    <cfRule type="cellIs" dxfId="14391" priority="15605" stopIfTrue="1" operator="between">
      <formula>50.1</formula>
      <formula>100</formula>
    </cfRule>
    <cfRule type="cellIs" dxfId="14390" priority="15606" stopIfTrue="1" operator="greaterThan">
      <formula>100</formula>
    </cfRule>
  </conditionalFormatting>
  <conditionalFormatting sqref="M91">
    <cfRule type="cellIs" dxfId="14389" priority="15603" stopIfTrue="1" operator="between">
      <formula>1250.1</formula>
      <formula>5000</formula>
    </cfRule>
    <cfRule type="cellIs" dxfId="14388" priority="15604" stopIfTrue="1" operator="greaterThan">
      <formula>5000</formula>
    </cfRule>
  </conditionalFormatting>
  <conditionalFormatting sqref="F145">
    <cfRule type="cellIs" dxfId="14387" priority="15590" stopIfTrue="1" operator="lessThanOrEqual">
      <formula>60</formula>
    </cfRule>
    <cfRule type="cellIs" dxfId="14386" priority="15591" stopIfTrue="1" operator="between">
      <formula>60</formula>
      <formula>100</formula>
    </cfRule>
    <cfRule type="cellIs" dxfId="14385" priority="15592" stopIfTrue="1" operator="greaterThan">
      <formula>100</formula>
    </cfRule>
  </conditionalFormatting>
  <conditionalFormatting sqref="E145">
    <cfRule type="cellIs" dxfId="14384" priority="15593" stopIfTrue="1" operator="lessThanOrEqual">
      <formula>2.5</formula>
    </cfRule>
    <cfRule type="cellIs" dxfId="14383" priority="15594" stopIfTrue="1" operator="between">
      <formula>2.5</formula>
      <formula>7</formula>
    </cfRule>
    <cfRule type="cellIs" dxfId="14382" priority="15595" stopIfTrue="1" operator="greaterThan">
      <formula>7</formula>
    </cfRule>
  </conditionalFormatting>
  <conditionalFormatting sqref="H145">
    <cfRule type="cellIs" dxfId="14381" priority="15596" stopIfTrue="1" operator="lessThanOrEqual">
      <formula>12</formula>
    </cfRule>
    <cfRule type="cellIs" dxfId="14380" priority="15597" stopIfTrue="1" operator="between">
      <formula>12</formula>
      <formula>16</formula>
    </cfRule>
    <cfRule type="cellIs" dxfId="14379" priority="15598" stopIfTrue="1" operator="greaterThan">
      <formula>16</formula>
    </cfRule>
  </conditionalFormatting>
  <conditionalFormatting sqref="J145">
    <cfRule type="cellIs" dxfId="14378" priority="15599" stopIfTrue="1" operator="greaterThan">
      <formula>6.2</formula>
    </cfRule>
    <cfRule type="cellIs" dxfId="14377" priority="15600" stopIfTrue="1" operator="between">
      <formula>5.601</formula>
      <formula>6.2</formula>
    </cfRule>
    <cfRule type="cellIs" dxfId="14376" priority="15601" stopIfTrue="1" operator="lessThanOrEqual">
      <formula>5.6</formula>
    </cfRule>
  </conditionalFormatting>
  <conditionalFormatting sqref="K145">
    <cfRule type="cellIs" dxfId="14375" priority="15602" stopIfTrue="1" operator="lessThanOrEqual">
      <formula>0.02</formula>
    </cfRule>
  </conditionalFormatting>
  <conditionalFormatting sqref="G145">
    <cfRule type="cellIs" dxfId="14374" priority="15587" stopIfTrue="1" operator="lessThanOrEqual">
      <formula>0.12</formula>
    </cfRule>
    <cfRule type="cellIs" dxfId="14373" priority="15588" stopIfTrue="1" operator="between">
      <formula>0.1201</formula>
      <formula>0.2</formula>
    </cfRule>
    <cfRule type="cellIs" dxfId="14372" priority="15589" stopIfTrue="1" operator="greaterThan">
      <formula>0.2</formula>
    </cfRule>
  </conditionalFormatting>
  <conditionalFormatting sqref="N145">
    <cfRule type="cellIs" dxfId="14371" priority="15584" stopIfTrue="1" operator="between">
      <formula>50.1</formula>
      <formula>100</formula>
    </cfRule>
    <cfRule type="cellIs" dxfId="14370" priority="15586" stopIfTrue="1" operator="greaterThan">
      <formula>100</formula>
    </cfRule>
  </conditionalFormatting>
  <conditionalFormatting sqref="M145">
    <cfRule type="cellIs" dxfId="14369" priority="15583" stopIfTrue="1" operator="between">
      <formula>1250.1</formula>
      <formula>5000</formula>
    </cfRule>
    <cfRule type="cellIs" dxfId="14368" priority="15585" stopIfTrue="1" operator="greaterThan">
      <formula>5000</formula>
    </cfRule>
  </conditionalFormatting>
  <conditionalFormatting sqref="F145">
    <cfRule type="cellIs" dxfId="14367" priority="15580" stopIfTrue="1" operator="lessThanOrEqual">
      <formula>60</formula>
    </cfRule>
    <cfRule type="cellIs" dxfId="14366" priority="15581" stopIfTrue="1" operator="between">
      <formula>60</formula>
      <formula>100</formula>
    </cfRule>
    <cfRule type="cellIs" dxfId="14365" priority="15582" stopIfTrue="1" operator="greaterThan">
      <formula>100</formula>
    </cfRule>
  </conditionalFormatting>
  <conditionalFormatting sqref="E145">
    <cfRule type="cellIs" dxfId="14364" priority="15577" stopIfTrue="1" operator="lessThanOrEqual">
      <formula>2.5</formula>
    </cfRule>
    <cfRule type="cellIs" dxfId="14363" priority="15578" stopIfTrue="1" operator="between">
      <formula>2.5</formula>
      <formula>7</formula>
    </cfRule>
    <cfRule type="cellIs" dxfId="14362" priority="15579" stopIfTrue="1" operator="greaterThan">
      <formula>7</formula>
    </cfRule>
  </conditionalFormatting>
  <conditionalFormatting sqref="H145">
    <cfRule type="cellIs" dxfId="14361" priority="15574" stopIfTrue="1" operator="lessThanOrEqual">
      <formula>12</formula>
    </cfRule>
    <cfRule type="cellIs" dxfId="14360" priority="15575" stopIfTrue="1" operator="between">
      <formula>12</formula>
      <formula>16</formula>
    </cfRule>
    <cfRule type="cellIs" dxfId="14359" priority="15576" stopIfTrue="1" operator="greaterThan">
      <formula>16</formula>
    </cfRule>
  </conditionalFormatting>
  <conditionalFormatting sqref="J145">
    <cfRule type="cellIs" dxfId="14358" priority="15571" stopIfTrue="1" operator="greaterThan">
      <formula>6.2</formula>
    </cfRule>
    <cfRule type="cellIs" dxfId="14357" priority="15572" stopIfTrue="1" operator="between">
      <formula>5.601</formula>
      <formula>6.2</formula>
    </cfRule>
    <cfRule type="cellIs" dxfId="14356" priority="15573" stopIfTrue="1" operator="lessThanOrEqual">
      <formula>5.6</formula>
    </cfRule>
  </conditionalFormatting>
  <conditionalFormatting sqref="K145">
    <cfRule type="cellIs" dxfId="14355" priority="15570" stopIfTrue="1" operator="lessThanOrEqual">
      <formula>0.02</formula>
    </cfRule>
  </conditionalFormatting>
  <conditionalFormatting sqref="G145">
    <cfRule type="cellIs" dxfId="14354" priority="15567" stopIfTrue="1" operator="lessThanOrEqual">
      <formula>0.12</formula>
    </cfRule>
    <cfRule type="cellIs" dxfId="14353" priority="15568" stopIfTrue="1" operator="between">
      <formula>0.1201</formula>
      <formula>0.2</formula>
    </cfRule>
    <cfRule type="cellIs" dxfId="14352" priority="15569" stopIfTrue="1" operator="greaterThan">
      <formula>0.2</formula>
    </cfRule>
  </conditionalFormatting>
  <conditionalFormatting sqref="N145">
    <cfRule type="cellIs" dxfId="14351" priority="15565" stopIfTrue="1" operator="between">
      <formula>50.1</formula>
      <formula>100</formula>
    </cfRule>
    <cfRule type="cellIs" dxfId="14350" priority="15566" stopIfTrue="1" operator="greaterThan">
      <formula>100</formula>
    </cfRule>
  </conditionalFormatting>
  <conditionalFormatting sqref="M145">
    <cfRule type="cellIs" dxfId="14349" priority="15563" stopIfTrue="1" operator="between">
      <formula>1250.1</formula>
      <formula>5000</formula>
    </cfRule>
    <cfRule type="cellIs" dxfId="14348" priority="15564" stopIfTrue="1" operator="greaterThan">
      <formula>5000</formula>
    </cfRule>
  </conditionalFormatting>
  <conditionalFormatting sqref="F175">
    <cfRule type="cellIs" dxfId="14347" priority="15550" stopIfTrue="1" operator="lessThanOrEqual">
      <formula>60</formula>
    </cfRule>
    <cfRule type="cellIs" dxfId="14346" priority="15551" stopIfTrue="1" operator="between">
      <formula>60</formula>
      <formula>100</formula>
    </cfRule>
    <cfRule type="cellIs" dxfId="14345" priority="15552" stopIfTrue="1" operator="greaterThan">
      <formula>100</formula>
    </cfRule>
  </conditionalFormatting>
  <conditionalFormatting sqref="E175">
    <cfRule type="cellIs" dxfId="14344" priority="15553" stopIfTrue="1" operator="lessThanOrEqual">
      <formula>2.5</formula>
    </cfRule>
    <cfRule type="cellIs" dxfId="14343" priority="15554" stopIfTrue="1" operator="between">
      <formula>2.5</formula>
      <formula>7</formula>
    </cfRule>
    <cfRule type="cellIs" dxfId="14342" priority="15555" stopIfTrue="1" operator="greaterThan">
      <formula>7</formula>
    </cfRule>
  </conditionalFormatting>
  <conditionalFormatting sqref="H175">
    <cfRule type="cellIs" dxfId="14341" priority="15556" stopIfTrue="1" operator="lessThanOrEqual">
      <formula>12</formula>
    </cfRule>
    <cfRule type="cellIs" dxfId="14340" priority="15557" stopIfTrue="1" operator="between">
      <formula>12</formula>
      <formula>16</formula>
    </cfRule>
    <cfRule type="cellIs" dxfId="14339" priority="15558" stopIfTrue="1" operator="greaterThan">
      <formula>16</formula>
    </cfRule>
  </conditionalFormatting>
  <conditionalFormatting sqref="J175">
    <cfRule type="cellIs" dxfId="14338" priority="15559" stopIfTrue="1" operator="greaterThan">
      <formula>6.2</formula>
    </cfRule>
    <cfRule type="cellIs" dxfId="14337" priority="15560" stopIfTrue="1" operator="between">
      <formula>5.601</formula>
      <formula>6.2</formula>
    </cfRule>
    <cfRule type="cellIs" dxfId="14336" priority="15561" stopIfTrue="1" operator="lessThanOrEqual">
      <formula>5.6</formula>
    </cfRule>
  </conditionalFormatting>
  <conditionalFormatting sqref="K175">
    <cfRule type="cellIs" dxfId="14335" priority="15562" stopIfTrue="1" operator="lessThanOrEqual">
      <formula>0.02</formula>
    </cfRule>
  </conditionalFormatting>
  <conditionalFormatting sqref="G175">
    <cfRule type="cellIs" dxfId="14334" priority="15547" stopIfTrue="1" operator="lessThanOrEqual">
      <formula>0.12</formula>
    </cfRule>
    <cfRule type="cellIs" dxfId="14333" priority="15548" stopIfTrue="1" operator="between">
      <formula>0.1201</formula>
      <formula>0.2</formula>
    </cfRule>
    <cfRule type="cellIs" dxfId="14332" priority="15549" stopIfTrue="1" operator="greaterThan">
      <formula>0.2</formula>
    </cfRule>
  </conditionalFormatting>
  <conditionalFormatting sqref="N175">
    <cfRule type="cellIs" dxfId="14331" priority="15544" stopIfTrue="1" operator="between">
      <formula>50.1</formula>
      <formula>100</formula>
    </cfRule>
    <cfRule type="cellIs" dxfId="14330" priority="15546" stopIfTrue="1" operator="greaterThan">
      <formula>100</formula>
    </cfRule>
  </conditionalFormatting>
  <conditionalFormatting sqref="M175">
    <cfRule type="cellIs" dxfId="14329" priority="15543" stopIfTrue="1" operator="between">
      <formula>1250.1</formula>
      <formula>5000</formula>
    </cfRule>
    <cfRule type="cellIs" dxfId="14328" priority="15545" stopIfTrue="1" operator="greaterThan">
      <formula>5000</formula>
    </cfRule>
  </conditionalFormatting>
  <conditionalFormatting sqref="F175">
    <cfRule type="cellIs" dxfId="14327" priority="15540" stopIfTrue="1" operator="lessThanOrEqual">
      <formula>60</formula>
    </cfRule>
    <cfRule type="cellIs" dxfId="14326" priority="15541" stopIfTrue="1" operator="between">
      <formula>60</formula>
      <formula>100</formula>
    </cfRule>
    <cfRule type="cellIs" dxfId="14325" priority="15542" stopIfTrue="1" operator="greaterThan">
      <formula>100</formula>
    </cfRule>
  </conditionalFormatting>
  <conditionalFormatting sqref="E175">
    <cfRule type="cellIs" dxfId="14324" priority="15537" stopIfTrue="1" operator="lessThanOrEqual">
      <formula>2.5</formula>
    </cfRule>
    <cfRule type="cellIs" dxfId="14323" priority="15538" stopIfTrue="1" operator="between">
      <formula>2.5</formula>
      <formula>7</formula>
    </cfRule>
    <cfRule type="cellIs" dxfId="14322" priority="15539" stopIfTrue="1" operator="greaterThan">
      <formula>7</formula>
    </cfRule>
  </conditionalFormatting>
  <conditionalFormatting sqref="H175">
    <cfRule type="cellIs" dxfId="14321" priority="15534" stopIfTrue="1" operator="lessThanOrEqual">
      <formula>12</formula>
    </cfRule>
    <cfRule type="cellIs" dxfId="14320" priority="15535" stopIfTrue="1" operator="between">
      <formula>12</formula>
      <formula>16</formula>
    </cfRule>
    <cfRule type="cellIs" dxfId="14319" priority="15536" stopIfTrue="1" operator="greaterThan">
      <formula>16</formula>
    </cfRule>
  </conditionalFormatting>
  <conditionalFormatting sqref="J175">
    <cfRule type="cellIs" dxfId="14318" priority="15531" stopIfTrue="1" operator="greaterThan">
      <formula>6.2</formula>
    </cfRule>
    <cfRule type="cellIs" dxfId="14317" priority="15532" stopIfTrue="1" operator="between">
      <formula>5.601</formula>
      <formula>6.2</formula>
    </cfRule>
    <cfRule type="cellIs" dxfId="14316" priority="15533" stopIfTrue="1" operator="lessThanOrEqual">
      <formula>5.6</formula>
    </cfRule>
  </conditionalFormatting>
  <conditionalFormatting sqref="K175">
    <cfRule type="cellIs" dxfId="14315" priority="15530" stopIfTrue="1" operator="lessThanOrEqual">
      <formula>0.02</formula>
    </cfRule>
  </conditionalFormatting>
  <conditionalFormatting sqref="G175">
    <cfRule type="cellIs" dxfId="14314" priority="15527" stopIfTrue="1" operator="lessThanOrEqual">
      <formula>0.12</formula>
    </cfRule>
    <cfRule type="cellIs" dxfId="14313" priority="15528" stopIfTrue="1" operator="between">
      <formula>0.1201</formula>
      <formula>0.2</formula>
    </cfRule>
    <cfRule type="cellIs" dxfId="14312" priority="15529" stopIfTrue="1" operator="greaterThan">
      <formula>0.2</formula>
    </cfRule>
  </conditionalFormatting>
  <conditionalFormatting sqref="N175">
    <cfRule type="cellIs" dxfId="14311" priority="15525" stopIfTrue="1" operator="between">
      <formula>50.1</formula>
      <formula>100</formula>
    </cfRule>
    <cfRule type="cellIs" dxfId="14310" priority="15526" stopIfTrue="1" operator="greaterThan">
      <formula>100</formula>
    </cfRule>
  </conditionalFormatting>
  <conditionalFormatting sqref="M175">
    <cfRule type="cellIs" dxfId="14309" priority="15523" stopIfTrue="1" operator="between">
      <formula>1250.1</formula>
      <formula>5000</formula>
    </cfRule>
    <cfRule type="cellIs" dxfId="14308" priority="15524" stopIfTrue="1" operator="greaterThan">
      <formula>5000</formula>
    </cfRule>
  </conditionalFormatting>
  <conditionalFormatting sqref="F217">
    <cfRule type="cellIs" dxfId="14307" priority="15510" stopIfTrue="1" operator="lessThanOrEqual">
      <formula>60</formula>
    </cfRule>
    <cfRule type="cellIs" dxfId="14306" priority="15511" stopIfTrue="1" operator="between">
      <formula>60</formula>
      <formula>100</formula>
    </cfRule>
    <cfRule type="cellIs" dxfId="14305" priority="15512" stopIfTrue="1" operator="greaterThan">
      <formula>100</formula>
    </cfRule>
  </conditionalFormatting>
  <conditionalFormatting sqref="E217">
    <cfRule type="cellIs" dxfId="14304" priority="15513" stopIfTrue="1" operator="lessThanOrEqual">
      <formula>2.5</formula>
    </cfRule>
    <cfRule type="cellIs" dxfId="14303" priority="15514" stopIfTrue="1" operator="between">
      <formula>2.5</formula>
      <formula>7</formula>
    </cfRule>
    <cfRule type="cellIs" dxfId="14302" priority="15515" stopIfTrue="1" operator="greaterThan">
      <formula>7</formula>
    </cfRule>
  </conditionalFormatting>
  <conditionalFormatting sqref="H217">
    <cfRule type="cellIs" dxfId="14301" priority="15516" stopIfTrue="1" operator="lessThanOrEqual">
      <formula>12</formula>
    </cfRule>
    <cfRule type="cellIs" dxfId="14300" priority="15517" stopIfTrue="1" operator="between">
      <formula>12</formula>
      <formula>16</formula>
    </cfRule>
    <cfRule type="cellIs" dxfId="14299" priority="15518" stopIfTrue="1" operator="greaterThan">
      <formula>16</formula>
    </cfRule>
  </conditionalFormatting>
  <conditionalFormatting sqref="J217">
    <cfRule type="cellIs" dxfId="14298" priority="15519" stopIfTrue="1" operator="greaterThan">
      <formula>6.2</formula>
    </cfRule>
    <cfRule type="cellIs" dxfId="14297" priority="15520" stopIfTrue="1" operator="between">
      <formula>5.601</formula>
      <formula>6.2</formula>
    </cfRule>
    <cfRule type="cellIs" dxfId="14296" priority="15521" stopIfTrue="1" operator="lessThanOrEqual">
      <formula>5.6</formula>
    </cfRule>
  </conditionalFormatting>
  <conditionalFormatting sqref="K217">
    <cfRule type="cellIs" dxfId="14295" priority="15522" stopIfTrue="1" operator="lessThanOrEqual">
      <formula>0.02</formula>
    </cfRule>
  </conditionalFormatting>
  <conditionalFormatting sqref="G217">
    <cfRule type="cellIs" dxfId="14294" priority="15507" stopIfTrue="1" operator="lessThanOrEqual">
      <formula>0.12</formula>
    </cfRule>
    <cfRule type="cellIs" dxfId="14293" priority="15508" stopIfTrue="1" operator="between">
      <formula>0.1201</formula>
      <formula>0.2</formula>
    </cfRule>
    <cfRule type="cellIs" dxfId="14292" priority="15509" stopIfTrue="1" operator="greaterThan">
      <formula>0.2</formula>
    </cfRule>
  </conditionalFormatting>
  <conditionalFormatting sqref="N217">
    <cfRule type="cellIs" dxfId="14291" priority="15504" stopIfTrue="1" operator="between">
      <formula>50.1</formula>
      <formula>100</formula>
    </cfRule>
    <cfRule type="cellIs" dxfId="14290" priority="15506" stopIfTrue="1" operator="greaterThan">
      <formula>100</formula>
    </cfRule>
  </conditionalFormatting>
  <conditionalFormatting sqref="M217">
    <cfRule type="cellIs" dxfId="14289" priority="15503" stopIfTrue="1" operator="between">
      <formula>1250.1</formula>
      <formula>5000</formula>
    </cfRule>
    <cfRule type="cellIs" dxfId="14288" priority="15505" stopIfTrue="1" operator="greaterThan">
      <formula>5000</formula>
    </cfRule>
  </conditionalFormatting>
  <conditionalFormatting sqref="F217">
    <cfRule type="cellIs" dxfId="14287" priority="15500" stopIfTrue="1" operator="lessThanOrEqual">
      <formula>60</formula>
    </cfRule>
    <cfRule type="cellIs" dxfId="14286" priority="15501" stopIfTrue="1" operator="between">
      <formula>60</formula>
      <formula>100</formula>
    </cfRule>
    <cfRule type="cellIs" dxfId="14285" priority="15502" stopIfTrue="1" operator="greaterThan">
      <formula>100</formula>
    </cfRule>
  </conditionalFormatting>
  <conditionalFormatting sqref="E217">
    <cfRule type="cellIs" dxfId="14284" priority="15497" stopIfTrue="1" operator="lessThanOrEqual">
      <formula>2.5</formula>
    </cfRule>
    <cfRule type="cellIs" dxfId="14283" priority="15498" stopIfTrue="1" operator="between">
      <formula>2.5</formula>
      <formula>7</formula>
    </cfRule>
    <cfRule type="cellIs" dxfId="14282" priority="15499" stopIfTrue="1" operator="greaterThan">
      <formula>7</formula>
    </cfRule>
  </conditionalFormatting>
  <conditionalFormatting sqref="H217">
    <cfRule type="cellIs" dxfId="14281" priority="15494" stopIfTrue="1" operator="lessThanOrEqual">
      <formula>12</formula>
    </cfRule>
    <cfRule type="cellIs" dxfId="14280" priority="15495" stopIfTrue="1" operator="between">
      <formula>12</formula>
      <formula>16</formula>
    </cfRule>
    <cfRule type="cellIs" dxfId="14279" priority="15496" stopIfTrue="1" operator="greaterThan">
      <formula>16</formula>
    </cfRule>
  </conditionalFormatting>
  <conditionalFormatting sqref="J217">
    <cfRule type="cellIs" dxfId="14278" priority="15491" stopIfTrue="1" operator="greaterThan">
      <formula>6.2</formula>
    </cfRule>
    <cfRule type="cellIs" dxfId="14277" priority="15492" stopIfTrue="1" operator="between">
      <formula>5.601</formula>
      <formula>6.2</formula>
    </cfRule>
    <cfRule type="cellIs" dxfId="14276" priority="15493" stopIfTrue="1" operator="lessThanOrEqual">
      <formula>5.6</formula>
    </cfRule>
  </conditionalFormatting>
  <conditionalFormatting sqref="K217">
    <cfRule type="cellIs" dxfId="14275" priority="15490" stopIfTrue="1" operator="lessThanOrEqual">
      <formula>0.02</formula>
    </cfRule>
  </conditionalFormatting>
  <conditionalFormatting sqref="G217">
    <cfRule type="cellIs" dxfId="14274" priority="15487" stopIfTrue="1" operator="lessThanOrEqual">
      <formula>0.12</formula>
    </cfRule>
    <cfRule type="cellIs" dxfId="14273" priority="15488" stopIfTrue="1" operator="between">
      <formula>0.1201</formula>
      <formula>0.2</formula>
    </cfRule>
    <cfRule type="cellIs" dxfId="14272" priority="15489" stopIfTrue="1" operator="greaterThan">
      <formula>0.2</formula>
    </cfRule>
  </conditionalFormatting>
  <conditionalFormatting sqref="N217">
    <cfRule type="cellIs" dxfId="14271" priority="15485" stopIfTrue="1" operator="between">
      <formula>50.1</formula>
      <formula>100</formula>
    </cfRule>
    <cfRule type="cellIs" dxfId="14270" priority="15486" stopIfTrue="1" operator="greaterThan">
      <formula>100</formula>
    </cfRule>
  </conditionalFormatting>
  <conditionalFormatting sqref="M217">
    <cfRule type="cellIs" dxfId="14269" priority="15483" stopIfTrue="1" operator="between">
      <formula>1250.1</formula>
      <formula>5000</formula>
    </cfRule>
    <cfRule type="cellIs" dxfId="14268" priority="15484" stopIfTrue="1" operator="greaterThan">
      <formula>5000</formula>
    </cfRule>
  </conditionalFormatting>
  <conditionalFormatting sqref="F235">
    <cfRule type="cellIs" dxfId="14267" priority="15470" stopIfTrue="1" operator="lessThanOrEqual">
      <formula>60</formula>
    </cfRule>
    <cfRule type="cellIs" dxfId="14266" priority="15471" stopIfTrue="1" operator="between">
      <formula>60</formula>
      <formula>100</formula>
    </cfRule>
    <cfRule type="cellIs" dxfId="14265" priority="15472" stopIfTrue="1" operator="greaterThan">
      <formula>100</formula>
    </cfRule>
  </conditionalFormatting>
  <conditionalFormatting sqref="E235">
    <cfRule type="cellIs" dxfId="14264" priority="15473" stopIfTrue="1" operator="lessThanOrEqual">
      <formula>2.5</formula>
    </cfRule>
    <cfRule type="cellIs" dxfId="14263" priority="15474" stopIfTrue="1" operator="between">
      <formula>2.5</formula>
      <formula>7</formula>
    </cfRule>
    <cfRule type="cellIs" dxfId="14262" priority="15475" stopIfTrue="1" operator="greaterThan">
      <formula>7</formula>
    </cfRule>
  </conditionalFormatting>
  <conditionalFormatting sqref="H235">
    <cfRule type="cellIs" dxfId="14261" priority="15476" stopIfTrue="1" operator="lessThanOrEqual">
      <formula>12</formula>
    </cfRule>
    <cfRule type="cellIs" dxfId="14260" priority="15477" stopIfTrue="1" operator="between">
      <formula>12</formula>
      <formula>16</formula>
    </cfRule>
    <cfRule type="cellIs" dxfId="14259" priority="15478" stopIfTrue="1" operator="greaterThan">
      <formula>16</formula>
    </cfRule>
  </conditionalFormatting>
  <conditionalFormatting sqref="J235">
    <cfRule type="cellIs" dxfId="14258" priority="15479" stopIfTrue="1" operator="greaterThan">
      <formula>6.2</formula>
    </cfRule>
    <cfRule type="cellIs" dxfId="14257" priority="15480" stopIfTrue="1" operator="between">
      <formula>5.601</formula>
      <formula>6.2</formula>
    </cfRule>
    <cfRule type="cellIs" dxfId="14256" priority="15481" stopIfTrue="1" operator="lessThanOrEqual">
      <formula>5.6</formula>
    </cfRule>
  </conditionalFormatting>
  <conditionalFormatting sqref="K235">
    <cfRule type="cellIs" dxfId="14255" priority="15482" stopIfTrue="1" operator="lessThanOrEqual">
      <formula>0.02</formula>
    </cfRule>
  </conditionalFormatting>
  <conditionalFormatting sqref="G235">
    <cfRule type="cellIs" dxfId="14254" priority="15467" stopIfTrue="1" operator="lessThanOrEqual">
      <formula>0.12</formula>
    </cfRule>
    <cfRule type="cellIs" dxfId="14253" priority="15468" stopIfTrue="1" operator="between">
      <formula>0.1201</formula>
      <formula>0.2</formula>
    </cfRule>
    <cfRule type="cellIs" dxfId="14252" priority="15469" stopIfTrue="1" operator="greaterThan">
      <formula>0.2</formula>
    </cfRule>
  </conditionalFormatting>
  <conditionalFormatting sqref="N235">
    <cfRule type="cellIs" dxfId="14251" priority="15464" stopIfTrue="1" operator="between">
      <formula>50.1</formula>
      <formula>100</formula>
    </cfRule>
    <cfRule type="cellIs" dxfId="14250" priority="15466" stopIfTrue="1" operator="greaterThan">
      <formula>100</formula>
    </cfRule>
  </conditionalFormatting>
  <conditionalFormatting sqref="M235">
    <cfRule type="cellIs" dxfId="14249" priority="15463" stopIfTrue="1" operator="between">
      <formula>1250.1</formula>
      <formula>5000</formula>
    </cfRule>
    <cfRule type="cellIs" dxfId="14248" priority="15465" stopIfTrue="1" operator="greaterThan">
      <formula>5000</formula>
    </cfRule>
  </conditionalFormatting>
  <conditionalFormatting sqref="F235">
    <cfRule type="cellIs" dxfId="14247" priority="15460" stopIfTrue="1" operator="lessThanOrEqual">
      <formula>60</formula>
    </cfRule>
    <cfRule type="cellIs" dxfId="14246" priority="15461" stopIfTrue="1" operator="between">
      <formula>60</formula>
      <formula>100</formula>
    </cfRule>
    <cfRule type="cellIs" dxfId="14245" priority="15462" stopIfTrue="1" operator="greaterThan">
      <formula>100</formula>
    </cfRule>
  </conditionalFormatting>
  <conditionalFormatting sqref="E235">
    <cfRule type="cellIs" dxfId="14244" priority="15457" stopIfTrue="1" operator="lessThanOrEqual">
      <formula>2.5</formula>
    </cfRule>
    <cfRule type="cellIs" dxfId="14243" priority="15458" stopIfTrue="1" operator="between">
      <formula>2.5</formula>
      <formula>7</formula>
    </cfRule>
    <cfRule type="cellIs" dxfId="14242" priority="15459" stopIfTrue="1" operator="greaterThan">
      <formula>7</formula>
    </cfRule>
  </conditionalFormatting>
  <conditionalFormatting sqref="H235">
    <cfRule type="cellIs" dxfId="14241" priority="15454" stopIfTrue="1" operator="lessThanOrEqual">
      <formula>12</formula>
    </cfRule>
    <cfRule type="cellIs" dxfId="14240" priority="15455" stopIfTrue="1" operator="between">
      <formula>12</formula>
      <formula>16</formula>
    </cfRule>
    <cfRule type="cellIs" dxfId="14239" priority="15456" stopIfTrue="1" operator="greaterThan">
      <formula>16</formula>
    </cfRule>
  </conditionalFormatting>
  <conditionalFormatting sqref="J235">
    <cfRule type="cellIs" dxfId="14238" priority="15451" stopIfTrue="1" operator="greaterThan">
      <formula>6.2</formula>
    </cfRule>
    <cfRule type="cellIs" dxfId="14237" priority="15452" stopIfTrue="1" operator="between">
      <formula>5.601</formula>
      <formula>6.2</formula>
    </cfRule>
    <cfRule type="cellIs" dxfId="14236" priority="15453" stopIfTrue="1" operator="lessThanOrEqual">
      <formula>5.6</formula>
    </cfRule>
  </conditionalFormatting>
  <conditionalFormatting sqref="K235">
    <cfRule type="cellIs" dxfId="14235" priority="15450" stopIfTrue="1" operator="lessThanOrEqual">
      <formula>0.02</formula>
    </cfRule>
  </conditionalFormatting>
  <conditionalFormatting sqref="G235">
    <cfRule type="cellIs" dxfId="14234" priority="15447" stopIfTrue="1" operator="lessThanOrEqual">
      <formula>0.12</formula>
    </cfRule>
    <cfRule type="cellIs" dxfId="14233" priority="15448" stopIfTrue="1" operator="between">
      <formula>0.1201</formula>
      <formula>0.2</formula>
    </cfRule>
    <cfRule type="cellIs" dxfId="14232" priority="15449" stopIfTrue="1" operator="greaterThan">
      <formula>0.2</formula>
    </cfRule>
  </conditionalFormatting>
  <conditionalFormatting sqref="N235">
    <cfRule type="cellIs" dxfId="14231" priority="15445" stopIfTrue="1" operator="between">
      <formula>50.1</formula>
      <formula>100</formula>
    </cfRule>
    <cfRule type="cellIs" dxfId="14230" priority="15446" stopIfTrue="1" operator="greaterThan">
      <formula>100</formula>
    </cfRule>
  </conditionalFormatting>
  <conditionalFormatting sqref="M235">
    <cfRule type="cellIs" dxfId="14229" priority="15443" stopIfTrue="1" operator="between">
      <formula>1250.1</formula>
      <formula>5000</formula>
    </cfRule>
    <cfRule type="cellIs" dxfId="14228" priority="15444" stopIfTrue="1" operator="greaterThan">
      <formula>5000</formula>
    </cfRule>
  </conditionalFormatting>
  <conditionalFormatting sqref="F329">
    <cfRule type="cellIs" dxfId="14227" priority="15430" stopIfTrue="1" operator="lessThanOrEqual">
      <formula>60</formula>
    </cfRule>
    <cfRule type="cellIs" dxfId="14226" priority="15431" stopIfTrue="1" operator="between">
      <formula>60</formula>
      <formula>100</formula>
    </cfRule>
    <cfRule type="cellIs" dxfId="14225" priority="15432" stopIfTrue="1" operator="greaterThan">
      <formula>100</formula>
    </cfRule>
  </conditionalFormatting>
  <conditionalFormatting sqref="E329">
    <cfRule type="cellIs" dxfId="14224" priority="15433" stopIfTrue="1" operator="lessThanOrEqual">
      <formula>2.5</formula>
    </cfRule>
    <cfRule type="cellIs" dxfId="14223" priority="15434" stopIfTrue="1" operator="between">
      <formula>2.5</formula>
      <formula>7</formula>
    </cfRule>
    <cfRule type="cellIs" dxfId="14222" priority="15435" stopIfTrue="1" operator="greaterThan">
      <formula>7</formula>
    </cfRule>
  </conditionalFormatting>
  <conditionalFormatting sqref="H329">
    <cfRule type="cellIs" dxfId="14221" priority="15436" stopIfTrue="1" operator="lessThanOrEqual">
      <formula>12</formula>
    </cfRule>
    <cfRule type="cellIs" dxfId="14220" priority="15437" stopIfTrue="1" operator="between">
      <formula>12</formula>
      <formula>16</formula>
    </cfRule>
    <cfRule type="cellIs" dxfId="14219" priority="15438" stopIfTrue="1" operator="greaterThan">
      <formula>16</formula>
    </cfRule>
  </conditionalFormatting>
  <conditionalFormatting sqref="J329">
    <cfRule type="cellIs" dxfId="14218" priority="15439" stopIfTrue="1" operator="greaterThan">
      <formula>6.2</formula>
    </cfRule>
    <cfRule type="cellIs" dxfId="14217" priority="15440" stopIfTrue="1" operator="between">
      <formula>5.601</formula>
      <formula>6.2</formula>
    </cfRule>
    <cfRule type="cellIs" dxfId="14216" priority="15441" stopIfTrue="1" operator="lessThanOrEqual">
      <formula>5.6</formula>
    </cfRule>
  </conditionalFormatting>
  <conditionalFormatting sqref="K329">
    <cfRule type="cellIs" dxfId="14215" priority="15442" stopIfTrue="1" operator="lessThanOrEqual">
      <formula>0.02</formula>
    </cfRule>
  </conditionalFormatting>
  <conditionalFormatting sqref="G329">
    <cfRule type="cellIs" dxfId="14214" priority="15427" stopIfTrue="1" operator="lessThanOrEqual">
      <formula>0.12</formula>
    </cfRule>
    <cfRule type="cellIs" dxfId="14213" priority="15428" stopIfTrue="1" operator="between">
      <formula>0.1201</formula>
      <formula>0.2</formula>
    </cfRule>
    <cfRule type="cellIs" dxfId="14212" priority="15429" stopIfTrue="1" operator="greaterThan">
      <formula>0.2</formula>
    </cfRule>
  </conditionalFormatting>
  <conditionalFormatting sqref="N329">
    <cfRule type="cellIs" dxfId="14211" priority="15424" stopIfTrue="1" operator="between">
      <formula>50.1</formula>
      <formula>100</formula>
    </cfRule>
    <cfRule type="cellIs" dxfId="14210" priority="15426" stopIfTrue="1" operator="greaterThan">
      <formula>100</formula>
    </cfRule>
  </conditionalFormatting>
  <conditionalFormatting sqref="M329">
    <cfRule type="cellIs" dxfId="14209" priority="15423" stopIfTrue="1" operator="between">
      <formula>1250.1</formula>
      <formula>5000</formula>
    </cfRule>
    <cfRule type="cellIs" dxfId="14208" priority="15425" stopIfTrue="1" operator="greaterThan">
      <formula>5000</formula>
    </cfRule>
  </conditionalFormatting>
  <conditionalFormatting sqref="F329">
    <cfRule type="cellIs" dxfId="14207" priority="15420" stopIfTrue="1" operator="lessThanOrEqual">
      <formula>60</formula>
    </cfRule>
    <cfRule type="cellIs" dxfId="14206" priority="15421" stopIfTrue="1" operator="between">
      <formula>60</formula>
      <formula>100</formula>
    </cfRule>
    <cfRule type="cellIs" dxfId="14205" priority="15422" stopIfTrue="1" operator="greaterThan">
      <formula>100</formula>
    </cfRule>
  </conditionalFormatting>
  <conditionalFormatting sqref="E329">
    <cfRule type="cellIs" dxfId="14204" priority="15417" stopIfTrue="1" operator="lessThanOrEqual">
      <formula>2.5</formula>
    </cfRule>
    <cfRule type="cellIs" dxfId="14203" priority="15418" stopIfTrue="1" operator="between">
      <formula>2.5</formula>
      <formula>7</formula>
    </cfRule>
    <cfRule type="cellIs" dxfId="14202" priority="15419" stopIfTrue="1" operator="greaterThan">
      <formula>7</formula>
    </cfRule>
  </conditionalFormatting>
  <conditionalFormatting sqref="H329">
    <cfRule type="cellIs" dxfId="14201" priority="15414" stopIfTrue="1" operator="lessThanOrEqual">
      <formula>12</formula>
    </cfRule>
    <cfRule type="cellIs" dxfId="14200" priority="15415" stopIfTrue="1" operator="between">
      <formula>12</formula>
      <formula>16</formula>
    </cfRule>
    <cfRule type="cellIs" dxfId="14199" priority="15416" stopIfTrue="1" operator="greaterThan">
      <formula>16</formula>
    </cfRule>
  </conditionalFormatting>
  <conditionalFormatting sqref="J329">
    <cfRule type="cellIs" dxfId="14198" priority="15411" stopIfTrue="1" operator="greaterThan">
      <formula>6.2</formula>
    </cfRule>
    <cfRule type="cellIs" dxfId="14197" priority="15412" stopIfTrue="1" operator="between">
      <formula>5.601</formula>
      <formula>6.2</formula>
    </cfRule>
    <cfRule type="cellIs" dxfId="14196" priority="15413" stopIfTrue="1" operator="lessThanOrEqual">
      <formula>5.6</formula>
    </cfRule>
  </conditionalFormatting>
  <conditionalFormatting sqref="K329">
    <cfRule type="cellIs" dxfId="14195" priority="15410" stopIfTrue="1" operator="lessThanOrEqual">
      <formula>0.02</formula>
    </cfRule>
  </conditionalFormatting>
  <conditionalFormatting sqref="G329">
    <cfRule type="cellIs" dxfId="14194" priority="15407" stopIfTrue="1" operator="lessThanOrEqual">
      <formula>0.12</formula>
    </cfRule>
    <cfRule type="cellIs" dxfId="14193" priority="15408" stopIfTrue="1" operator="between">
      <formula>0.1201</formula>
      <formula>0.2</formula>
    </cfRule>
    <cfRule type="cellIs" dxfId="14192" priority="15409" stopIfTrue="1" operator="greaterThan">
      <formula>0.2</formula>
    </cfRule>
  </conditionalFormatting>
  <conditionalFormatting sqref="N329">
    <cfRule type="cellIs" dxfId="14191" priority="15405" stopIfTrue="1" operator="between">
      <formula>50.1</formula>
      <formula>100</formula>
    </cfRule>
    <cfRule type="cellIs" dxfId="14190" priority="15406" stopIfTrue="1" operator="greaterThan">
      <formula>100</formula>
    </cfRule>
  </conditionalFormatting>
  <conditionalFormatting sqref="M329">
    <cfRule type="cellIs" dxfId="14189" priority="15403" stopIfTrue="1" operator="between">
      <formula>1250.1</formula>
      <formula>5000</formula>
    </cfRule>
    <cfRule type="cellIs" dxfId="14188" priority="15404" stopIfTrue="1" operator="greaterThan">
      <formula>5000</formula>
    </cfRule>
  </conditionalFormatting>
  <conditionalFormatting sqref="F379">
    <cfRule type="cellIs" dxfId="14187" priority="15390" stopIfTrue="1" operator="lessThanOrEqual">
      <formula>60</formula>
    </cfRule>
    <cfRule type="cellIs" dxfId="14186" priority="15391" stopIfTrue="1" operator="between">
      <formula>60</formula>
      <formula>100</formula>
    </cfRule>
    <cfRule type="cellIs" dxfId="14185" priority="15392" stopIfTrue="1" operator="greaterThan">
      <formula>100</formula>
    </cfRule>
  </conditionalFormatting>
  <conditionalFormatting sqref="E379">
    <cfRule type="cellIs" dxfId="14184" priority="15393" stopIfTrue="1" operator="lessThanOrEqual">
      <formula>2.5</formula>
    </cfRule>
    <cfRule type="cellIs" dxfId="14183" priority="15394" stopIfTrue="1" operator="between">
      <formula>2.5</formula>
      <formula>7</formula>
    </cfRule>
    <cfRule type="cellIs" dxfId="14182" priority="15395" stopIfTrue="1" operator="greaterThan">
      <formula>7</formula>
    </cfRule>
  </conditionalFormatting>
  <conditionalFormatting sqref="H379">
    <cfRule type="cellIs" dxfId="14181" priority="15396" stopIfTrue="1" operator="lessThanOrEqual">
      <formula>12</formula>
    </cfRule>
    <cfRule type="cellIs" dxfId="14180" priority="15397" stopIfTrue="1" operator="between">
      <formula>12</formula>
      <formula>16</formula>
    </cfRule>
    <cfRule type="cellIs" dxfId="14179" priority="15398" stopIfTrue="1" operator="greaterThan">
      <formula>16</formula>
    </cfRule>
  </conditionalFormatting>
  <conditionalFormatting sqref="J379">
    <cfRule type="cellIs" dxfId="14178" priority="15399" stopIfTrue="1" operator="greaterThan">
      <formula>6.2</formula>
    </cfRule>
    <cfRule type="cellIs" dxfId="14177" priority="15400" stopIfTrue="1" operator="between">
      <formula>5.601</formula>
      <formula>6.2</formula>
    </cfRule>
    <cfRule type="cellIs" dxfId="14176" priority="15401" stopIfTrue="1" operator="lessThanOrEqual">
      <formula>5.6</formula>
    </cfRule>
  </conditionalFormatting>
  <conditionalFormatting sqref="K379">
    <cfRule type="cellIs" dxfId="14175" priority="15402" stopIfTrue="1" operator="lessThanOrEqual">
      <formula>0.02</formula>
    </cfRule>
  </conditionalFormatting>
  <conditionalFormatting sqref="G379">
    <cfRule type="cellIs" dxfId="14174" priority="15387" stopIfTrue="1" operator="lessThanOrEqual">
      <formula>0.12</formula>
    </cfRule>
    <cfRule type="cellIs" dxfId="14173" priority="15388" stopIfTrue="1" operator="between">
      <formula>0.1201</formula>
      <formula>0.2</formula>
    </cfRule>
    <cfRule type="cellIs" dxfId="14172" priority="15389" stopIfTrue="1" operator="greaterThan">
      <formula>0.2</formula>
    </cfRule>
  </conditionalFormatting>
  <conditionalFormatting sqref="N379">
    <cfRule type="cellIs" dxfId="14171" priority="15384" stopIfTrue="1" operator="between">
      <formula>50.1</formula>
      <formula>100</formula>
    </cfRule>
    <cfRule type="cellIs" dxfId="14170" priority="15386" stopIfTrue="1" operator="greaterThan">
      <formula>100</formula>
    </cfRule>
  </conditionalFormatting>
  <conditionalFormatting sqref="M379">
    <cfRule type="cellIs" dxfId="14169" priority="15383" stopIfTrue="1" operator="between">
      <formula>1250.1</formula>
      <formula>5000</formula>
    </cfRule>
    <cfRule type="cellIs" dxfId="14168" priority="15385" stopIfTrue="1" operator="greaterThan">
      <formula>5000</formula>
    </cfRule>
  </conditionalFormatting>
  <conditionalFormatting sqref="F379">
    <cfRule type="cellIs" dxfId="14167" priority="15380" stopIfTrue="1" operator="lessThanOrEqual">
      <formula>60</formula>
    </cfRule>
    <cfRule type="cellIs" dxfId="14166" priority="15381" stopIfTrue="1" operator="between">
      <formula>60</formula>
      <formula>100</formula>
    </cfRule>
    <cfRule type="cellIs" dxfId="14165" priority="15382" stopIfTrue="1" operator="greaterThan">
      <formula>100</formula>
    </cfRule>
  </conditionalFormatting>
  <conditionalFormatting sqref="E379">
    <cfRule type="cellIs" dxfId="14164" priority="15377" stopIfTrue="1" operator="lessThanOrEqual">
      <formula>2.5</formula>
    </cfRule>
    <cfRule type="cellIs" dxfId="14163" priority="15378" stopIfTrue="1" operator="between">
      <formula>2.5</formula>
      <formula>7</formula>
    </cfRule>
    <cfRule type="cellIs" dxfId="14162" priority="15379" stopIfTrue="1" operator="greaterThan">
      <formula>7</formula>
    </cfRule>
  </conditionalFormatting>
  <conditionalFormatting sqref="H379">
    <cfRule type="cellIs" dxfId="14161" priority="15374" stopIfTrue="1" operator="lessThanOrEqual">
      <formula>12</formula>
    </cfRule>
    <cfRule type="cellIs" dxfId="14160" priority="15375" stopIfTrue="1" operator="between">
      <formula>12</formula>
      <formula>16</formula>
    </cfRule>
    <cfRule type="cellIs" dxfId="14159" priority="15376" stopIfTrue="1" operator="greaterThan">
      <formula>16</formula>
    </cfRule>
  </conditionalFormatting>
  <conditionalFormatting sqref="J379">
    <cfRule type="cellIs" dxfId="14158" priority="15371" stopIfTrue="1" operator="greaterThan">
      <formula>6.2</formula>
    </cfRule>
    <cfRule type="cellIs" dxfId="14157" priority="15372" stopIfTrue="1" operator="between">
      <formula>5.601</formula>
      <formula>6.2</formula>
    </cfRule>
    <cfRule type="cellIs" dxfId="14156" priority="15373" stopIfTrue="1" operator="lessThanOrEqual">
      <formula>5.6</formula>
    </cfRule>
  </conditionalFormatting>
  <conditionalFormatting sqref="K379">
    <cfRule type="cellIs" dxfId="14155" priority="15370" stopIfTrue="1" operator="lessThanOrEqual">
      <formula>0.02</formula>
    </cfRule>
  </conditionalFormatting>
  <conditionalFormatting sqref="G379">
    <cfRule type="cellIs" dxfId="14154" priority="15367" stopIfTrue="1" operator="lessThanOrEqual">
      <formula>0.12</formula>
    </cfRule>
    <cfRule type="cellIs" dxfId="14153" priority="15368" stopIfTrue="1" operator="between">
      <formula>0.1201</formula>
      <formula>0.2</formula>
    </cfRule>
    <cfRule type="cellIs" dxfId="14152" priority="15369" stopIfTrue="1" operator="greaterThan">
      <formula>0.2</formula>
    </cfRule>
  </conditionalFormatting>
  <conditionalFormatting sqref="N379">
    <cfRule type="cellIs" dxfId="14151" priority="15365" stopIfTrue="1" operator="between">
      <formula>50.1</formula>
      <formula>100</formula>
    </cfRule>
    <cfRule type="cellIs" dxfId="14150" priority="15366" stopIfTrue="1" operator="greaterThan">
      <formula>100</formula>
    </cfRule>
  </conditionalFormatting>
  <conditionalFormatting sqref="M379">
    <cfRule type="cellIs" dxfId="14149" priority="15363" stopIfTrue="1" operator="between">
      <formula>1250.1</formula>
      <formula>5000</formula>
    </cfRule>
    <cfRule type="cellIs" dxfId="14148" priority="15364" stopIfTrue="1" operator="greaterThan">
      <formula>5000</formula>
    </cfRule>
  </conditionalFormatting>
  <conditionalFormatting sqref="F625">
    <cfRule type="cellIs" dxfId="14147" priority="15350" stopIfTrue="1" operator="lessThanOrEqual">
      <formula>60</formula>
    </cfRule>
    <cfRule type="cellIs" dxfId="14146" priority="15351" stopIfTrue="1" operator="between">
      <formula>60</formula>
      <formula>100</formula>
    </cfRule>
    <cfRule type="cellIs" dxfId="14145" priority="15352" stopIfTrue="1" operator="greaterThan">
      <formula>100</formula>
    </cfRule>
  </conditionalFormatting>
  <conditionalFormatting sqref="E625">
    <cfRule type="cellIs" dxfId="14144" priority="15353" stopIfTrue="1" operator="lessThanOrEqual">
      <formula>2.5</formula>
    </cfRule>
    <cfRule type="cellIs" dxfId="14143" priority="15354" stopIfTrue="1" operator="between">
      <formula>2.5</formula>
      <formula>7</formula>
    </cfRule>
    <cfRule type="cellIs" dxfId="14142" priority="15355" stopIfTrue="1" operator="greaterThan">
      <formula>7</formula>
    </cfRule>
  </conditionalFormatting>
  <conditionalFormatting sqref="H625">
    <cfRule type="cellIs" dxfId="14141" priority="15356" stopIfTrue="1" operator="lessThanOrEqual">
      <formula>12</formula>
    </cfRule>
    <cfRule type="cellIs" dxfId="14140" priority="15357" stopIfTrue="1" operator="between">
      <formula>12</formula>
      <formula>16</formula>
    </cfRule>
    <cfRule type="cellIs" dxfId="14139" priority="15358" stopIfTrue="1" operator="greaterThan">
      <formula>16</formula>
    </cfRule>
  </conditionalFormatting>
  <conditionalFormatting sqref="J625">
    <cfRule type="cellIs" dxfId="14138" priority="15359" stopIfTrue="1" operator="greaterThan">
      <formula>6.2</formula>
    </cfRule>
    <cfRule type="cellIs" dxfId="14137" priority="15360" stopIfTrue="1" operator="between">
      <formula>5.601</formula>
      <formula>6.2</formula>
    </cfRule>
    <cfRule type="cellIs" dxfId="14136" priority="15361" stopIfTrue="1" operator="lessThanOrEqual">
      <formula>5.6</formula>
    </cfRule>
  </conditionalFormatting>
  <conditionalFormatting sqref="K625">
    <cfRule type="cellIs" dxfId="14135" priority="15362" stopIfTrue="1" operator="lessThanOrEqual">
      <formula>0.02</formula>
    </cfRule>
  </conditionalFormatting>
  <conditionalFormatting sqref="G625">
    <cfRule type="cellIs" dxfId="14134" priority="15347" stopIfTrue="1" operator="lessThanOrEqual">
      <formula>0.12</formula>
    </cfRule>
    <cfRule type="cellIs" dxfId="14133" priority="15348" stopIfTrue="1" operator="between">
      <formula>0.1201</formula>
      <formula>0.2</formula>
    </cfRule>
    <cfRule type="cellIs" dxfId="14132" priority="15349" stopIfTrue="1" operator="greaterThan">
      <formula>0.2</formula>
    </cfRule>
  </conditionalFormatting>
  <conditionalFormatting sqref="N625">
    <cfRule type="cellIs" dxfId="14131" priority="15344" stopIfTrue="1" operator="between">
      <formula>50.1</formula>
      <formula>100</formula>
    </cfRule>
    <cfRule type="cellIs" dxfId="14130" priority="15346" stopIfTrue="1" operator="greaterThan">
      <formula>100</formula>
    </cfRule>
  </conditionalFormatting>
  <conditionalFormatting sqref="M625">
    <cfRule type="cellIs" dxfId="14129" priority="15343" stopIfTrue="1" operator="between">
      <formula>1250.1</formula>
      <formula>5000</formula>
    </cfRule>
    <cfRule type="cellIs" dxfId="14128" priority="15345" stopIfTrue="1" operator="greaterThan">
      <formula>5000</formula>
    </cfRule>
  </conditionalFormatting>
  <conditionalFormatting sqref="F625">
    <cfRule type="cellIs" dxfId="14127" priority="15340" stopIfTrue="1" operator="lessThanOrEqual">
      <formula>60</formula>
    </cfRule>
    <cfRule type="cellIs" dxfId="14126" priority="15341" stopIfTrue="1" operator="between">
      <formula>60</formula>
      <formula>100</formula>
    </cfRule>
    <cfRule type="cellIs" dxfId="14125" priority="15342" stopIfTrue="1" operator="greaterThan">
      <formula>100</formula>
    </cfRule>
  </conditionalFormatting>
  <conditionalFormatting sqref="E625">
    <cfRule type="cellIs" dxfId="14124" priority="15337" stopIfTrue="1" operator="lessThanOrEqual">
      <formula>2.5</formula>
    </cfRule>
    <cfRule type="cellIs" dxfId="14123" priority="15338" stopIfTrue="1" operator="between">
      <formula>2.5</formula>
      <formula>7</formula>
    </cfRule>
    <cfRule type="cellIs" dxfId="14122" priority="15339" stopIfTrue="1" operator="greaterThan">
      <formula>7</formula>
    </cfRule>
  </conditionalFormatting>
  <conditionalFormatting sqref="H625">
    <cfRule type="cellIs" dxfId="14121" priority="15334" stopIfTrue="1" operator="lessThanOrEqual">
      <formula>12</formula>
    </cfRule>
    <cfRule type="cellIs" dxfId="14120" priority="15335" stopIfTrue="1" operator="between">
      <formula>12</formula>
      <formula>16</formula>
    </cfRule>
    <cfRule type="cellIs" dxfId="14119" priority="15336" stopIfTrue="1" operator="greaterThan">
      <formula>16</formula>
    </cfRule>
  </conditionalFormatting>
  <conditionalFormatting sqref="J625">
    <cfRule type="cellIs" dxfId="14118" priority="15331" stopIfTrue="1" operator="greaterThan">
      <formula>6.2</formula>
    </cfRule>
    <cfRule type="cellIs" dxfId="14117" priority="15332" stopIfTrue="1" operator="between">
      <formula>5.601</formula>
      <formula>6.2</formula>
    </cfRule>
    <cfRule type="cellIs" dxfId="14116" priority="15333" stopIfTrue="1" operator="lessThanOrEqual">
      <formula>5.6</formula>
    </cfRule>
  </conditionalFormatting>
  <conditionalFormatting sqref="K625">
    <cfRule type="cellIs" dxfId="14115" priority="15330" stopIfTrue="1" operator="lessThanOrEqual">
      <formula>0.02</formula>
    </cfRule>
  </conditionalFormatting>
  <conditionalFormatting sqref="G625">
    <cfRule type="cellIs" dxfId="14114" priority="15327" stopIfTrue="1" operator="lessThanOrEqual">
      <formula>0.12</formula>
    </cfRule>
    <cfRule type="cellIs" dxfId="14113" priority="15328" stopIfTrue="1" operator="between">
      <formula>0.1201</formula>
      <formula>0.2</formula>
    </cfRule>
    <cfRule type="cellIs" dxfId="14112" priority="15329" stopIfTrue="1" operator="greaterThan">
      <formula>0.2</formula>
    </cfRule>
  </conditionalFormatting>
  <conditionalFormatting sqref="N625">
    <cfRule type="cellIs" dxfId="14111" priority="15325" stopIfTrue="1" operator="between">
      <formula>50.1</formula>
      <formula>100</formula>
    </cfRule>
    <cfRule type="cellIs" dxfId="14110" priority="15326" stopIfTrue="1" operator="greaterThan">
      <formula>100</formula>
    </cfRule>
  </conditionalFormatting>
  <conditionalFormatting sqref="M625">
    <cfRule type="cellIs" dxfId="14109" priority="15323" stopIfTrue="1" operator="between">
      <formula>1250.1</formula>
      <formula>5000</formula>
    </cfRule>
    <cfRule type="cellIs" dxfId="14108" priority="15324" stopIfTrue="1" operator="greaterThan">
      <formula>5000</formula>
    </cfRule>
  </conditionalFormatting>
  <conditionalFormatting sqref="F691">
    <cfRule type="cellIs" dxfId="14107" priority="15310" stopIfTrue="1" operator="lessThanOrEqual">
      <formula>60</formula>
    </cfRule>
    <cfRule type="cellIs" dxfId="14106" priority="15311" stopIfTrue="1" operator="between">
      <formula>60</formula>
      <formula>100</formula>
    </cfRule>
    <cfRule type="cellIs" dxfId="14105" priority="15312" stopIfTrue="1" operator="greaterThan">
      <formula>100</formula>
    </cfRule>
  </conditionalFormatting>
  <conditionalFormatting sqref="E691">
    <cfRule type="cellIs" dxfId="14104" priority="15313" stopIfTrue="1" operator="lessThanOrEqual">
      <formula>2.5</formula>
    </cfRule>
    <cfRule type="cellIs" dxfId="14103" priority="15314" stopIfTrue="1" operator="between">
      <formula>2.5</formula>
      <formula>7</formula>
    </cfRule>
    <cfRule type="cellIs" dxfId="14102" priority="15315" stopIfTrue="1" operator="greaterThan">
      <formula>7</formula>
    </cfRule>
  </conditionalFormatting>
  <conditionalFormatting sqref="H691">
    <cfRule type="cellIs" dxfId="14101" priority="15316" stopIfTrue="1" operator="lessThanOrEqual">
      <formula>12</formula>
    </cfRule>
    <cfRule type="cellIs" dxfId="14100" priority="15317" stopIfTrue="1" operator="between">
      <formula>12</formula>
      <formula>16</formula>
    </cfRule>
    <cfRule type="cellIs" dxfId="14099" priority="15318" stopIfTrue="1" operator="greaterThan">
      <formula>16</formula>
    </cfRule>
  </conditionalFormatting>
  <conditionalFormatting sqref="J691">
    <cfRule type="cellIs" dxfId="14098" priority="15319" stopIfTrue="1" operator="greaterThan">
      <formula>6.2</formula>
    </cfRule>
    <cfRule type="cellIs" dxfId="14097" priority="15320" stopIfTrue="1" operator="between">
      <formula>5.601</formula>
      <formula>6.2</formula>
    </cfRule>
    <cfRule type="cellIs" dxfId="14096" priority="15321" stopIfTrue="1" operator="lessThanOrEqual">
      <formula>5.6</formula>
    </cfRule>
  </conditionalFormatting>
  <conditionalFormatting sqref="K691">
    <cfRule type="cellIs" dxfId="14095" priority="15322" stopIfTrue="1" operator="lessThanOrEqual">
      <formula>0.02</formula>
    </cfRule>
  </conditionalFormatting>
  <conditionalFormatting sqref="G691">
    <cfRule type="cellIs" dxfId="14094" priority="15307" stopIfTrue="1" operator="lessThanOrEqual">
      <formula>0.12</formula>
    </cfRule>
    <cfRule type="cellIs" dxfId="14093" priority="15308" stopIfTrue="1" operator="between">
      <formula>0.1201</formula>
      <formula>0.2</formula>
    </cfRule>
    <cfRule type="cellIs" dxfId="14092" priority="15309" stopIfTrue="1" operator="greaterThan">
      <formula>0.2</formula>
    </cfRule>
  </conditionalFormatting>
  <conditionalFormatting sqref="N691">
    <cfRule type="cellIs" dxfId="14091" priority="15304" stopIfTrue="1" operator="between">
      <formula>50.1</formula>
      <formula>100</formula>
    </cfRule>
    <cfRule type="cellIs" dxfId="14090" priority="15306" stopIfTrue="1" operator="greaterThan">
      <formula>100</formula>
    </cfRule>
  </conditionalFormatting>
  <conditionalFormatting sqref="M691">
    <cfRule type="cellIs" dxfId="14089" priority="15303" stopIfTrue="1" operator="between">
      <formula>1250.1</formula>
      <formula>5000</formula>
    </cfRule>
    <cfRule type="cellIs" dxfId="14088" priority="15305" stopIfTrue="1" operator="greaterThan">
      <formula>5000</formula>
    </cfRule>
  </conditionalFormatting>
  <conditionalFormatting sqref="F691">
    <cfRule type="cellIs" dxfId="14087" priority="15300" stopIfTrue="1" operator="lessThanOrEqual">
      <formula>60</formula>
    </cfRule>
    <cfRule type="cellIs" dxfId="14086" priority="15301" stopIfTrue="1" operator="between">
      <formula>60</formula>
      <formula>100</formula>
    </cfRule>
    <cfRule type="cellIs" dxfId="14085" priority="15302" stopIfTrue="1" operator="greaterThan">
      <formula>100</formula>
    </cfRule>
  </conditionalFormatting>
  <conditionalFormatting sqref="E691">
    <cfRule type="cellIs" dxfId="14084" priority="15297" stopIfTrue="1" operator="lessThanOrEqual">
      <formula>2.5</formula>
    </cfRule>
    <cfRule type="cellIs" dxfId="14083" priority="15298" stopIfTrue="1" operator="between">
      <formula>2.5</formula>
      <formula>7</formula>
    </cfRule>
    <cfRule type="cellIs" dxfId="14082" priority="15299" stopIfTrue="1" operator="greaterThan">
      <formula>7</formula>
    </cfRule>
  </conditionalFormatting>
  <conditionalFormatting sqref="H691">
    <cfRule type="cellIs" dxfId="14081" priority="15294" stopIfTrue="1" operator="lessThanOrEqual">
      <formula>12</formula>
    </cfRule>
    <cfRule type="cellIs" dxfId="14080" priority="15295" stopIfTrue="1" operator="between">
      <formula>12</formula>
      <formula>16</formula>
    </cfRule>
    <cfRule type="cellIs" dxfId="14079" priority="15296" stopIfTrue="1" operator="greaterThan">
      <formula>16</formula>
    </cfRule>
  </conditionalFormatting>
  <conditionalFormatting sqref="J691">
    <cfRule type="cellIs" dxfId="14078" priority="15291" stopIfTrue="1" operator="greaterThan">
      <formula>6.2</formula>
    </cfRule>
    <cfRule type="cellIs" dxfId="14077" priority="15292" stopIfTrue="1" operator="between">
      <formula>5.601</formula>
      <formula>6.2</formula>
    </cfRule>
    <cfRule type="cellIs" dxfId="14076" priority="15293" stopIfTrue="1" operator="lessThanOrEqual">
      <formula>5.6</formula>
    </cfRule>
  </conditionalFormatting>
  <conditionalFormatting sqref="K691">
    <cfRule type="cellIs" dxfId="14075" priority="15290" stopIfTrue="1" operator="lessThanOrEqual">
      <formula>0.02</formula>
    </cfRule>
  </conditionalFormatting>
  <conditionalFormatting sqref="G691">
    <cfRule type="cellIs" dxfId="14074" priority="15287" stopIfTrue="1" operator="lessThanOrEqual">
      <formula>0.12</formula>
    </cfRule>
    <cfRule type="cellIs" dxfId="14073" priority="15288" stopIfTrue="1" operator="between">
      <formula>0.1201</formula>
      <formula>0.2</formula>
    </cfRule>
    <cfRule type="cellIs" dxfId="14072" priority="15289" stopIfTrue="1" operator="greaterThan">
      <formula>0.2</formula>
    </cfRule>
  </conditionalFormatting>
  <conditionalFormatting sqref="N691">
    <cfRule type="cellIs" dxfId="14071" priority="15285" stopIfTrue="1" operator="between">
      <formula>50.1</formula>
      <formula>100</formula>
    </cfRule>
    <cfRule type="cellIs" dxfId="14070" priority="15286" stopIfTrue="1" operator="greaterThan">
      <formula>100</formula>
    </cfRule>
  </conditionalFormatting>
  <conditionalFormatting sqref="M691">
    <cfRule type="cellIs" dxfId="14069" priority="15283" stopIfTrue="1" operator="between">
      <formula>1250.1</formula>
      <formula>5000</formula>
    </cfRule>
    <cfRule type="cellIs" dxfId="14068" priority="15284" stopIfTrue="1" operator="greaterThan">
      <formula>5000</formula>
    </cfRule>
  </conditionalFormatting>
  <conditionalFormatting sqref="F74 I74">
    <cfRule type="cellIs" dxfId="14067" priority="15280" stopIfTrue="1" operator="lessThanOrEqual">
      <formula>60</formula>
    </cfRule>
    <cfRule type="cellIs" dxfId="14066" priority="15281" stopIfTrue="1" operator="between">
      <formula>60</formula>
      <formula>100</formula>
    </cfRule>
    <cfRule type="cellIs" dxfId="14065" priority="15282" stopIfTrue="1" operator="greaterThan">
      <formula>100</formula>
    </cfRule>
  </conditionalFormatting>
  <conditionalFormatting sqref="E74">
    <cfRule type="cellIs" dxfId="14064" priority="15277" stopIfTrue="1" operator="lessThanOrEqual">
      <formula>2.5</formula>
    </cfRule>
    <cfRule type="cellIs" dxfId="14063" priority="15278" stopIfTrue="1" operator="between">
      <formula>2.5</formula>
      <formula>7</formula>
    </cfRule>
    <cfRule type="cellIs" dxfId="14062" priority="15279" stopIfTrue="1" operator="greaterThan">
      <formula>7</formula>
    </cfRule>
  </conditionalFormatting>
  <conditionalFormatting sqref="H74">
    <cfRule type="cellIs" dxfId="14061" priority="15274" stopIfTrue="1" operator="lessThanOrEqual">
      <formula>12</formula>
    </cfRule>
    <cfRule type="cellIs" dxfId="14060" priority="15275" stopIfTrue="1" operator="between">
      <formula>12</formula>
      <formula>16</formula>
    </cfRule>
    <cfRule type="cellIs" dxfId="14059" priority="15276" stopIfTrue="1" operator="greaterThan">
      <formula>16</formula>
    </cfRule>
  </conditionalFormatting>
  <conditionalFormatting sqref="J74">
    <cfRule type="cellIs" dxfId="14058" priority="15271" stopIfTrue="1" operator="greaterThan">
      <formula>6.2</formula>
    </cfRule>
    <cfRule type="cellIs" dxfId="14057" priority="15272" stopIfTrue="1" operator="between">
      <formula>5.601</formula>
      <formula>6.2</formula>
    </cfRule>
    <cfRule type="cellIs" dxfId="14056" priority="15273" stopIfTrue="1" operator="lessThanOrEqual">
      <formula>5.6</formula>
    </cfRule>
  </conditionalFormatting>
  <conditionalFormatting sqref="K74">
    <cfRule type="cellIs" dxfId="14055" priority="15270" stopIfTrue="1" operator="lessThanOrEqual">
      <formula>0.02</formula>
    </cfRule>
  </conditionalFormatting>
  <conditionalFormatting sqref="G74">
    <cfRule type="cellIs" dxfId="14054" priority="15267" stopIfTrue="1" operator="lessThanOrEqual">
      <formula>0.12</formula>
    </cfRule>
    <cfRule type="cellIs" dxfId="14053" priority="15268" stopIfTrue="1" operator="between">
      <formula>0.1201</formula>
      <formula>0.2</formula>
    </cfRule>
    <cfRule type="cellIs" dxfId="14052" priority="15269" stopIfTrue="1" operator="greaterThan">
      <formula>0.2</formula>
    </cfRule>
  </conditionalFormatting>
  <conditionalFormatting sqref="N74">
    <cfRule type="cellIs" dxfId="14051" priority="15265" stopIfTrue="1" operator="between">
      <formula>50.1</formula>
      <formula>100</formula>
    </cfRule>
    <cfRule type="cellIs" dxfId="14050" priority="15266" stopIfTrue="1" operator="greaterThan">
      <formula>100</formula>
    </cfRule>
  </conditionalFormatting>
  <conditionalFormatting sqref="M74">
    <cfRule type="cellIs" dxfId="14049" priority="15263" stopIfTrue="1" operator="between">
      <formula>1250.1</formula>
      <formula>5000</formula>
    </cfRule>
    <cfRule type="cellIs" dxfId="14048" priority="15264" stopIfTrue="1" operator="greaterThan">
      <formula>5000</formula>
    </cfRule>
  </conditionalFormatting>
  <conditionalFormatting sqref="F74 I74">
    <cfRule type="cellIs" dxfId="14047" priority="15260" stopIfTrue="1" operator="lessThanOrEqual">
      <formula>60</formula>
    </cfRule>
    <cfRule type="cellIs" dxfId="14046" priority="15261" stopIfTrue="1" operator="between">
      <formula>60</formula>
      <formula>100</formula>
    </cfRule>
    <cfRule type="cellIs" dxfId="14045" priority="15262" stopIfTrue="1" operator="greaterThan">
      <formula>100</formula>
    </cfRule>
  </conditionalFormatting>
  <conditionalFormatting sqref="E74">
    <cfRule type="cellIs" dxfId="14044" priority="15257" stopIfTrue="1" operator="lessThanOrEqual">
      <formula>2.5</formula>
    </cfRule>
    <cfRule type="cellIs" dxfId="14043" priority="15258" stopIfTrue="1" operator="between">
      <formula>2.5</formula>
      <formula>7</formula>
    </cfRule>
    <cfRule type="cellIs" dxfId="14042" priority="15259" stopIfTrue="1" operator="greaterThan">
      <formula>7</formula>
    </cfRule>
  </conditionalFormatting>
  <conditionalFormatting sqref="H74">
    <cfRule type="cellIs" dxfId="14041" priority="15254" stopIfTrue="1" operator="lessThanOrEqual">
      <formula>12</formula>
    </cfRule>
    <cfRule type="cellIs" dxfId="14040" priority="15255" stopIfTrue="1" operator="between">
      <formula>12</formula>
      <formula>16</formula>
    </cfRule>
    <cfRule type="cellIs" dxfId="14039" priority="15256" stopIfTrue="1" operator="greaterThan">
      <formula>16</formula>
    </cfRule>
  </conditionalFormatting>
  <conditionalFormatting sqref="J74">
    <cfRule type="cellIs" dxfId="14038" priority="15251" stopIfTrue="1" operator="greaterThan">
      <formula>6.2</formula>
    </cfRule>
    <cfRule type="cellIs" dxfId="14037" priority="15252" stopIfTrue="1" operator="between">
      <formula>5.601</formula>
      <formula>6.2</formula>
    </cfRule>
    <cfRule type="cellIs" dxfId="14036" priority="15253" stopIfTrue="1" operator="lessThanOrEqual">
      <formula>5.6</formula>
    </cfRule>
  </conditionalFormatting>
  <conditionalFormatting sqref="K74">
    <cfRule type="cellIs" dxfId="14035" priority="15250" stopIfTrue="1" operator="lessThanOrEqual">
      <formula>0.02</formula>
    </cfRule>
  </conditionalFormatting>
  <conditionalFormatting sqref="G74">
    <cfRule type="cellIs" dxfId="14034" priority="15247" stopIfTrue="1" operator="lessThanOrEqual">
      <formula>0.12</formula>
    </cfRule>
    <cfRule type="cellIs" dxfId="14033" priority="15248" stopIfTrue="1" operator="between">
      <formula>0.1201</formula>
      <formula>0.2</formula>
    </cfRule>
    <cfRule type="cellIs" dxfId="14032" priority="15249" stopIfTrue="1" operator="greaterThan">
      <formula>0.2</formula>
    </cfRule>
  </conditionalFormatting>
  <conditionalFormatting sqref="N74">
    <cfRule type="cellIs" dxfId="14031" priority="15245" stopIfTrue="1" operator="between">
      <formula>50.1</formula>
      <formula>100</formula>
    </cfRule>
    <cfRule type="cellIs" dxfId="14030" priority="15246" stopIfTrue="1" operator="greaterThan">
      <formula>100</formula>
    </cfRule>
  </conditionalFormatting>
  <conditionalFormatting sqref="M74">
    <cfRule type="cellIs" dxfId="14029" priority="15243" stopIfTrue="1" operator="between">
      <formula>1250.1</formula>
      <formula>5000</formula>
    </cfRule>
    <cfRule type="cellIs" dxfId="14028" priority="15244" stopIfTrue="1" operator="greaterThan">
      <formula>5000</formula>
    </cfRule>
  </conditionalFormatting>
  <conditionalFormatting sqref="F92 I92">
    <cfRule type="cellIs" dxfId="14027" priority="15240" stopIfTrue="1" operator="lessThanOrEqual">
      <formula>60</formula>
    </cfRule>
    <cfRule type="cellIs" dxfId="14026" priority="15241" stopIfTrue="1" operator="between">
      <formula>60</formula>
      <formula>100</formula>
    </cfRule>
    <cfRule type="cellIs" dxfId="14025" priority="15242" stopIfTrue="1" operator="greaterThan">
      <formula>100</formula>
    </cfRule>
  </conditionalFormatting>
  <conditionalFormatting sqref="E92">
    <cfRule type="cellIs" dxfId="14024" priority="15237" stopIfTrue="1" operator="lessThanOrEqual">
      <formula>2.5</formula>
    </cfRule>
    <cfRule type="cellIs" dxfId="14023" priority="15238" stopIfTrue="1" operator="between">
      <formula>2.5</formula>
      <formula>7</formula>
    </cfRule>
    <cfRule type="cellIs" dxfId="14022" priority="15239" stopIfTrue="1" operator="greaterThan">
      <formula>7</formula>
    </cfRule>
  </conditionalFormatting>
  <conditionalFormatting sqref="H92">
    <cfRule type="cellIs" dxfId="14021" priority="15234" stopIfTrue="1" operator="lessThanOrEqual">
      <formula>12</formula>
    </cfRule>
    <cfRule type="cellIs" dxfId="14020" priority="15235" stopIfTrue="1" operator="between">
      <formula>12</formula>
      <formula>16</formula>
    </cfRule>
    <cfRule type="cellIs" dxfId="14019" priority="15236" stopIfTrue="1" operator="greaterThan">
      <formula>16</formula>
    </cfRule>
  </conditionalFormatting>
  <conditionalFormatting sqref="J92">
    <cfRule type="cellIs" dxfId="14018" priority="15231" stopIfTrue="1" operator="greaterThan">
      <formula>6.2</formula>
    </cfRule>
    <cfRule type="cellIs" dxfId="14017" priority="15232" stopIfTrue="1" operator="between">
      <formula>5.601</formula>
      <formula>6.2</formula>
    </cfRule>
    <cfRule type="cellIs" dxfId="14016" priority="15233" stopIfTrue="1" operator="lessThanOrEqual">
      <formula>5.6</formula>
    </cfRule>
  </conditionalFormatting>
  <conditionalFormatting sqref="K92">
    <cfRule type="cellIs" dxfId="14015" priority="15230" stopIfTrue="1" operator="lessThanOrEqual">
      <formula>0.02</formula>
    </cfRule>
  </conditionalFormatting>
  <conditionalFormatting sqref="G92">
    <cfRule type="cellIs" dxfId="14014" priority="15227" stopIfTrue="1" operator="lessThanOrEqual">
      <formula>0.12</formula>
    </cfRule>
    <cfRule type="cellIs" dxfId="14013" priority="15228" stopIfTrue="1" operator="between">
      <formula>0.1201</formula>
      <formula>0.2</formula>
    </cfRule>
    <cfRule type="cellIs" dxfId="14012" priority="15229" stopIfTrue="1" operator="greaterThan">
      <formula>0.2</formula>
    </cfRule>
  </conditionalFormatting>
  <conditionalFormatting sqref="N92">
    <cfRule type="cellIs" dxfId="14011" priority="15225" stopIfTrue="1" operator="between">
      <formula>50.1</formula>
      <formula>100</formula>
    </cfRule>
    <cfRule type="cellIs" dxfId="14010" priority="15226" stopIfTrue="1" operator="greaterThan">
      <formula>100</formula>
    </cfRule>
  </conditionalFormatting>
  <conditionalFormatting sqref="M92">
    <cfRule type="cellIs" dxfId="14009" priority="15223" stopIfTrue="1" operator="between">
      <formula>1250.1</formula>
      <formula>5000</formula>
    </cfRule>
    <cfRule type="cellIs" dxfId="14008" priority="15224" stopIfTrue="1" operator="greaterThan">
      <formula>5000</formula>
    </cfRule>
  </conditionalFormatting>
  <conditionalFormatting sqref="F92 I92">
    <cfRule type="cellIs" dxfId="14007" priority="15220" stopIfTrue="1" operator="lessThanOrEqual">
      <formula>60</formula>
    </cfRule>
    <cfRule type="cellIs" dxfId="14006" priority="15221" stopIfTrue="1" operator="between">
      <formula>60</formula>
      <formula>100</formula>
    </cfRule>
    <cfRule type="cellIs" dxfId="14005" priority="15222" stopIfTrue="1" operator="greaterThan">
      <formula>100</formula>
    </cfRule>
  </conditionalFormatting>
  <conditionalFormatting sqref="E92">
    <cfRule type="cellIs" dxfId="14004" priority="15217" stopIfTrue="1" operator="lessThanOrEqual">
      <formula>2.5</formula>
    </cfRule>
    <cfRule type="cellIs" dxfId="14003" priority="15218" stopIfTrue="1" operator="between">
      <formula>2.5</formula>
      <formula>7</formula>
    </cfRule>
    <cfRule type="cellIs" dxfId="14002" priority="15219" stopIfTrue="1" operator="greaterThan">
      <formula>7</formula>
    </cfRule>
  </conditionalFormatting>
  <conditionalFormatting sqref="H92">
    <cfRule type="cellIs" dxfId="14001" priority="15214" stopIfTrue="1" operator="lessThanOrEqual">
      <formula>12</formula>
    </cfRule>
    <cfRule type="cellIs" dxfId="14000" priority="15215" stopIfTrue="1" operator="between">
      <formula>12</formula>
      <formula>16</formula>
    </cfRule>
    <cfRule type="cellIs" dxfId="13999" priority="15216" stopIfTrue="1" operator="greaterThan">
      <formula>16</formula>
    </cfRule>
  </conditionalFormatting>
  <conditionalFormatting sqref="J92">
    <cfRule type="cellIs" dxfId="13998" priority="15211" stopIfTrue="1" operator="greaterThan">
      <formula>6.2</formula>
    </cfRule>
    <cfRule type="cellIs" dxfId="13997" priority="15212" stopIfTrue="1" operator="between">
      <formula>5.601</formula>
      <formula>6.2</formula>
    </cfRule>
    <cfRule type="cellIs" dxfId="13996" priority="15213" stopIfTrue="1" operator="lessThanOrEqual">
      <formula>5.6</formula>
    </cfRule>
  </conditionalFormatting>
  <conditionalFormatting sqref="K92">
    <cfRule type="cellIs" dxfId="13995" priority="15210" stopIfTrue="1" operator="lessThanOrEqual">
      <formula>0.02</formula>
    </cfRule>
  </conditionalFormatting>
  <conditionalFormatting sqref="G92">
    <cfRule type="cellIs" dxfId="13994" priority="15207" stopIfTrue="1" operator="lessThanOrEqual">
      <formula>0.12</formula>
    </cfRule>
    <cfRule type="cellIs" dxfId="13993" priority="15208" stopIfTrue="1" operator="between">
      <formula>0.1201</formula>
      <formula>0.2</formula>
    </cfRule>
    <cfRule type="cellIs" dxfId="13992" priority="15209" stopIfTrue="1" operator="greaterThan">
      <formula>0.2</formula>
    </cfRule>
  </conditionalFormatting>
  <conditionalFormatting sqref="N92">
    <cfRule type="cellIs" dxfId="13991" priority="15205" stopIfTrue="1" operator="between">
      <formula>50.1</formula>
      <formula>100</formula>
    </cfRule>
    <cfRule type="cellIs" dxfId="13990" priority="15206" stopIfTrue="1" operator="greaterThan">
      <formula>100</formula>
    </cfRule>
  </conditionalFormatting>
  <conditionalFormatting sqref="M92">
    <cfRule type="cellIs" dxfId="13989" priority="15203" stopIfTrue="1" operator="between">
      <formula>1250.1</formula>
      <formula>5000</formula>
    </cfRule>
    <cfRule type="cellIs" dxfId="13988" priority="15204" stopIfTrue="1" operator="greaterThan">
      <formula>5000</formula>
    </cfRule>
  </conditionalFormatting>
  <conditionalFormatting sqref="F105">
    <cfRule type="cellIs" dxfId="13987" priority="15200" stopIfTrue="1" operator="lessThanOrEqual">
      <formula>60</formula>
    </cfRule>
    <cfRule type="cellIs" dxfId="13986" priority="15201" stopIfTrue="1" operator="between">
      <formula>60</formula>
      <formula>100</formula>
    </cfRule>
    <cfRule type="cellIs" dxfId="13985" priority="15202" stopIfTrue="1" operator="greaterThan">
      <formula>100</formula>
    </cfRule>
  </conditionalFormatting>
  <conditionalFormatting sqref="E105">
    <cfRule type="cellIs" dxfId="13984" priority="15197" stopIfTrue="1" operator="lessThanOrEqual">
      <formula>2.5</formula>
    </cfRule>
    <cfRule type="cellIs" dxfId="13983" priority="15198" stopIfTrue="1" operator="between">
      <formula>2.5</formula>
      <formula>7</formula>
    </cfRule>
    <cfRule type="cellIs" dxfId="13982" priority="15199" stopIfTrue="1" operator="greaterThan">
      <formula>7</formula>
    </cfRule>
  </conditionalFormatting>
  <conditionalFormatting sqref="H105">
    <cfRule type="cellIs" dxfId="13981" priority="15194" stopIfTrue="1" operator="lessThanOrEqual">
      <formula>12</formula>
    </cfRule>
    <cfRule type="cellIs" dxfId="13980" priority="15195" stopIfTrue="1" operator="between">
      <formula>12</formula>
      <formula>16</formula>
    </cfRule>
    <cfRule type="cellIs" dxfId="13979" priority="15196" stopIfTrue="1" operator="greaterThan">
      <formula>16</formula>
    </cfRule>
  </conditionalFormatting>
  <conditionalFormatting sqref="J105">
    <cfRule type="cellIs" dxfId="13978" priority="15191" stopIfTrue="1" operator="greaterThan">
      <formula>6.2</formula>
    </cfRule>
    <cfRule type="cellIs" dxfId="13977" priority="15192" stopIfTrue="1" operator="between">
      <formula>5.601</formula>
      <formula>6.2</formula>
    </cfRule>
    <cfRule type="cellIs" dxfId="13976" priority="15193" stopIfTrue="1" operator="lessThanOrEqual">
      <formula>5.6</formula>
    </cfRule>
  </conditionalFormatting>
  <conditionalFormatting sqref="K105">
    <cfRule type="cellIs" dxfId="13975" priority="15190" stopIfTrue="1" operator="lessThanOrEqual">
      <formula>0.02</formula>
    </cfRule>
  </conditionalFormatting>
  <conditionalFormatting sqref="G105">
    <cfRule type="cellIs" dxfId="13974" priority="15187" stopIfTrue="1" operator="lessThanOrEqual">
      <formula>0.12</formula>
    </cfRule>
    <cfRule type="cellIs" dxfId="13973" priority="15188" stopIfTrue="1" operator="between">
      <formula>0.1201</formula>
      <formula>0.2</formula>
    </cfRule>
    <cfRule type="cellIs" dxfId="13972" priority="15189" stopIfTrue="1" operator="greaterThan">
      <formula>0.2</formula>
    </cfRule>
  </conditionalFormatting>
  <conditionalFormatting sqref="N105">
    <cfRule type="cellIs" dxfId="13971" priority="15185" stopIfTrue="1" operator="between">
      <formula>50.1</formula>
      <formula>100</formula>
    </cfRule>
    <cfRule type="cellIs" dxfId="13970" priority="15186" stopIfTrue="1" operator="greaterThan">
      <formula>100</formula>
    </cfRule>
  </conditionalFormatting>
  <conditionalFormatting sqref="M105">
    <cfRule type="cellIs" dxfId="13969" priority="15183" stopIfTrue="1" operator="between">
      <formula>1250.1</formula>
      <formula>5000</formula>
    </cfRule>
    <cfRule type="cellIs" dxfId="13968" priority="15184" stopIfTrue="1" operator="greaterThan">
      <formula>5000</formula>
    </cfRule>
  </conditionalFormatting>
  <conditionalFormatting sqref="F105">
    <cfRule type="cellIs" dxfId="13967" priority="15180" stopIfTrue="1" operator="lessThanOrEqual">
      <formula>60</formula>
    </cfRule>
    <cfRule type="cellIs" dxfId="13966" priority="15181" stopIfTrue="1" operator="between">
      <formula>60</formula>
      <formula>100</formula>
    </cfRule>
    <cfRule type="cellIs" dxfId="13965" priority="15182" stopIfTrue="1" operator="greaterThan">
      <formula>100</formula>
    </cfRule>
  </conditionalFormatting>
  <conditionalFormatting sqref="E105">
    <cfRule type="cellIs" dxfId="13964" priority="15177" stopIfTrue="1" operator="lessThanOrEqual">
      <formula>2.5</formula>
    </cfRule>
    <cfRule type="cellIs" dxfId="13963" priority="15178" stopIfTrue="1" operator="between">
      <formula>2.5</formula>
      <formula>7</formula>
    </cfRule>
    <cfRule type="cellIs" dxfId="13962" priority="15179" stopIfTrue="1" operator="greaterThan">
      <formula>7</formula>
    </cfRule>
  </conditionalFormatting>
  <conditionalFormatting sqref="H105">
    <cfRule type="cellIs" dxfId="13961" priority="15174" stopIfTrue="1" operator="lessThanOrEqual">
      <formula>12</formula>
    </cfRule>
    <cfRule type="cellIs" dxfId="13960" priority="15175" stopIfTrue="1" operator="between">
      <formula>12</formula>
      <formula>16</formula>
    </cfRule>
    <cfRule type="cellIs" dxfId="13959" priority="15176" stopIfTrue="1" operator="greaterThan">
      <formula>16</formula>
    </cfRule>
  </conditionalFormatting>
  <conditionalFormatting sqref="J105">
    <cfRule type="cellIs" dxfId="13958" priority="15171" stopIfTrue="1" operator="greaterThan">
      <formula>6.2</formula>
    </cfRule>
    <cfRule type="cellIs" dxfId="13957" priority="15172" stopIfTrue="1" operator="between">
      <formula>5.601</formula>
      <formula>6.2</formula>
    </cfRule>
    <cfRule type="cellIs" dxfId="13956" priority="15173" stopIfTrue="1" operator="lessThanOrEqual">
      <formula>5.6</formula>
    </cfRule>
  </conditionalFormatting>
  <conditionalFormatting sqref="K105">
    <cfRule type="cellIs" dxfId="13955" priority="15170" stopIfTrue="1" operator="lessThanOrEqual">
      <formula>0.02</formula>
    </cfRule>
  </conditionalFormatting>
  <conditionalFormatting sqref="G105">
    <cfRule type="cellIs" dxfId="13954" priority="15167" stopIfTrue="1" operator="lessThanOrEqual">
      <formula>0.12</formula>
    </cfRule>
    <cfRule type="cellIs" dxfId="13953" priority="15168" stopIfTrue="1" operator="between">
      <formula>0.1201</formula>
      <formula>0.2</formula>
    </cfRule>
    <cfRule type="cellIs" dxfId="13952" priority="15169" stopIfTrue="1" operator="greaterThan">
      <formula>0.2</formula>
    </cfRule>
  </conditionalFormatting>
  <conditionalFormatting sqref="N105">
    <cfRule type="cellIs" dxfId="13951" priority="15165" stopIfTrue="1" operator="between">
      <formula>50.1</formula>
      <formula>100</formula>
    </cfRule>
    <cfRule type="cellIs" dxfId="13950" priority="15166" stopIfTrue="1" operator="greaterThan">
      <formula>100</formula>
    </cfRule>
  </conditionalFormatting>
  <conditionalFormatting sqref="M105">
    <cfRule type="cellIs" dxfId="13949" priority="15163" stopIfTrue="1" operator="between">
      <formula>1250.1</formula>
      <formula>5000</formula>
    </cfRule>
    <cfRule type="cellIs" dxfId="13948" priority="15164" stopIfTrue="1" operator="greaterThan">
      <formula>5000</formula>
    </cfRule>
  </conditionalFormatting>
  <conditionalFormatting sqref="F117">
    <cfRule type="cellIs" dxfId="13947" priority="15160" stopIfTrue="1" operator="lessThanOrEqual">
      <formula>60</formula>
    </cfRule>
    <cfRule type="cellIs" dxfId="13946" priority="15161" stopIfTrue="1" operator="between">
      <formula>60</formula>
      <formula>100</formula>
    </cfRule>
    <cfRule type="cellIs" dxfId="13945" priority="15162" stopIfTrue="1" operator="greaterThan">
      <formula>100</formula>
    </cfRule>
  </conditionalFormatting>
  <conditionalFormatting sqref="E117">
    <cfRule type="cellIs" dxfId="13944" priority="15157" stopIfTrue="1" operator="lessThanOrEqual">
      <formula>2.5</formula>
    </cfRule>
    <cfRule type="cellIs" dxfId="13943" priority="15158" stopIfTrue="1" operator="between">
      <formula>2.5</formula>
      <formula>7</formula>
    </cfRule>
    <cfRule type="cellIs" dxfId="13942" priority="15159" stopIfTrue="1" operator="greaterThan">
      <formula>7</formula>
    </cfRule>
  </conditionalFormatting>
  <conditionalFormatting sqref="H117">
    <cfRule type="cellIs" dxfId="13941" priority="15154" stopIfTrue="1" operator="lessThanOrEqual">
      <formula>12</formula>
    </cfRule>
    <cfRule type="cellIs" dxfId="13940" priority="15155" stopIfTrue="1" operator="between">
      <formula>12</formula>
      <formula>16</formula>
    </cfRule>
    <cfRule type="cellIs" dxfId="13939" priority="15156" stopIfTrue="1" operator="greaterThan">
      <formula>16</formula>
    </cfRule>
  </conditionalFormatting>
  <conditionalFormatting sqref="J117">
    <cfRule type="cellIs" dxfId="13938" priority="15151" stopIfTrue="1" operator="greaterThan">
      <formula>6.2</formula>
    </cfRule>
    <cfRule type="cellIs" dxfId="13937" priority="15152" stopIfTrue="1" operator="between">
      <formula>5.601</formula>
      <formula>6.2</formula>
    </cfRule>
    <cfRule type="cellIs" dxfId="13936" priority="15153" stopIfTrue="1" operator="lessThanOrEqual">
      <formula>5.6</formula>
    </cfRule>
  </conditionalFormatting>
  <conditionalFormatting sqref="K117">
    <cfRule type="cellIs" dxfId="13935" priority="15150" stopIfTrue="1" operator="lessThanOrEqual">
      <formula>0.02</formula>
    </cfRule>
  </conditionalFormatting>
  <conditionalFormatting sqref="G117">
    <cfRule type="cellIs" dxfId="13934" priority="15147" stopIfTrue="1" operator="lessThanOrEqual">
      <formula>0.12</formula>
    </cfRule>
    <cfRule type="cellIs" dxfId="13933" priority="15148" stopIfTrue="1" operator="between">
      <formula>0.1201</formula>
      <formula>0.2</formula>
    </cfRule>
    <cfRule type="cellIs" dxfId="13932" priority="15149" stopIfTrue="1" operator="greaterThan">
      <formula>0.2</formula>
    </cfRule>
  </conditionalFormatting>
  <conditionalFormatting sqref="N117">
    <cfRule type="cellIs" dxfId="13931" priority="15145" stopIfTrue="1" operator="between">
      <formula>50.1</formula>
      <formula>100</formula>
    </cfRule>
    <cfRule type="cellIs" dxfId="13930" priority="15146" stopIfTrue="1" operator="greaterThan">
      <formula>100</formula>
    </cfRule>
  </conditionalFormatting>
  <conditionalFormatting sqref="M117">
    <cfRule type="cellIs" dxfId="13929" priority="15143" stopIfTrue="1" operator="between">
      <formula>1250.1</formula>
      <formula>5000</formula>
    </cfRule>
    <cfRule type="cellIs" dxfId="13928" priority="15144" stopIfTrue="1" operator="greaterThan">
      <formula>5000</formula>
    </cfRule>
  </conditionalFormatting>
  <conditionalFormatting sqref="F117">
    <cfRule type="cellIs" dxfId="13927" priority="15140" stopIfTrue="1" operator="lessThanOrEqual">
      <formula>60</formula>
    </cfRule>
    <cfRule type="cellIs" dxfId="13926" priority="15141" stopIfTrue="1" operator="between">
      <formula>60</formula>
      <formula>100</formula>
    </cfRule>
    <cfRule type="cellIs" dxfId="13925" priority="15142" stopIfTrue="1" operator="greaterThan">
      <formula>100</formula>
    </cfRule>
  </conditionalFormatting>
  <conditionalFormatting sqref="E117">
    <cfRule type="cellIs" dxfId="13924" priority="15137" stopIfTrue="1" operator="lessThanOrEqual">
      <formula>2.5</formula>
    </cfRule>
    <cfRule type="cellIs" dxfId="13923" priority="15138" stopIfTrue="1" operator="between">
      <formula>2.5</formula>
      <formula>7</formula>
    </cfRule>
    <cfRule type="cellIs" dxfId="13922" priority="15139" stopIfTrue="1" operator="greaterThan">
      <formula>7</formula>
    </cfRule>
  </conditionalFormatting>
  <conditionalFormatting sqref="H117">
    <cfRule type="cellIs" dxfId="13921" priority="15134" stopIfTrue="1" operator="lessThanOrEqual">
      <formula>12</formula>
    </cfRule>
    <cfRule type="cellIs" dxfId="13920" priority="15135" stopIfTrue="1" operator="between">
      <formula>12</formula>
      <formula>16</formula>
    </cfRule>
    <cfRule type="cellIs" dxfId="13919" priority="15136" stopIfTrue="1" operator="greaterThan">
      <formula>16</formula>
    </cfRule>
  </conditionalFormatting>
  <conditionalFormatting sqref="J117">
    <cfRule type="cellIs" dxfId="13918" priority="15131" stopIfTrue="1" operator="greaterThan">
      <formula>6.2</formula>
    </cfRule>
    <cfRule type="cellIs" dxfId="13917" priority="15132" stopIfTrue="1" operator="between">
      <formula>5.601</formula>
      <formula>6.2</formula>
    </cfRule>
    <cfRule type="cellIs" dxfId="13916" priority="15133" stopIfTrue="1" operator="lessThanOrEqual">
      <formula>5.6</formula>
    </cfRule>
  </conditionalFormatting>
  <conditionalFormatting sqref="K117">
    <cfRule type="cellIs" dxfId="13915" priority="15130" stopIfTrue="1" operator="lessThanOrEqual">
      <formula>0.02</formula>
    </cfRule>
  </conditionalFormatting>
  <conditionalFormatting sqref="G117">
    <cfRule type="cellIs" dxfId="13914" priority="15127" stopIfTrue="1" operator="lessThanOrEqual">
      <formula>0.12</formula>
    </cfRule>
    <cfRule type="cellIs" dxfId="13913" priority="15128" stopIfTrue="1" operator="between">
      <formula>0.1201</formula>
      <formula>0.2</formula>
    </cfRule>
    <cfRule type="cellIs" dxfId="13912" priority="15129" stopIfTrue="1" operator="greaterThan">
      <formula>0.2</formula>
    </cfRule>
  </conditionalFormatting>
  <conditionalFormatting sqref="N117">
    <cfRule type="cellIs" dxfId="13911" priority="15125" stopIfTrue="1" operator="between">
      <formula>50.1</formula>
      <formula>100</formula>
    </cfRule>
    <cfRule type="cellIs" dxfId="13910" priority="15126" stopIfTrue="1" operator="greaterThan">
      <formula>100</formula>
    </cfRule>
  </conditionalFormatting>
  <conditionalFormatting sqref="M117">
    <cfRule type="cellIs" dxfId="13909" priority="15123" stopIfTrue="1" operator="between">
      <formula>1250.1</formula>
      <formula>5000</formula>
    </cfRule>
    <cfRule type="cellIs" dxfId="13908" priority="15124" stopIfTrue="1" operator="greaterThan">
      <formula>5000</formula>
    </cfRule>
  </conditionalFormatting>
  <conditionalFormatting sqref="F129">
    <cfRule type="cellIs" dxfId="13907" priority="15120" stopIfTrue="1" operator="lessThanOrEqual">
      <formula>60</formula>
    </cfRule>
    <cfRule type="cellIs" dxfId="13906" priority="15121" stopIfTrue="1" operator="between">
      <formula>60</formula>
      <formula>100</formula>
    </cfRule>
    <cfRule type="cellIs" dxfId="13905" priority="15122" stopIfTrue="1" operator="greaterThan">
      <formula>100</formula>
    </cfRule>
  </conditionalFormatting>
  <conditionalFormatting sqref="E129">
    <cfRule type="cellIs" dxfId="13904" priority="15117" stopIfTrue="1" operator="lessThanOrEqual">
      <formula>2.5</formula>
    </cfRule>
    <cfRule type="cellIs" dxfId="13903" priority="15118" stopIfTrue="1" operator="between">
      <formula>2.5</formula>
      <formula>7</formula>
    </cfRule>
    <cfRule type="cellIs" dxfId="13902" priority="15119" stopIfTrue="1" operator="greaterThan">
      <formula>7</formula>
    </cfRule>
  </conditionalFormatting>
  <conditionalFormatting sqref="H129">
    <cfRule type="cellIs" dxfId="13901" priority="15114" stopIfTrue="1" operator="lessThanOrEqual">
      <formula>12</formula>
    </cfRule>
    <cfRule type="cellIs" dxfId="13900" priority="15115" stopIfTrue="1" operator="between">
      <formula>12</formula>
      <formula>16</formula>
    </cfRule>
    <cfRule type="cellIs" dxfId="13899" priority="15116" stopIfTrue="1" operator="greaterThan">
      <formula>16</formula>
    </cfRule>
  </conditionalFormatting>
  <conditionalFormatting sqref="J129">
    <cfRule type="cellIs" dxfId="13898" priority="15111" stopIfTrue="1" operator="greaterThan">
      <formula>6.2</formula>
    </cfRule>
    <cfRule type="cellIs" dxfId="13897" priority="15112" stopIfTrue="1" operator="between">
      <formula>5.601</formula>
      <formula>6.2</formula>
    </cfRule>
    <cfRule type="cellIs" dxfId="13896" priority="15113" stopIfTrue="1" operator="lessThanOrEqual">
      <formula>5.6</formula>
    </cfRule>
  </conditionalFormatting>
  <conditionalFormatting sqref="K129">
    <cfRule type="cellIs" dxfId="13895" priority="15110" stopIfTrue="1" operator="lessThanOrEqual">
      <formula>0.02</formula>
    </cfRule>
  </conditionalFormatting>
  <conditionalFormatting sqref="G129">
    <cfRule type="cellIs" dxfId="13894" priority="15107" stopIfTrue="1" operator="lessThanOrEqual">
      <formula>0.12</formula>
    </cfRule>
    <cfRule type="cellIs" dxfId="13893" priority="15108" stopIfTrue="1" operator="between">
      <formula>0.1201</formula>
      <formula>0.2</formula>
    </cfRule>
    <cfRule type="cellIs" dxfId="13892" priority="15109" stopIfTrue="1" operator="greaterThan">
      <formula>0.2</formula>
    </cfRule>
  </conditionalFormatting>
  <conditionalFormatting sqref="N129">
    <cfRule type="cellIs" dxfId="13891" priority="15105" stopIfTrue="1" operator="between">
      <formula>50.1</formula>
      <formula>100</formula>
    </cfRule>
    <cfRule type="cellIs" dxfId="13890" priority="15106" stopIfTrue="1" operator="greaterThan">
      <formula>100</formula>
    </cfRule>
  </conditionalFormatting>
  <conditionalFormatting sqref="M129">
    <cfRule type="cellIs" dxfId="13889" priority="15103" stopIfTrue="1" operator="between">
      <formula>1250.1</formula>
      <formula>5000</formula>
    </cfRule>
    <cfRule type="cellIs" dxfId="13888" priority="15104" stopIfTrue="1" operator="greaterThan">
      <formula>5000</formula>
    </cfRule>
  </conditionalFormatting>
  <conditionalFormatting sqref="F129">
    <cfRule type="cellIs" dxfId="13887" priority="15100" stopIfTrue="1" operator="lessThanOrEqual">
      <formula>60</formula>
    </cfRule>
    <cfRule type="cellIs" dxfId="13886" priority="15101" stopIfTrue="1" operator="between">
      <formula>60</formula>
      <formula>100</formula>
    </cfRule>
    <cfRule type="cellIs" dxfId="13885" priority="15102" stopIfTrue="1" operator="greaterThan">
      <formula>100</formula>
    </cfRule>
  </conditionalFormatting>
  <conditionalFormatting sqref="E129">
    <cfRule type="cellIs" dxfId="13884" priority="15097" stopIfTrue="1" operator="lessThanOrEqual">
      <formula>2.5</formula>
    </cfRule>
    <cfRule type="cellIs" dxfId="13883" priority="15098" stopIfTrue="1" operator="between">
      <formula>2.5</formula>
      <formula>7</formula>
    </cfRule>
    <cfRule type="cellIs" dxfId="13882" priority="15099" stopIfTrue="1" operator="greaterThan">
      <formula>7</formula>
    </cfRule>
  </conditionalFormatting>
  <conditionalFormatting sqref="H129">
    <cfRule type="cellIs" dxfId="13881" priority="15094" stopIfTrue="1" operator="lessThanOrEqual">
      <formula>12</formula>
    </cfRule>
    <cfRule type="cellIs" dxfId="13880" priority="15095" stopIfTrue="1" operator="between">
      <formula>12</formula>
      <formula>16</formula>
    </cfRule>
    <cfRule type="cellIs" dxfId="13879" priority="15096" stopIfTrue="1" operator="greaterThan">
      <formula>16</formula>
    </cfRule>
  </conditionalFormatting>
  <conditionalFormatting sqref="J129">
    <cfRule type="cellIs" dxfId="13878" priority="15091" stopIfTrue="1" operator="greaterThan">
      <formula>6.2</formula>
    </cfRule>
    <cfRule type="cellIs" dxfId="13877" priority="15092" stopIfTrue="1" operator="between">
      <formula>5.601</formula>
      <formula>6.2</formula>
    </cfRule>
    <cfRule type="cellIs" dxfId="13876" priority="15093" stopIfTrue="1" operator="lessThanOrEqual">
      <formula>5.6</formula>
    </cfRule>
  </conditionalFormatting>
  <conditionalFormatting sqref="K129">
    <cfRule type="cellIs" dxfId="13875" priority="15090" stopIfTrue="1" operator="lessThanOrEqual">
      <formula>0.02</formula>
    </cfRule>
  </conditionalFormatting>
  <conditionalFormatting sqref="G129">
    <cfRule type="cellIs" dxfId="13874" priority="15087" stopIfTrue="1" operator="lessThanOrEqual">
      <formula>0.12</formula>
    </cfRule>
    <cfRule type="cellIs" dxfId="13873" priority="15088" stopIfTrue="1" operator="between">
      <formula>0.1201</formula>
      <formula>0.2</formula>
    </cfRule>
    <cfRule type="cellIs" dxfId="13872" priority="15089" stopIfTrue="1" operator="greaterThan">
      <formula>0.2</formula>
    </cfRule>
  </conditionalFormatting>
  <conditionalFormatting sqref="N129">
    <cfRule type="cellIs" dxfId="13871" priority="15085" stopIfTrue="1" operator="between">
      <formula>50.1</formula>
      <formula>100</formula>
    </cfRule>
    <cfRule type="cellIs" dxfId="13870" priority="15086" stopIfTrue="1" operator="greaterThan">
      <formula>100</formula>
    </cfRule>
  </conditionalFormatting>
  <conditionalFormatting sqref="M129">
    <cfRule type="cellIs" dxfId="13869" priority="15083" stopIfTrue="1" operator="between">
      <formula>1250.1</formula>
      <formula>5000</formula>
    </cfRule>
    <cfRule type="cellIs" dxfId="13868" priority="15084" stopIfTrue="1" operator="greaterThan">
      <formula>5000</formula>
    </cfRule>
  </conditionalFormatting>
  <conditionalFormatting sqref="F146">
    <cfRule type="cellIs" dxfId="13867" priority="15080" stopIfTrue="1" operator="lessThanOrEqual">
      <formula>60</formula>
    </cfRule>
    <cfRule type="cellIs" dxfId="13866" priority="15081" stopIfTrue="1" operator="between">
      <formula>60</formula>
      <formula>100</formula>
    </cfRule>
    <cfRule type="cellIs" dxfId="13865" priority="15082" stopIfTrue="1" operator="greaterThan">
      <formula>100</formula>
    </cfRule>
  </conditionalFormatting>
  <conditionalFormatting sqref="E146">
    <cfRule type="cellIs" dxfId="13864" priority="15077" stopIfTrue="1" operator="lessThanOrEqual">
      <formula>2.5</formula>
    </cfRule>
    <cfRule type="cellIs" dxfId="13863" priority="15078" stopIfTrue="1" operator="between">
      <formula>2.5</formula>
      <formula>7</formula>
    </cfRule>
    <cfRule type="cellIs" dxfId="13862" priority="15079" stopIfTrue="1" operator="greaterThan">
      <formula>7</formula>
    </cfRule>
  </conditionalFormatting>
  <conditionalFormatting sqref="H146">
    <cfRule type="cellIs" dxfId="13861" priority="15074" stopIfTrue="1" operator="lessThanOrEqual">
      <formula>12</formula>
    </cfRule>
    <cfRule type="cellIs" dxfId="13860" priority="15075" stopIfTrue="1" operator="between">
      <formula>12</formula>
      <formula>16</formula>
    </cfRule>
    <cfRule type="cellIs" dxfId="13859" priority="15076" stopIfTrue="1" operator="greaterThan">
      <formula>16</formula>
    </cfRule>
  </conditionalFormatting>
  <conditionalFormatting sqref="J146">
    <cfRule type="cellIs" dxfId="13858" priority="15071" stopIfTrue="1" operator="greaterThan">
      <formula>6.2</formula>
    </cfRule>
    <cfRule type="cellIs" dxfId="13857" priority="15072" stopIfTrue="1" operator="between">
      <formula>5.601</formula>
      <formula>6.2</formula>
    </cfRule>
    <cfRule type="cellIs" dxfId="13856" priority="15073" stopIfTrue="1" operator="lessThanOrEqual">
      <formula>5.6</formula>
    </cfRule>
  </conditionalFormatting>
  <conditionalFormatting sqref="K146">
    <cfRule type="cellIs" dxfId="13855" priority="15070" stopIfTrue="1" operator="lessThanOrEqual">
      <formula>0.02</formula>
    </cfRule>
  </conditionalFormatting>
  <conditionalFormatting sqref="G146">
    <cfRule type="cellIs" dxfId="13854" priority="15067" stopIfTrue="1" operator="lessThanOrEqual">
      <formula>0.12</formula>
    </cfRule>
    <cfRule type="cellIs" dxfId="13853" priority="15068" stopIfTrue="1" operator="between">
      <formula>0.1201</formula>
      <formula>0.2</formula>
    </cfRule>
    <cfRule type="cellIs" dxfId="13852" priority="15069" stopIfTrue="1" operator="greaterThan">
      <formula>0.2</formula>
    </cfRule>
  </conditionalFormatting>
  <conditionalFormatting sqref="N146">
    <cfRule type="cellIs" dxfId="13851" priority="15065" stopIfTrue="1" operator="between">
      <formula>50.1</formula>
      <formula>100</formula>
    </cfRule>
    <cfRule type="cellIs" dxfId="13850" priority="15066" stopIfTrue="1" operator="greaterThan">
      <formula>100</formula>
    </cfRule>
  </conditionalFormatting>
  <conditionalFormatting sqref="M146">
    <cfRule type="cellIs" dxfId="13849" priority="15063" stopIfTrue="1" operator="between">
      <formula>1250.1</formula>
      <formula>5000</formula>
    </cfRule>
    <cfRule type="cellIs" dxfId="13848" priority="15064" stopIfTrue="1" operator="greaterThan">
      <formula>5000</formula>
    </cfRule>
  </conditionalFormatting>
  <conditionalFormatting sqref="F146">
    <cfRule type="cellIs" dxfId="13847" priority="15060" stopIfTrue="1" operator="lessThanOrEqual">
      <formula>60</formula>
    </cfRule>
    <cfRule type="cellIs" dxfId="13846" priority="15061" stopIfTrue="1" operator="between">
      <formula>60</formula>
      <formula>100</formula>
    </cfRule>
    <cfRule type="cellIs" dxfId="13845" priority="15062" stopIfTrue="1" operator="greaterThan">
      <formula>100</formula>
    </cfRule>
  </conditionalFormatting>
  <conditionalFormatting sqref="E146">
    <cfRule type="cellIs" dxfId="13844" priority="15057" stopIfTrue="1" operator="lessThanOrEqual">
      <formula>2.5</formula>
    </cfRule>
    <cfRule type="cellIs" dxfId="13843" priority="15058" stopIfTrue="1" operator="between">
      <formula>2.5</formula>
      <formula>7</formula>
    </cfRule>
    <cfRule type="cellIs" dxfId="13842" priority="15059" stopIfTrue="1" operator="greaterThan">
      <formula>7</formula>
    </cfRule>
  </conditionalFormatting>
  <conditionalFormatting sqref="H146">
    <cfRule type="cellIs" dxfId="13841" priority="15054" stopIfTrue="1" operator="lessThanOrEqual">
      <formula>12</formula>
    </cfRule>
    <cfRule type="cellIs" dxfId="13840" priority="15055" stopIfTrue="1" operator="between">
      <formula>12</formula>
      <formula>16</formula>
    </cfRule>
    <cfRule type="cellIs" dxfId="13839" priority="15056" stopIfTrue="1" operator="greaterThan">
      <formula>16</formula>
    </cfRule>
  </conditionalFormatting>
  <conditionalFormatting sqref="J146">
    <cfRule type="cellIs" dxfId="13838" priority="15051" stopIfTrue="1" operator="greaterThan">
      <formula>6.2</formula>
    </cfRule>
    <cfRule type="cellIs" dxfId="13837" priority="15052" stopIfTrue="1" operator="between">
      <formula>5.601</formula>
      <formula>6.2</formula>
    </cfRule>
    <cfRule type="cellIs" dxfId="13836" priority="15053" stopIfTrue="1" operator="lessThanOrEqual">
      <formula>5.6</formula>
    </cfRule>
  </conditionalFormatting>
  <conditionalFormatting sqref="K146">
    <cfRule type="cellIs" dxfId="13835" priority="15050" stopIfTrue="1" operator="lessThanOrEqual">
      <formula>0.02</formula>
    </cfRule>
  </conditionalFormatting>
  <conditionalFormatting sqref="G146">
    <cfRule type="cellIs" dxfId="13834" priority="15047" stopIfTrue="1" operator="lessThanOrEqual">
      <formula>0.12</formula>
    </cfRule>
    <cfRule type="cellIs" dxfId="13833" priority="15048" stopIfTrue="1" operator="between">
      <formula>0.1201</formula>
      <formula>0.2</formula>
    </cfRule>
    <cfRule type="cellIs" dxfId="13832" priority="15049" stopIfTrue="1" operator="greaterThan">
      <formula>0.2</formula>
    </cfRule>
  </conditionalFormatting>
  <conditionalFormatting sqref="N146">
    <cfRule type="cellIs" dxfId="13831" priority="15045" stopIfTrue="1" operator="between">
      <formula>50.1</formula>
      <formula>100</formula>
    </cfRule>
    <cfRule type="cellIs" dxfId="13830" priority="15046" stopIfTrue="1" operator="greaterThan">
      <formula>100</formula>
    </cfRule>
  </conditionalFormatting>
  <conditionalFormatting sqref="M146">
    <cfRule type="cellIs" dxfId="13829" priority="15043" stopIfTrue="1" operator="between">
      <formula>1250.1</formula>
      <formula>5000</formula>
    </cfRule>
    <cfRule type="cellIs" dxfId="13828" priority="15044" stopIfTrue="1" operator="greaterThan">
      <formula>5000</formula>
    </cfRule>
  </conditionalFormatting>
  <conditionalFormatting sqref="F159">
    <cfRule type="cellIs" dxfId="13827" priority="15040" stopIfTrue="1" operator="lessThanOrEqual">
      <formula>60</formula>
    </cfRule>
    <cfRule type="cellIs" dxfId="13826" priority="15041" stopIfTrue="1" operator="between">
      <formula>60</formula>
      <formula>100</formula>
    </cfRule>
    <cfRule type="cellIs" dxfId="13825" priority="15042" stopIfTrue="1" operator="greaterThan">
      <formula>100</formula>
    </cfRule>
  </conditionalFormatting>
  <conditionalFormatting sqref="E159">
    <cfRule type="cellIs" dxfId="13824" priority="15037" stopIfTrue="1" operator="lessThanOrEqual">
      <formula>2.5</formula>
    </cfRule>
    <cfRule type="cellIs" dxfId="13823" priority="15038" stopIfTrue="1" operator="between">
      <formula>2.5</formula>
      <formula>7</formula>
    </cfRule>
    <cfRule type="cellIs" dxfId="13822" priority="15039" stopIfTrue="1" operator="greaterThan">
      <formula>7</formula>
    </cfRule>
  </conditionalFormatting>
  <conditionalFormatting sqref="H159">
    <cfRule type="cellIs" dxfId="13821" priority="15034" stopIfTrue="1" operator="lessThanOrEqual">
      <formula>12</formula>
    </cfRule>
    <cfRule type="cellIs" dxfId="13820" priority="15035" stopIfTrue="1" operator="between">
      <formula>12</formula>
      <formula>16</formula>
    </cfRule>
    <cfRule type="cellIs" dxfId="13819" priority="15036" stopIfTrue="1" operator="greaterThan">
      <formula>16</formula>
    </cfRule>
  </conditionalFormatting>
  <conditionalFormatting sqref="J159">
    <cfRule type="cellIs" dxfId="13818" priority="15031" stopIfTrue="1" operator="greaterThan">
      <formula>6.2</formula>
    </cfRule>
    <cfRule type="cellIs" dxfId="13817" priority="15032" stopIfTrue="1" operator="between">
      <formula>5.601</formula>
      <formula>6.2</formula>
    </cfRule>
    <cfRule type="cellIs" dxfId="13816" priority="15033" stopIfTrue="1" operator="lessThanOrEqual">
      <formula>5.6</formula>
    </cfRule>
  </conditionalFormatting>
  <conditionalFormatting sqref="K159">
    <cfRule type="cellIs" dxfId="13815" priority="15030" stopIfTrue="1" operator="lessThanOrEqual">
      <formula>0.02</formula>
    </cfRule>
  </conditionalFormatting>
  <conditionalFormatting sqref="G159">
    <cfRule type="cellIs" dxfId="13814" priority="15027" stopIfTrue="1" operator="lessThanOrEqual">
      <formula>0.12</formula>
    </cfRule>
    <cfRule type="cellIs" dxfId="13813" priority="15028" stopIfTrue="1" operator="between">
      <formula>0.1201</formula>
      <formula>0.2</formula>
    </cfRule>
    <cfRule type="cellIs" dxfId="13812" priority="15029" stopIfTrue="1" operator="greaterThan">
      <formula>0.2</formula>
    </cfRule>
  </conditionalFormatting>
  <conditionalFormatting sqref="N159">
    <cfRule type="cellIs" dxfId="13811" priority="15025" stopIfTrue="1" operator="between">
      <formula>50.1</formula>
      <formula>100</formula>
    </cfRule>
    <cfRule type="cellIs" dxfId="13810" priority="15026" stopIfTrue="1" operator="greaterThan">
      <formula>100</formula>
    </cfRule>
  </conditionalFormatting>
  <conditionalFormatting sqref="M159">
    <cfRule type="cellIs" dxfId="13809" priority="15023" stopIfTrue="1" operator="between">
      <formula>1250.1</formula>
      <formula>5000</formula>
    </cfRule>
    <cfRule type="cellIs" dxfId="13808" priority="15024" stopIfTrue="1" operator="greaterThan">
      <formula>5000</formula>
    </cfRule>
  </conditionalFormatting>
  <conditionalFormatting sqref="F159">
    <cfRule type="cellIs" dxfId="13807" priority="15020" stopIfTrue="1" operator="lessThanOrEqual">
      <formula>60</formula>
    </cfRule>
    <cfRule type="cellIs" dxfId="13806" priority="15021" stopIfTrue="1" operator="between">
      <formula>60</formula>
      <formula>100</formula>
    </cfRule>
    <cfRule type="cellIs" dxfId="13805" priority="15022" stopIfTrue="1" operator="greaterThan">
      <formula>100</formula>
    </cfRule>
  </conditionalFormatting>
  <conditionalFormatting sqref="E159">
    <cfRule type="cellIs" dxfId="13804" priority="15017" stopIfTrue="1" operator="lessThanOrEqual">
      <formula>2.5</formula>
    </cfRule>
    <cfRule type="cellIs" dxfId="13803" priority="15018" stopIfTrue="1" operator="between">
      <formula>2.5</formula>
      <formula>7</formula>
    </cfRule>
    <cfRule type="cellIs" dxfId="13802" priority="15019" stopIfTrue="1" operator="greaterThan">
      <formula>7</formula>
    </cfRule>
  </conditionalFormatting>
  <conditionalFormatting sqref="H159">
    <cfRule type="cellIs" dxfId="13801" priority="15014" stopIfTrue="1" operator="lessThanOrEqual">
      <formula>12</formula>
    </cfRule>
    <cfRule type="cellIs" dxfId="13800" priority="15015" stopIfTrue="1" operator="between">
      <formula>12</formula>
      <formula>16</formula>
    </cfRule>
    <cfRule type="cellIs" dxfId="13799" priority="15016" stopIfTrue="1" operator="greaterThan">
      <formula>16</formula>
    </cfRule>
  </conditionalFormatting>
  <conditionalFormatting sqref="J159">
    <cfRule type="cellIs" dxfId="13798" priority="15011" stopIfTrue="1" operator="greaterThan">
      <formula>6.2</formula>
    </cfRule>
    <cfRule type="cellIs" dxfId="13797" priority="15012" stopIfTrue="1" operator="between">
      <formula>5.601</formula>
      <formula>6.2</formula>
    </cfRule>
    <cfRule type="cellIs" dxfId="13796" priority="15013" stopIfTrue="1" operator="lessThanOrEqual">
      <formula>5.6</formula>
    </cfRule>
  </conditionalFormatting>
  <conditionalFormatting sqref="K159">
    <cfRule type="cellIs" dxfId="13795" priority="15010" stopIfTrue="1" operator="lessThanOrEqual">
      <formula>0.02</formula>
    </cfRule>
  </conditionalFormatting>
  <conditionalFormatting sqref="G159">
    <cfRule type="cellIs" dxfId="13794" priority="15007" stopIfTrue="1" operator="lessThanOrEqual">
      <formula>0.12</formula>
    </cfRule>
    <cfRule type="cellIs" dxfId="13793" priority="15008" stopIfTrue="1" operator="between">
      <formula>0.1201</formula>
      <formula>0.2</formula>
    </cfRule>
    <cfRule type="cellIs" dxfId="13792" priority="15009" stopIfTrue="1" operator="greaterThan">
      <formula>0.2</formula>
    </cfRule>
  </conditionalFormatting>
  <conditionalFormatting sqref="N159">
    <cfRule type="cellIs" dxfId="13791" priority="15005" stopIfTrue="1" operator="between">
      <formula>50.1</formula>
      <formula>100</formula>
    </cfRule>
    <cfRule type="cellIs" dxfId="13790" priority="15006" stopIfTrue="1" operator="greaterThan">
      <formula>100</formula>
    </cfRule>
  </conditionalFormatting>
  <conditionalFormatting sqref="M159">
    <cfRule type="cellIs" dxfId="13789" priority="15003" stopIfTrue="1" operator="between">
      <formula>1250.1</formula>
      <formula>5000</formula>
    </cfRule>
    <cfRule type="cellIs" dxfId="13788" priority="15004" stopIfTrue="1" operator="greaterThan">
      <formula>5000</formula>
    </cfRule>
  </conditionalFormatting>
  <conditionalFormatting sqref="F176">
    <cfRule type="cellIs" dxfId="13787" priority="15000" stopIfTrue="1" operator="lessThanOrEqual">
      <formula>60</formula>
    </cfRule>
    <cfRule type="cellIs" dxfId="13786" priority="15001" stopIfTrue="1" operator="between">
      <formula>60</formula>
      <formula>100</formula>
    </cfRule>
    <cfRule type="cellIs" dxfId="13785" priority="15002" stopIfTrue="1" operator="greaterThan">
      <formula>100</formula>
    </cfRule>
  </conditionalFormatting>
  <conditionalFormatting sqref="E176">
    <cfRule type="cellIs" dxfId="13784" priority="14997" stopIfTrue="1" operator="lessThanOrEqual">
      <formula>2.5</formula>
    </cfRule>
    <cfRule type="cellIs" dxfId="13783" priority="14998" stopIfTrue="1" operator="between">
      <formula>2.5</formula>
      <formula>7</formula>
    </cfRule>
    <cfRule type="cellIs" dxfId="13782" priority="14999" stopIfTrue="1" operator="greaterThan">
      <formula>7</formula>
    </cfRule>
  </conditionalFormatting>
  <conditionalFormatting sqref="H176">
    <cfRule type="cellIs" dxfId="13781" priority="14994" stopIfTrue="1" operator="lessThanOrEqual">
      <formula>12</formula>
    </cfRule>
    <cfRule type="cellIs" dxfId="13780" priority="14995" stopIfTrue="1" operator="between">
      <formula>12</formula>
      <formula>16</formula>
    </cfRule>
    <cfRule type="cellIs" dxfId="13779" priority="14996" stopIfTrue="1" operator="greaterThan">
      <formula>16</formula>
    </cfRule>
  </conditionalFormatting>
  <conditionalFormatting sqref="J176">
    <cfRule type="cellIs" dxfId="13778" priority="14991" stopIfTrue="1" operator="greaterThan">
      <formula>6.2</formula>
    </cfRule>
    <cfRule type="cellIs" dxfId="13777" priority="14992" stopIfTrue="1" operator="between">
      <formula>5.601</formula>
      <formula>6.2</formula>
    </cfRule>
    <cfRule type="cellIs" dxfId="13776" priority="14993" stopIfTrue="1" operator="lessThanOrEqual">
      <formula>5.6</formula>
    </cfRule>
  </conditionalFormatting>
  <conditionalFormatting sqref="K176">
    <cfRule type="cellIs" dxfId="13775" priority="14990" stopIfTrue="1" operator="lessThanOrEqual">
      <formula>0.02</formula>
    </cfRule>
  </conditionalFormatting>
  <conditionalFormatting sqref="G176">
    <cfRule type="cellIs" dxfId="13774" priority="14987" stopIfTrue="1" operator="lessThanOrEqual">
      <formula>0.12</formula>
    </cfRule>
    <cfRule type="cellIs" dxfId="13773" priority="14988" stopIfTrue="1" operator="between">
      <formula>0.1201</formula>
      <formula>0.2</formula>
    </cfRule>
    <cfRule type="cellIs" dxfId="13772" priority="14989" stopIfTrue="1" operator="greaterThan">
      <formula>0.2</formula>
    </cfRule>
  </conditionalFormatting>
  <conditionalFormatting sqref="N176">
    <cfRule type="cellIs" dxfId="13771" priority="14985" stopIfTrue="1" operator="between">
      <formula>50.1</formula>
      <formula>100</formula>
    </cfRule>
    <cfRule type="cellIs" dxfId="13770" priority="14986" stopIfTrue="1" operator="greaterThan">
      <formula>100</formula>
    </cfRule>
  </conditionalFormatting>
  <conditionalFormatting sqref="M176">
    <cfRule type="cellIs" dxfId="13769" priority="14983" stopIfTrue="1" operator="between">
      <formula>1250.1</formula>
      <formula>5000</formula>
    </cfRule>
    <cfRule type="cellIs" dxfId="13768" priority="14984" stopIfTrue="1" operator="greaterThan">
      <formula>5000</formula>
    </cfRule>
  </conditionalFormatting>
  <conditionalFormatting sqref="F176">
    <cfRule type="cellIs" dxfId="13767" priority="14980" stopIfTrue="1" operator="lessThanOrEqual">
      <formula>60</formula>
    </cfRule>
    <cfRule type="cellIs" dxfId="13766" priority="14981" stopIfTrue="1" operator="between">
      <formula>60</formula>
      <formula>100</formula>
    </cfRule>
    <cfRule type="cellIs" dxfId="13765" priority="14982" stopIfTrue="1" operator="greaterThan">
      <formula>100</formula>
    </cfRule>
  </conditionalFormatting>
  <conditionalFormatting sqref="E176">
    <cfRule type="cellIs" dxfId="13764" priority="14977" stopIfTrue="1" operator="lessThanOrEqual">
      <formula>2.5</formula>
    </cfRule>
    <cfRule type="cellIs" dxfId="13763" priority="14978" stopIfTrue="1" operator="between">
      <formula>2.5</formula>
      <formula>7</formula>
    </cfRule>
    <cfRule type="cellIs" dxfId="13762" priority="14979" stopIfTrue="1" operator="greaterThan">
      <formula>7</formula>
    </cfRule>
  </conditionalFormatting>
  <conditionalFormatting sqref="H176">
    <cfRule type="cellIs" dxfId="13761" priority="14974" stopIfTrue="1" operator="lessThanOrEqual">
      <formula>12</formula>
    </cfRule>
    <cfRule type="cellIs" dxfId="13760" priority="14975" stopIfTrue="1" operator="between">
      <formula>12</formula>
      <formula>16</formula>
    </cfRule>
    <cfRule type="cellIs" dxfId="13759" priority="14976" stopIfTrue="1" operator="greaterThan">
      <formula>16</formula>
    </cfRule>
  </conditionalFormatting>
  <conditionalFormatting sqref="J176">
    <cfRule type="cellIs" dxfId="13758" priority="14971" stopIfTrue="1" operator="greaterThan">
      <formula>6.2</formula>
    </cfRule>
    <cfRule type="cellIs" dxfId="13757" priority="14972" stopIfTrue="1" operator="between">
      <formula>5.601</formula>
      <formula>6.2</formula>
    </cfRule>
    <cfRule type="cellIs" dxfId="13756" priority="14973" stopIfTrue="1" operator="lessThanOrEqual">
      <formula>5.6</formula>
    </cfRule>
  </conditionalFormatting>
  <conditionalFormatting sqref="K176">
    <cfRule type="cellIs" dxfId="13755" priority="14970" stopIfTrue="1" operator="lessThanOrEqual">
      <formula>0.02</formula>
    </cfRule>
  </conditionalFormatting>
  <conditionalFormatting sqref="G176">
    <cfRule type="cellIs" dxfId="13754" priority="14967" stopIfTrue="1" operator="lessThanOrEqual">
      <formula>0.12</formula>
    </cfRule>
    <cfRule type="cellIs" dxfId="13753" priority="14968" stopIfTrue="1" operator="between">
      <formula>0.1201</formula>
      <formula>0.2</formula>
    </cfRule>
    <cfRule type="cellIs" dxfId="13752" priority="14969" stopIfTrue="1" operator="greaterThan">
      <formula>0.2</formula>
    </cfRule>
  </conditionalFormatting>
  <conditionalFormatting sqref="N176">
    <cfRule type="cellIs" dxfId="13751" priority="14965" stopIfTrue="1" operator="between">
      <formula>50.1</formula>
      <formula>100</formula>
    </cfRule>
    <cfRule type="cellIs" dxfId="13750" priority="14966" stopIfTrue="1" operator="greaterThan">
      <formula>100</formula>
    </cfRule>
  </conditionalFormatting>
  <conditionalFormatting sqref="M176">
    <cfRule type="cellIs" dxfId="13749" priority="14963" stopIfTrue="1" operator="between">
      <formula>1250.1</formula>
      <formula>5000</formula>
    </cfRule>
    <cfRule type="cellIs" dxfId="13748" priority="14964" stopIfTrue="1" operator="greaterThan">
      <formula>5000</formula>
    </cfRule>
  </conditionalFormatting>
  <conditionalFormatting sqref="F189">
    <cfRule type="cellIs" dxfId="13747" priority="14960" stopIfTrue="1" operator="lessThanOrEqual">
      <formula>60</formula>
    </cfRule>
    <cfRule type="cellIs" dxfId="13746" priority="14961" stopIfTrue="1" operator="between">
      <formula>60</formula>
      <formula>100</formula>
    </cfRule>
    <cfRule type="cellIs" dxfId="13745" priority="14962" stopIfTrue="1" operator="greaterThan">
      <formula>100</formula>
    </cfRule>
  </conditionalFormatting>
  <conditionalFormatting sqref="E189">
    <cfRule type="cellIs" dxfId="13744" priority="14957" stopIfTrue="1" operator="lessThanOrEqual">
      <formula>2.5</formula>
    </cfRule>
    <cfRule type="cellIs" dxfId="13743" priority="14958" stopIfTrue="1" operator="between">
      <formula>2.5</formula>
      <formula>7</formula>
    </cfRule>
    <cfRule type="cellIs" dxfId="13742" priority="14959" stopIfTrue="1" operator="greaterThan">
      <formula>7</formula>
    </cfRule>
  </conditionalFormatting>
  <conditionalFormatting sqref="H189">
    <cfRule type="cellIs" dxfId="13741" priority="14954" stopIfTrue="1" operator="lessThanOrEqual">
      <formula>12</formula>
    </cfRule>
    <cfRule type="cellIs" dxfId="13740" priority="14955" stopIfTrue="1" operator="between">
      <formula>12</formula>
      <formula>16</formula>
    </cfRule>
    <cfRule type="cellIs" dxfId="13739" priority="14956" stopIfTrue="1" operator="greaterThan">
      <formula>16</formula>
    </cfRule>
  </conditionalFormatting>
  <conditionalFormatting sqref="J189">
    <cfRule type="cellIs" dxfId="13738" priority="14951" stopIfTrue="1" operator="greaterThan">
      <formula>6.2</formula>
    </cfRule>
    <cfRule type="cellIs" dxfId="13737" priority="14952" stopIfTrue="1" operator="between">
      <formula>5.601</formula>
      <formula>6.2</formula>
    </cfRule>
    <cfRule type="cellIs" dxfId="13736" priority="14953" stopIfTrue="1" operator="lessThanOrEqual">
      <formula>5.6</formula>
    </cfRule>
  </conditionalFormatting>
  <conditionalFormatting sqref="K189">
    <cfRule type="cellIs" dxfId="13735" priority="14950" stopIfTrue="1" operator="lessThanOrEqual">
      <formula>0.02</formula>
    </cfRule>
  </conditionalFormatting>
  <conditionalFormatting sqref="G189">
    <cfRule type="cellIs" dxfId="13734" priority="14947" stopIfTrue="1" operator="lessThanOrEqual">
      <formula>0.12</formula>
    </cfRule>
    <cfRule type="cellIs" dxfId="13733" priority="14948" stopIfTrue="1" operator="between">
      <formula>0.1201</formula>
      <formula>0.2</formula>
    </cfRule>
    <cfRule type="cellIs" dxfId="13732" priority="14949" stopIfTrue="1" operator="greaterThan">
      <formula>0.2</formula>
    </cfRule>
  </conditionalFormatting>
  <conditionalFormatting sqref="N189">
    <cfRule type="cellIs" dxfId="13731" priority="14945" stopIfTrue="1" operator="between">
      <formula>50.1</formula>
      <formula>100</formula>
    </cfRule>
    <cfRule type="cellIs" dxfId="13730" priority="14946" stopIfTrue="1" operator="greaterThan">
      <formula>100</formula>
    </cfRule>
  </conditionalFormatting>
  <conditionalFormatting sqref="M189">
    <cfRule type="cellIs" dxfId="13729" priority="14943" stopIfTrue="1" operator="between">
      <formula>1250.1</formula>
      <formula>5000</formula>
    </cfRule>
    <cfRule type="cellIs" dxfId="13728" priority="14944" stopIfTrue="1" operator="greaterThan">
      <formula>5000</formula>
    </cfRule>
  </conditionalFormatting>
  <conditionalFormatting sqref="F189">
    <cfRule type="cellIs" dxfId="13727" priority="14940" stopIfTrue="1" operator="lessThanOrEqual">
      <formula>60</formula>
    </cfRule>
    <cfRule type="cellIs" dxfId="13726" priority="14941" stopIfTrue="1" operator="between">
      <formula>60</formula>
      <formula>100</formula>
    </cfRule>
    <cfRule type="cellIs" dxfId="13725" priority="14942" stopIfTrue="1" operator="greaterThan">
      <formula>100</formula>
    </cfRule>
  </conditionalFormatting>
  <conditionalFormatting sqref="E189">
    <cfRule type="cellIs" dxfId="13724" priority="14937" stopIfTrue="1" operator="lessThanOrEqual">
      <formula>2.5</formula>
    </cfRule>
    <cfRule type="cellIs" dxfId="13723" priority="14938" stopIfTrue="1" operator="between">
      <formula>2.5</formula>
      <formula>7</formula>
    </cfRule>
    <cfRule type="cellIs" dxfId="13722" priority="14939" stopIfTrue="1" operator="greaterThan">
      <formula>7</formula>
    </cfRule>
  </conditionalFormatting>
  <conditionalFormatting sqref="H189">
    <cfRule type="cellIs" dxfId="13721" priority="14934" stopIfTrue="1" operator="lessThanOrEqual">
      <formula>12</formula>
    </cfRule>
    <cfRule type="cellIs" dxfId="13720" priority="14935" stopIfTrue="1" operator="between">
      <formula>12</formula>
      <formula>16</formula>
    </cfRule>
    <cfRule type="cellIs" dxfId="13719" priority="14936" stopIfTrue="1" operator="greaterThan">
      <formula>16</formula>
    </cfRule>
  </conditionalFormatting>
  <conditionalFormatting sqref="J189">
    <cfRule type="cellIs" dxfId="13718" priority="14931" stopIfTrue="1" operator="greaterThan">
      <formula>6.2</formula>
    </cfRule>
    <cfRule type="cellIs" dxfId="13717" priority="14932" stopIfTrue="1" operator="between">
      <formula>5.601</formula>
      <formula>6.2</formula>
    </cfRule>
    <cfRule type="cellIs" dxfId="13716" priority="14933" stopIfTrue="1" operator="lessThanOrEqual">
      <formula>5.6</formula>
    </cfRule>
  </conditionalFormatting>
  <conditionalFormatting sqref="K189">
    <cfRule type="cellIs" dxfId="13715" priority="14930" stopIfTrue="1" operator="lessThanOrEqual">
      <formula>0.02</formula>
    </cfRule>
  </conditionalFormatting>
  <conditionalFormatting sqref="G189">
    <cfRule type="cellIs" dxfId="13714" priority="14927" stopIfTrue="1" operator="lessThanOrEqual">
      <formula>0.12</formula>
    </cfRule>
    <cfRule type="cellIs" dxfId="13713" priority="14928" stopIfTrue="1" operator="between">
      <formula>0.1201</formula>
      <formula>0.2</formula>
    </cfRule>
    <cfRule type="cellIs" dxfId="13712" priority="14929" stopIfTrue="1" operator="greaterThan">
      <formula>0.2</formula>
    </cfRule>
  </conditionalFormatting>
  <conditionalFormatting sqref="N189">
    <cfRule type="cellIs" dxfId="13711" priority="14925" stopIfTrue="1" operator="between">
      <formula>50.1</formula>
      <formula>100</formula>
    </cfRule>
    <cfRule type="cellIs" dxfId="13710" priority="14926" stopIfTrue="1" operator="greaterThan">
      <formula>100</formula>
    </cfRule>
  </conditionalFormatting>
  <conditionalFormatting sqref="M189">
    <cfRule type="cellIs" dxfId="13709" priority="14923" stopIfTrue="1" operator="between">
      <formula>1250.1</formula>
      <formula>5000</formula>
    </cfRule>
    <cfRule type="cellIs" dxfId="13708" priority="14924" stopIfTrue="1" operator="greaterThan">
      <formula>5000</formula>
    </cfRule>
  </conditionalFormatting>
  <conditionalFormatting sqref="F201">
    <cfRule type="cellIs" dxfId="13707" priority="14920" stopIfTrue="1" operator="lessThanOrEqual">
      <formula>60</formula>
    </cfRule>
    <cfRule type="cellIs" dxfId="13706" priority="14921" stopIfTrue="1" operator="between">
      <formula>60</formula>
      <formula>100</formula>
    </cfRule>
    <cfRule type="cellIs" dxfId="13705" priority="14922" stopIfTrue="1" operator="greaterThan">
      <formula>100</formula>
    </cfRule>
  </conditionalFormatting>
  <conditionalFormatting sqref="E201">
    <cfRule type="cellIs" dxfId="13704" priority="14917" stopIfTrue="1" operator="lessThanOrEqual">
      <formula>2.5</formula>
    </cfRule>
    <cfRule type="cellIs" dxfId="13703" priority="14918" stopIfTrue="1" operator="between">
      <formula>2.5</formula>
      <formula>7</formula>
    </cfRule>
    <cfRule type="cellIs" dxfId="13702" priority="14919" stopIfTrue="1" operator="greaterThan">
      <formula>7</formula>
    </cfRule>
  </conditionalFormatting>
  <conditionalFormatting sqref="H201">
    <cfRule type="cellIs" dxfId="13701" priority="14914" stopIfTrue="1" operator="lessThanOrEqual">
      <formula>12</formula>
    </cfRule>
    <cfRule type="cellIs" dxfId="13700" priority="14915" stopIfTrue="1" operator="between">
      <formula>12</formula>
      <formula>16</formula>
    </cfRule>
    <cfRule type="cellIs" dxfId="13699" priority="14916" stopIfTrue="1" operator="greaterThan">
      <formula>16</formula>
    </cfRule>
  </conditionalFormatting>
  <conditionalFormatting sqref="J201">
    <cfRule type="cellIs" dxfId="13698" priority="14911" stopIfTrue="1" operator="greaterThan">
      <formula>6.2</formula>
    </cfRule>
    <cfRule type="cellIs" dxfId="13697" priority="14912" stopIfTrue="1" operator="between">
      <formula>5.601</formula>
      <formula>6.2</formula>
    </cfRule>
    <cfRule type="cellIs" dxfId="13696" priority="14913" stopIfTrue="1" operator="lessThanOrEqual">
      <formula>5.6</formula>
    </cfRule>
  </conditionalFormatting>
  <conditionalFormatting sqref="K201">
    <cfRule type="cellIs" dxfId="13695" priority="14910" stopIfTrue="1" operator="lessThanOrEqual">
      <formula>0.02</formula>
    </cfRule>
  </conditionalFormatting>
  <conditionalFormatting sqref="G201">
    <cfRule type="cellIs" dxfId="13694" priority="14907" stopIfTrue="1" operator="lessThanOrEqual">
      <formula>0.12</formula>
    </cfRule>
    <cfRule type="cellIs" dxfId="13693" priority="14908" stopIfTrue="1" operator="between">
      <formula>0.1201</formula>
      <formula>0.2</formula>
    </cfRule>
    <cfRule type="cellIs" dxfId="13692" priority="14909" stopIfTrue="1" operator="greaterThan">
      <formula>0.2</formula>
    </cfRule>
  </conditionalFormatting>
  <conditionalFormatting sqref="N201">
    <cfRule type="cellIs" dxfId="13691" priority="14905" stopIfTrue="1" operator="between">
      <formula>50.1</formula>
      <formula>100</formula>
    </cfRule>
    <cfRule type="cellIs" dxfId="13690" priority="14906" stopIfTrue="1" operator="greaterThan">
      <formula>100</formula>
    </cfRule>
  </conditionalFormatting>
  <conditionalFormatting sqref="M201">
    <cfRule type="cellIs" dxfId="13689" priority="14903" stopIfTrue="1" operator="between">
      <formula>1250.1</formula>
      <formula>5000</formula>
    </cfRule>
    <cfRule type="cellIs" dxfId="13688" priority="14904" stopIfTrue="1" operator="greaterThan">
      <formula>5000</formula>
    </cfRule>
  </conditionalFormatting>
  <conditionalFormatting sqref="F201">
    <cfRule type="cellIs" dxfId="13687" priority="14900" stopIfTrue="1" operator="lessThanOrEqual">
      <formula>60</formula>
    </cfRule>
    <cfRule type="cellIs" dxfId="13686" priority="14901" stopIfTrue="1" operator="between">
      <formula>60</formula>
      <formula>100</formula>
    </cfRule>
    <cfRule type="cellIs" dxfId="13685" priority="14902" stopIfTrue="1" operator="greaterThan">
      <formula>100</formula>
    </cfRule>
  </conditionalFormatting>
  <conditionalFormatting sqref="E201">
    <cfRule type="cellIs" dxfId="13684" priority="14897" stopIfTrue="1" operator="lessThanOrEqual">
      <formula>2.5</formula>
    </cfRule>
    <cfRule type="cellIs" dxfId="13683" priority="14898" stopIfTrue="1" operator="between">
      <formula>2.5</formula>
      <formula>7</formula>
    </cfRule>
    <cfRule type="cellIs" dxfId="13682" priority="14899" stopIfTrue="1" operator="greaterThan">
      <formula>7</formula>
    </cfRule>
  </conditionalFormatting>
  <conditionalFormatting sqref="H201">
    <cfRule type="cellIs" dxfId="13681" priority="14894" stopIfTrue="1" operator="lessThanOrEqual">
      <formula>12</formula>
    </cfRule>
    <cfRule type="cellIs" dxfId="13680" priority="14895" stopIfTrue="1" operator="between">
      <formula>12</formula>
      <formula>16</formula>
    </cfRule>
    <cfRule type="cellIs" dxfId="13679" priority="14896" stopIfTrue="1" operator="greaterThan">
      <formula>16</formula>
    </cfRule>
  </conditionalFormatting>
  <conditionalFormatting sqref="J201">
    <cfRule type="cellIs" dxfId="13678" priority="14891" stopIfTrue="1" operator="greaterThan">
      <formula>6.2</formula>
    </cfRule>
    <cfRule type="cellIs" dxfId="13677" priority="14892" stopIfTrue="1" operator="between">
      <formula>5.601</formula>
      <formula>6.2</formula>
    </cfRule>
    <cfRule type="cellIs" dxfId="13676" priority="14893" stopIfTrue="1" operator="lessThanOrEqual">
      <formula>5.6</formula>
    </cfRule>
  </conditionalFormatting>
  <conditionalFormatting sqref="K201">
    <cfRule type="cellIs" dxfId="13675" priority="14890" stopIfTrue="1" operator="lessThanOrEqual">
      <formula>0.02</formula>
    </cfRule>
  </conditionalFormatting>
  <conditionalFormatting sqref="G201">
    <cfRule type="cellIs" dxfId="13674" priority="14887" stopIfTrue="1" operator="lessThanOrEqual">
      <formula>0.12</formula>
    </cfRule>
    <cfRule type="cellIs" dxfId="13673" priority="14888" stopIfTrue="1" operator="between">
      <formula>0.1201</formula>
      <formula>0.2</formula>
    </cfRule>
    <cfRule type="cellIs" dxfId="13672" priority="14889" stopIfTrue="1" operator="greaterThan">
      <formula>0.2</formula>
    </cfRule>
  </conditionalFormatting>
  <conditionalFormatting sqref="N201">
    <cfRule type="cellIs" dxfId="13671" priority="14885" stopIfTrue="1" operator="between">
      <formula>50.1</formula>
      <formula>100</formula>
    </cfRule>
    <cfRule type="cellIs" dxfId="13670" priority="14886" stopIfTrue="1" operator="greaterThan">
      <formula>100</formula>
    </cfRule>
  </conditionalFormatting>
  <conditionalFormatting sqref="M201">
    <cfRule type="cellIs" dxfId="13669" priority="14883" stopIfTrue="1" operator="between">
      <formula>1250.1</formula>
      <formula>5000</formula>
    </cfRule>
    <cfRule type="cellIs" dxfId="13668" priority="14884" stopIfTrue="1" operator="greaterThan">
      <formula>5000</formula>
    </cfRule>
  </conditionalFormatting>
  <conditionalFormatting sqref="F218:G218">
    <cfRule type="cellIs" dxfId="13667" priority="14880" stopIfTrue="1" operator="lessThanOrEqual">
      <formula>60</formula>
    </cfRule>
    <cfRule type="cellIs" dxfId="13666" priority="14881" stopIfTrue="1" operator="between">
      <formula>60</formula>
      <formula>100</formula>
    </cfRule>
    <cfRule type="cellIs" dxfId="13665" priority="14882" stopIfTrue="1" operator="greaterThan">
      <formula>100</formula>
    </cfRule>
  </conditionalFormatting>
  <conditionalFormatting sqref="E218">
    <cfRule type="cellIs" dxfId="13664" priority="14877" stopIfTrue="1" operator="lessThanOrEqual">
      <formula>2.5</formula>
    </cfRule>
    <cfRule type="cellIs" dxfId="13663" priority="14878" stopIfTrue="1" operator="between">
      <formula>2.5</formula>
      <formula>7</formula>
    </cfRule>
    <cfRule type="cellIs" dxfId="13662" priority="14879" stopIfTrue="1" operator="greaterThan">
      <formula>7</formula>
    </cfRule>
  </conditionalFormatting>
  <conditionalFormatting sqref="H218">
    <cfRule type="cellIs" dxfId="13661" priority="14874" stopIfTrue="1" operator="lessThanOrEqual">
      <formula>12</formula>
    </cfRule>
    <cfRule type="cellIs" dxfId="13660" priority="14875" stopIfTrue="1" operator="between">
      <formula>12</formula>
      <formula>16</formula>
    </cfRule>
    <cfRule type="cellIs" dxfId="13659" priority="14876" stopIfTrue="1" operator="greaterThan">
      <formula>16</formula>
    </cfRule>
  </conditionalFormatting>
  <conditionalFormatting sqref="J218">
    <cfRule type="cellIs" dxfId="13658" priority="14871" stopIfTrue="1" operator="greaterThan">
      <formula>6.2</formula>
    </cfRule>
    <cfRule type="cellIs" dxfId="13657" priority="14872" stopIfTrue="1" operator="between">
      <formula>5.601</formula>
      <formula>6.2</formula>
    </cfRule>
    <cfRule type="cellIs" dxfId="13656" priority="14873" stopIfTrue="1" operator="lessThanOrEqual">
      <formula>5.6</formula>
    </cfRule>
  </conditionalFormatting>
  <conditionalFormatting sqref="K218">
    <cfRule type="cellIs" dxfId="13655" priority="14870" stopIfTrue="1" operator="lessThanOrEqual">
      <formula>0.02</formula>
    </cfRule>
  </conditionalFormatting>
  <conditionalFormatting sqref="G218">
    <cfRule type="cellIs" dxfId="13654" priority="14867" stopIfTrue="1" operator="lessThanOrEqual">
      <formula>0.12</formula>
    </cfRule>
    <cfRule type="cellIs" dxfId="13653" priority="14868" stopIfTrue="1" operator="between">
      <formula>0.1201</formula>
      <formula>0.2</formula>
    </cfRule>
    <cfRule type="cellIs" dxfId="13652" priority="14869" stopIfTrue="1" operator="greaterThan">
      <formula>0.2</formula>
    </cfRule>
  </conditionalFormatting>
  <conditionalFormatting sqref="N218">
    <cfRule type="cellIs" dxfId="13651" priority="14865" stopIfTrue="1" operator="between">
      <formula>50.1</formula>
      <formula>100</formula>
    </cfRule>
    <cfRule type="cellIs" dxfId="13650" priority="14866" stopIfTrue="1" operator="greaterThan">
      <formula>100</formula>
    </cfRule>
  </conditionalFormatting>
  <conditionalFormatting sqref="M218">
    <cfRule type="cellIs" dxfId="13649" priority="14863" stopIfTrue="1" operator="between">
      <formula>1250.1</formula>
      <formula>5000</formula>
    </cfRule>
    <cfRule type="cellIs" dxfId="13648" priority="14864" stopIfTrue="1" operator="greaterThan">
      <formula>5000</formula>
    </cfRule>
  </conditionalFormatting>
  <conditionalFormatting sqref="F218:G218">
    <cfRule type="cellIs" dxfId="13647" priority="14860" stopIfTrue="1" operator="lessThanOrEqual">
      <formula>60</formula>
    </cfRule>
    <cfRule type="cellIs" dxfId="13646" priority="14861" stopIfTrue="1" operator="between">
      <formula>60</formula>
      <formula>100</formula>
    </cfRule>
    <cfRule type="cellIs" dxfId="13645" priority="14862" stopIfTrue="1" operator="greaterThan">
      <formula>100</formula>
    </cfRule>
  </conditionalFormatting>
  <conditionalFormatting sqref="E218">
    <cfRule type="cellIs" dxfId="13644" priority="14857" stopIfTrue="1" operator="lessThanOrEqual">
      <formula>2.5</formula>
    </cfRule>
    <cfRule type="cellIs" dxfId="13643" priority="14858" stopIfTrue="1" operator="between">
      <formula>2.5</formula>
      <formula>7</formula>
    </cfRule>
    <cfRule type="cellIs" dxfId="13642" priority="14859" stopIfTrue="1" operator="greaterThan">
      <formula>7</formula>
    </cfRule>
  </conditionalFormatting>
  <conditionalFormatting sqref="H218">
    <cfRule type="cellIs" dxfId="13641" priority="14854" stopIfTrue="1" operator="lessThanOrEqual">
      <formula>12</formula>
    </cfRule>
    <cfRule type="cellIs" dxfId="13640" priority="14855" stopIfTrue="1" operator="between">
      <formula>12</formula>
      <formula>16</formula>
    </cfRule>
    <cfRule type="cellIs" dxfId="13639" priority="14856" stopIfTrue="1" operator="greaterThan">
      <formula>16</formula>
    </cfRule>
  </conditionalFormatting>
  <conditionalFormatting sqref="J218">
    <cfRule type="cellIs" dxfId="13638" priority="14851" stopIfTrue="1" operator="greaterThan">
      <formula>6.2</formula>
    </cfRule>
    <cfRule type="cellIs" dxfId="13637" priority="14852" stopIfTrue="1" operator="between">
      <formula>5.601</formula>
      <formula>6.2</formula>
    </cfRule>
    <cfRule type="cellIs" dxfId="13636" priority="14853" stopIfTrue="1" operator="lessThanOrEqual">
      <formula>5.6</formula>
    </cfRule>
  </conditionalFormatting>
  <conditionalFormatting sqref="K218">
    <cfRule type="cellIs" dxfId="13635" priority="14850" stopIfTrue="1" operator="lessThanOrEqual">
      <formula>0.02</formula>
    </cfRule>
  </conditionalFormatting>
  <conditionalFormatting sqref="G218">
    <cfRule type="cellIs" dxfId="13634" priority="14847" stopIfTrue="1" operator="lessThanOrEqual">
      <formula>0.12</formula>
    </cfRule>
    <cfRule type="cellIs" dxfId="13633" priority="14848" stopIfTrue="1" operator="between">
      <formula>0.1201</formula>
      <formula>0.2</formula>
    </cfRule>
    <cfRule type="cellIs" dxfId="13632" priority="14849" stopIfTrue="1" operator="greaterThan">
      <formula>0.2</formula>
    </cfRule>
  </conditionalFormatting>
  <conditionalFormatting sqref="N218">
    <cfRule type="cellIs" dxfId="13631" priority="14845" stopIfTrue="1" operator="between">
      <formula>50.1</formula>
      <formula>100</formula>
    </cfRule>
    <cfRule type="cellIs" dxfId="13630" priority="14846" stopIfTrue="1" operator="greaterThan">
      <formula>100</formula>
    </cfRule>
  </conditionalFormatting>
  <conditionalFormatting sqref="M218">
    <cfRule type="cellIs" dxfId="13629" priority="14843" stopIfTrue="1" operator="between">
      <formula>1250.1</formula>
      <formula>5000</formula>
    </cfRule>
    <cfRule type="cellIs" dxfId="13628" priority="14844" stopIfTrue="1" operator="greaterThan">
      <formula>5000</formula>
    </cfRule>
  </conditionalFormatting>
  <conditionalFormatting sqref="F236:G236">
    <cfRule type="cellIs" dxfId="13627" priority="14840" stopIfTrue="1" operator="lessThanOrEqual">
      <formula>60</formula>
    </cfRule>
    <cfRule type="cellIs" dxfId="13626" priority="14841" stopIfTrue="1" operator="between">
      <formula>60</formula>
      <formula>100</formula>
    </cfRule>
    <cfRule type="cellIs" dxfId="13625" priority="14842" stopIfTrue="1" operator="greaterThan">
      <formula>100</formula>
    </cfRule>
  </conditionalFormatting>
  <conditionalFormatting sqref="E236">
    <cfRule type="cellIs" dxfId="13624" priority="14837" stopIfTrue="1" operator="lessThanOrEqual">
      <formula>2.5</formula>
    </cfRule>
    <cfRule type="cellIs" dxfId="13623" priority="14838" stopIfTrue="1" operator="between">
      <formula>2.5</formula>
      <formula>7</formula>
    </cfRule>
    <cfRule type="cellIs" dxfId="13622" priority="14839" stopIfTrue="1" operator="greaterThan">
      <formula>7</formula>
    </cfRule>
  </conditionalFormatting>
  <conditionalFormatting sqref="H236">
    <cfRule type="cellIs" dxfId="13621" priority="14834" stopIfTrue="1" operator="lessThanOrEqual">
      <formula>12</formula>
    </cfRule>
    <cfRule type="cellIs" dxfId="13620" priority="14835" stopIfTrue="1" operator="between">
      <formula>12</formula>
      <formula>16</formula>
    </cfRule>
    <cfRule type="cellIs" dxfId="13619" priority="14836" stopIfTrue="1" operator="greaterThan">
      <formula>16</formula>
    </cfRule>
  </conditionalFormatting>
  <conditionalFormatting sqref="J236">
    <cfRule type="cellIs" dxfId="13618" priority="14831" stopIfTrue="1" operator="greaterThan">
      <formula>6.2</formula>
    </cfRule>
    <cfRule type="cellIs" dxfId="13617" priority="14832" stopIfTrue="1" operator="between">
      <formula>5.601</formula>
      <formula>6.2</formula>
    </cfRule>
    <cfRule type="cellIs" dxfId="13616" priority="14833" stopIfTrue="1" operator="lessThanOrEqual">
      <formula>5.6</formula>
    </cfRule>
  </conditionalFormatting>
  <conditionalFormatting sqref="K236">
    <cfRule type="cellIs" dxfId="13615" priority="14830" stopIfTrue="1" operator="lessThanOrEqual">
      <formula>0.02</formula>
    </cfRule>
  </conditionalFormatting>
  <conditionalFormatting sqref="G236">
    <cfRule type="cellIs" dxfId="13614" priority="14827" stopIfTrue="1" operator="lessThanOrEqual">
      <formula>0.12</formula>
    </cfRule>
    <cfRule type="cellIs" dxfId="13613" priority="14828" stopIfTrue="1" operator="between">
      <formula>0.1201</formula>
      <formula>0.2</formula>
    </cfRule>
    <cfRule type="cellIs" dxfId="13612" priority="14829" stopIfTrue="1" operator="greaterThan">
      <formula>0.2</formula>
    </cfRule>
  </conditionalFormatting>
  <conditionalFormatting sqref="N236">
    <cfRule type="cellIs" dxfId="13611" priority="14825" stopIfTrue="1" operator="between">
      <formula>50.1</formula>
      <formula>100</formula>
    </cfRule>
    <cfRule type="cellIs" dxfId="13610" priority="14826" stopIfTrue="1" operator="greaterThan">
      <formula>100</formula>
    </cfRule>
  </conditionalFormatting>
  <conditionalFormatting sqref="M236">
    <cfRule type="cellIs" dxfId="13609" priority="14823" stopIfTrue="1" operator="between">
      <formula>1250.1</formula>
      <formula>5000</formula>
    </cfRule>
    <cfRule type="cellIs" dxfId="13608" priority="14824" stopIfTrue="1" operator="greaterThan">
      <formula>5000</formula>
    </cfRule>
  </conditionalFormatting>
  <conditionalFormatting sqref="F236:G236">
    <cfRule type="cellIs" dxfId="13607" priority="14820" stopIfTrue="1" operator="lessThanOrEqual">
      <formula>60</formula>
    </cfRule>
    <cfRule type="cellIs" dxfId="13606" priority="14821" stopIfTrue="1" operator="between">
      <formula>60</formula>
      <formula>100</formula>
    </cfRule>
    <cfRule type="cellIs" dxfId="13605" priority="14822" stopIfTrue="1" operator="greaterThan">
      <formula>100</formula>
    </cfRule>
  </conditionalFormatting>
  <conditionalFormatting sqref="E236">
    <cfRule type="cellIs" dxfId="13604" priority="14817" stopIfTrue="1" operator="lessThanOrEqual">
      <formula>2.5</formula>
    </cfRule>
    <cfRule type="cellIs" dxfId="13603" priority="14818" stopIfTrue="1" operator="between">
      <formula>2.5</formula>
      <formula>7</formula>
    </cfRule>
    <cfRule type="cellIs" dxfId="13602" priority="14819" stopIfTrue="1" operator="greaterThan">
      <formula>7</formula>
    </cfRule>
  </conditionalFormatting>
  <conditionalFormatting sqref="H236">
    <cfRule type="cellIs" dxfId="13601" priority="14814" stopIfTrue="1" operator="lessThanOrEqual">
      <formula>12</formula>
    </cfRule>
    <cfRule type="cellIs" dxfId="13600" priority="14815" stopIfTrue="1" operator="between">
      <formula>12</formula>
      <formula>16</formula>
    </cfRule>
    <cfRule type="cellIs" dxfId="13599" priority="14816" stopIfTrue="1" operator="greaterThan">
      <formula>16</formula>
    </cfRule>
  </conditionalFormatting>
  <conditionalFormatting sqref="J236">
    <cfRule type="cellIs" dxfId="13598" priority="14811" stopIfTrue="1" operator="greaterThan">
      <formula>6.2</formula>
    </cfRule>
    <cfRule type="cellIs" dxfId="13597" priority="14812" stopIfTrue="1" operator="between">
      <formula>5.601</formula>
      <formula>6.2</formula>
    </cfRule>
    <cfRule type="cellIs" dxfId="13596" priority="14813" stopIfTrue="1" operator="lessThanOrEqual">
      <formula>5.6</formula>
    </cfRule>
  </conditionalFormatting>
  <conditionalFormatting sqref="K236">
    <cfRule type="cellIs" dxfId="13595" priority="14810" stopIfTrue="1" operator="lessThanOrEqual">
      <formula>0.02</formula>
    </cfRule>
  </conditionalFormatting>
  <conditionalFormatting sqref="G236">
    <cfRule type="cellIs" dxfId="13594" priority="14807" stopIfTrue="1" operator="lessThanOrEqual">
      <formula>0.12</formula>
    </cfRule>
    <cfRule type="cellIs" dxfId="13593" priority="14808" stopIfTrue="1" operator="between">
      <formula>0.1201</formula>
      <formula>0.2</formula>
    </cfRule>
    <cfRule type="cellIs" dxfId="13592" priority="14809" stopIfTrue="1" operator="greaterThan">
      <formula>0.2</formula>
    </cfRule>
  </conditionalFormatting>
  <conditionalFormatting sqref="N236">
    <cfRule type="cellIs" dxfId="13591" priority="14805" stopIfTrue="1" operator="between">
      <formula>50.1</formula>
      <formula>100</formula>
    </cfRule>
    <cfRule type="cellIs" dxfId="13590" priority="14806" stopIfTrue="1" operator="greaterThan">
      <formula>100</formula>
    </cfRule>
  </conditionalFormatting>
  <conditionalFormatting sqref="M236">
    <cfRule type="cellIs" dxfId="13589" priority="14803" stopIfTrue="1" operator="between">
      <formula>1250.1</formula>
      <formula>5000</formula>
    </cfRule>
    <cfRule type="cellIs" dxfId="13588" priority="14804" stopIfTrue="1" operator="greaterThan">
      <formula>5000</formula>
    </cfRule>
  </conditionalFormatting>
  <conditionalFormatting sqref="F249:G249">
    <cfRule type="cellIs" dxfId="13587" priority="14800" stopIfTrue="1" operator="lessThanOrEqual">
      <formula>60</formula>
    </cfRule>
    <cfRule type="cellIs" dxfId="13586" priority="14801" stopIfTrue="1" operator="between">
      <formula>60</formula>
      <formula>100</formula>
    </cfRule>
    <cfRule type="cellIs" dxfId="13585" priority="14802" stopIfTrue="1" operator="greaterThan">
      <formula>100</formula>
    </cfRule>
  </conditionalFormatting>
  <conditionalFormatting sqref="E249">
    <cfRule type="cellIs" dxfId="13584" priority="14797" stopIfTrue="1" operator="lessThanOrEqual">
      <formula>2.5</formula>
    </cfRule>
    <cfRule type="cellIs" dxfId="13583" priority="14798" stopIfTrue="1" operator="between">
      <formula>2.5</formula>
      <formula>7</formula>
    </cfRule>
    <cfRule type="cellIs" dxfId="13582" priority="14799" stopIfTrue="1" operator="greaterThan">
      <formula>7</formula>
    </cfRule>
  </conditionalFormatting>
  <conditionalFormatting sqref="H249">
    <cfRule type="cellIs" dxfId="13581" priority="14794" stopIfTrue="1" operator="lessThanOrEqual">
      <formula>12</formula>
    </cfRule>
    <cfRule type="cellIs" dxfId="13580" priority="14795" stopIfTrue="1" operator="between">
      <formula>12</formula>
      <formula>16</formula>
    </cfRule>
    <cfRule type="cellIs" dxfId="13579" priority="14796" stopIfTrue="1" operator="greaterThan">
      <formula>16</formula>
    </cfRule>
  </conditionalFormatting>
  <conditionalFormatting sqref="J249">
    <cfRule type="cellIs" dxfId="13578" priority="14791" stopIfTrue="1" operator="greaterThan">
      <formula>6.2</formula>
    </cfRule>
    <cfRule type="cellIs" dxfId="13577" priority="14792" stopIfTrue="1" operator="between">
      <formula>5.601</formula>
      <formula>6.2</formula>
    </cfRule>
    <cfRule type="cellIs" dxfId="13576" priority="14793" stopIfTrue="1" operator="lessThanOrEqual">
      <formula>5.6</formula>
    </cfRule>
  </conditionalFormatting>
  <conditionalFormatting sqref="K249">
    <cfRule type="cellIs" dxfId="13575" priority="14790" stopIfTrue="1" operator="lessThanOrEqual">
      <formula>0.02</formula>
    </cfRule>
  </conditionalFormatting>
  <conditionalFormatting sqref="G249">
    <cfRule type="cellIs" dxfId="13574" priority="14787" stopIfTrue="1" operator="lessThanOrEqual">
      <formula>0.12</formula>
    </cfRule>
    <cfRule type="cellIs" dxfId="13573" priority="14788" stopIfTrue="1" operator="between">
      <formula>0.1201</formula>
      <formula>0.2</formula>
    </cfRule>
    <cfRule type="cellIs" dxfId="13572" priority="14789" stopIfTrue="1" operator="greaterThan">
      <formula>0.2</formula>
    </cfRule>
  </conditionalFormatting>
  <conditionalFormatting sqref="N249">
    <cfRule type="cellIs" dxfId="13571" priority="14785" stopIfTrue="1" operator="between">
      <formula>50.1</formula>
      <formula>100</formula>
    </cfRule>
    <cfRule type="cellIs" dxfId="13570" priority="14786" stopIfTrue="1" operator="greaterThan">
      <formula>100</formula>
    </cfRule>
  </conditionalFormatting>
  <conditionalFormatting sqref="M249">
    <cfRule type="cellIs" dxfId="13569" priority="14783" stopIfTrue="1" operator="between">
      <formula>1250.1</formula>
      <formula>5000</formula>
    </cfRule>
    <cfRule type="cellIs" dxfId="13568" priority="14784" stopIfTrue="1" operator="greaterThan">
      <formula>5000</formula>
    </cfRule>
  </conditionalFormatting>
  <conditionalFormatting sqref="F249:G249">
    <cfRule type="cellIs" dxfId="13567" priority="14780" stopIfTrue="1" operator="lessThanOrEqual">
      <formula>60</formula>
    </cfRule>
    <cfRule type="cellIs" dxfId="13566" priority="14781" stopIfTrue="1" operator="between">
      <formula>60</formula>
      <formula>100</formula>
    </cfRule>
    <cfRule type="cellIs" dxfId="13565" priority="14782" stopIfTrue="1" operator="greaterThan">
      <formula>100</formula>
    </cfRule>
  </conditionalFormatting>
  <conditionalFormatting sqref="E249">
    <cfRule type="cellIs" dxfId="13564" priority="14777" stopIfTrue="1" operator="lessThanOrEqual">
      <formula>2.5</formula>
    </cfRule>
    <cfRule type="cellIs" dxfId="13563" priority="14778" stopIfTrue="1" operator="between">
      <formula>2.5</formula>
      <formula>7</formula>
    </cfRule>
    <cfRule type="cellIs" dxfId="13562" priority="14779" stopIfTrue="1" operator="greaterThan">
      <formula>7</formula>
    </cfRule>
  </conditionalFormatting>
  <conditionalFormatting sqref="H249">
    <cfRule type="cellIs" dxfId="13561" priority="14774" stopIfTrue="1" operator="lessThanOrEqual">
      <formula>12</formula>
    </cfRule>
    <cfRule type="cellIs" dxfId="13560" priority="14775" stopIfTrue="1" operator="between">
      <formula>12</formula>
      <formula>16</formula>
    </cfRule>
    <cfRule type="cellIs" dxfId="13559" priority="14776" stopIfTrue="1" operator="greaterThan">
      <formula>16</formula>
    </cfRule>
  </conditionalFormatting>
  <conditionalFormatting sqref="J249">
    <cfRule type="cellIs" dxfId="13558" priority="14771" stopIfTrue="1" operator="greaterThan">
      <formula>6.2</formula>
    </cfRule>
    <cfRule type="cellIs" dxfId="13557" priority="14772" stopIfTrue="1" operator="between">
      <formula>5.601</formula>
      <formula>6.2</formula>
    </cfRule>
    <cfRule type="cellIs" dxfId="13556" priority="14773" stopIfTrue="1" operator="lessThanOrEqual">
      <formula>5.6</formula>
    </cfRule>
  </conditionalFormatting>
  <conditionalFormatting sqref="K249">
    <cfRule type="cellIs" dxfId="13555" priority="14770" stopIfTrue="1" operator="lessThanOrEqual">
      <formula>0.02</formula>
    </cfRule>
  </conditionalFormatting>
  <conditionalFormatting sqref="G249">
    <cfRule type="cellIs" dxfId="13554" priority="14767" stopIfTrue="1" operator="lessThanOrEqual">
      <formula>0.12</formula>
    </cfRule>
    <cfRule type="cellIs" dxfId="13553" priority="14768" stopIfTrue="1" operator="between">
      <formula>0.1201</formula>
      <formula>0.2</formula>
    </cfRule>
    <cfRule type="cellIs" dxfId="13552" priority="14769" stopIfTrue="1" operator="greaterThan">
      <formula>0.2</formula>
    </cfRule>
  </conditionalFormatting>
  <conditionalFormatting sqref="N249">
    <cfRule type="cellIs" dxfId="13551" priority="14765" stopIfTrue="1" operator="between">
      <formula>50.1</formula>
      <formula>100</formula>
    </cfRule>
    <cfRule type="cellIs" dxfId="13550" priority="14766" stopIfTrue="1" operator="greaterThan">
      <formula>100</formula>
    </cfRule>
  </conditionalFormatting>
  <conditionalFormatting sqref="M249">
    <cfRule type="cellIs" dxfId="13549" priority="14763" stopIfTrue="1" operator="between">
      <formula>1250.1</formula>
      <formula>5000</formula>
    </cfRule>
    <cfRule type="cellIs" dxfId="13548" priority="14764" stopIfTrue="1" operator="greaterThan">
      <formula>5000</formula>
    </cfRule>
  </conditionalFormatting>
  <conditionalFormatting sqref="F261:G261">
    <cfRule type="cellIs" dxfId="13547" priority="14760" stopIfTrue="1" operator="lessThanOrEqual">
      <formula>60</formula>
    </cfRule>
    <cfRule type="cellIs" dxfId="13546" priority="14761" stopIfTrue="1" operator="between">
      <formula>60</formula>
      <formula>100</formula>
    </cfRule>
    <cfRule type="cellIs" dxfId="13545" priority="14762" stopIfTrue="1" operator="greaterThan">
      <formula>100</formula>
    </cfRule>
  </conditionalFormatting>
  <conditionalFormatting sqref="E261">
    <cfRule type="cellIs" dxfId="13544" priority="14757" stopIfTrue="1" operator="lessThanOrEqual">
      <formula>2.5</formula>
    </cfRule>
    <cfRule type="cellIs" dxfId="13543" priority="14758" stopIfTrue="1" operator="between">
      <formula>2.5</formula>
      <formula>7</formula>
    </cfRule>
    <cfRule type="cellIs" dxfId="13542" priority="14759" stopIfTrue="1" operator="greaterThan">
      <formula>7</formula>
    </cfRule>
  </conditionalFormatting>
  <conditionalFormatting sqref="H261">
    <cfRule type="cellIs" dxfId="13541" priority="14754" stopIfTrue="1" operator="lessThanOrEqual">
      <formula>12</formula>
    </cfRule>
    <cfRule type="cellIs" dxfId="13540" priority="14755" stopIfTrue="1" operator="between">
      <formula>12</formula>
      <formula>16</formula>
    </cfRule>
    <cfRule type="cellIs" dxfId="13539" priority="14756" stopIfTrue="1" operator="greaterThan">
      <formula>16</formula>
    </cfRule>
  </conditionalFormatting>
  <conditionalFormatting sqref="J261">
    <cfRule type="cellIs" dxfId="13538" priority="14751" stopIfTrue="1" operator="greaterThan">
      <formula>6.2</formula>
    </cfRule>
    <cfRule type="cellIs" dxfId="13537" priority="14752" stopIfTrue="1" operator="between">
      <formula>5.601</formula>
      <formula>6.2</formula>
    </cfRule>
    <cfRule type="cellIs" dxfId="13536" priority="14753" stopIfTrue="1" operator="lessThanOrEqual">
      <formula>5.6</formula>
    </cfRule>
  </conditionalFormatting>
  <conditionalFormatting sqref="K261">
    <cfRule type="cellIs" dxfId="13535" priority="14750" stopIfTrue="1" operator="lessThanOrEqual">
      <formula>0.02</formula>
    </cfRule>
  </conditionalFormatting>
  <conditionalFormatting sqref="G261">
    <cfRule type="cellIs" dxfId="13534" priority="14747" stopIfTrue="1" operator="lessThanOrEqual">
      <formula>0.12</formula>
    </cfRule>
    <cfRule type="cellIs" dxfId="13533" priority="14748" stopIfTrue="1" operator="between">
      <formula>0.1201</formula>
      <formula>0.2</formula>
    </cfRule>
    <cfRule type="cellIs" dxfId="13532" priority="14749" stopIfTrue="1" operator="greaterThan">
      <formula>0.2</formula>
    </cfRule>
  </conditionalFormatting>
  <conditionalFormatting sqref="N261">
    <cfRule type="cellIs" dxfId="13531" priority="14745" stopIfTrue="1" operator="between">
      <formula>50.1</formula>
      <formula>100</formula>
    </cfRule>
    <cfRule type="cellIs" dxfId="13530" priority="14746" stopIfTrue="1" operator="greaterThan">
      <formula>100</formula>
    </cfRule>
  </conditionalFormatting>
  <conditionalFormatting sqref="M261">
    <cfRule type="cellIs" dxfId="13529" priority="14743" stopIfTrue="1" operator="between">
      <formula>1250.1</formula>
      <formula>5000</formula>
    </cfRule>
    <cfRule type="cellIs" dxfId="13528" priority="14744" stopIfTrue="1" operator="greaterThan">
      <formula>5000</formula>
    </cfRule>
  </conditionalFormatting>
  <conditionalFormatting sqref="F261:G261">
    <cfRule type="cellIs" dxfId="13527" priority="14740" stopIfTrue="1" operator="lessThanOrEqual">
      <formula>60</formula>
    </cfRule>
    <cfRule type="cellIs" dxfId="13526" priority="14741" stopIfTrue="1" operator="between">
      <formula>60</formula>
      <formula>100</formula>
    </cfRule>
    <cfRule type="cellIs" dxfId="13525" priority="14742" stopIfTrue="1" operator="greaterThan">
      <formula>100</formula>
    </cfRule>
  </conditionalFormatting>
  <conditionalFormatting sqref="E261">
    <cfRule type="cellIs" dxfId="13524" priority="14737" stopIfTrue="1" operator="lessThanOrEqual">
      <formula>2.5</formula>
    </cfRule>
    <cfRule type="cellIs" dxfId="13523" priority="14738" stopIfTrue="1" operator="between">
      <formula>2.5</formula>
      <formula>7</formula>
    </cfRule>
    <cfRule type="cellIs" dxfId="13522" priority="14739" stopIfTrue="1" operator="greaterThan">
      <formula>7</formula>
    </cfRule>
  </conditionalFormatting>
  <conditionalFormatting sqref="H261">
    <cfRule type="cellIs" dxfId="13521" priority="14734" stopIfTrue="1" operator="lessThanOrEqual">
      <formula>12</formula>
    </cfRule>
    <cfRule type="cellIs" dxfId="13520" priority="14735" stopIfTrue="1" operator="between">
      <formula>12</formula>
      <formula>16</formula>
    </cfRule>
    <cfRule type="cellIs" dxfId="13519" priority="14736" stopIfTrue="1" operator="greaterThan">
      <formula>16</formula>
    </cfRule>
  </conditionalFormatting>
  <conditionalFormatting sqref="J261">
    <cfRule type="cellIs" dxfId="13518" priority="14731" stopIfTrue="1" operator="greaterThan">
      <formula>6.2</formula>
    </cfRule>
    <cfRule type="cellIs" dxfId="13517" priority="14732" stopIfTrue="1" operator="between">
      <formula>5.601</formula>
      <formula>6.2</formula>
    </cfRule>
    <cfRule type="cellIs" dxfId="13516" priority="14733" stopIfTrue="1" operator="lessThanOrEqual">
      <formula>5.6</formula>
    </cfRule>
  </conditionalFormatting>
  <conditionalFormatting sqref="K261">
    <cfRule type="cellIs" dxfId="13515" priority="14730" stopIfTrue="1" operator="lessThanOrEqual">
      <formula>0.02</formula>
    </cfRule>
  </conditionalFormatting>
  <conditionalFormatting sqref="G261">
    <cfRule type="cellIs" dxfId="13514" priority="14727" stopIfTrue="1" operator="lessThanOrEqual">
      <formula>0.12</formula>
    </cfRule>
    <cfRule type="cellIs" dxfId="13513" priority="14728" stopIfTrue="1" operator="between">
      <formula>0.1201</formula>
      <formula>0.2</formula>
    </cfRule>
    <cfRule type="cellIs" dxfId="13512" priority="14729" stopIfTrue="1" operator="greaterThan">
      <formula>0.2</formula>
    </cfRule>
  </conditionalFormatting>
  <conditionalFormatting sqref="N261">
    <cfRule type="cellIs" dxfId="13511" priority="14725" stopIfTrue="1" operator="between">
      <formula>50.1</formula>
      <formula>100</formula>
    </cfRule>
    <cfRule type="cellIs" dxfId="13510" priority="14726" stopIfTrue="1" operator="greaterThan">
      <formula>100</formula>
    </cfRule>
  </conditionalFormatting>
  <conditionalFormatting sqref="M261">
    <cfRule type="cellIs" dxfId="13509" priority="14723" stopIfTrue="1" operator="between">
      <formula>1250.1</formula>
      <formula>5000</formula>
    </cfRule>
    <cfRule type="cellIs" dxfId="13508" priority="14724" stopIfTrue="1" operator="greaterThan">
      <formula>5000</formula>
    </cfRule>
  </conditionalFormatting>
  <conditionalFormatting sqref="F273:G273">
    <cfRule type="cellIs" dxfId="13507" priority="14720" stopIfTrue="1" operator="lessThanOrEqual">
      <formula>60</formula>
    </cfRule>
    <cfRule type="cellIs" dxfId="13506" priority="14721" stopIfTrue="1" operator="between">
      <formula>60</formula>
      <formula>100</formula>
    </cfRule>
    <cfRule type="cellIs" dxfId="13505" priority="14722" stopIfTrue="1" operator="greaterThan">
      <formula>100</formula>
    </cfRule>
  </conditionalFormatting>
  <conditionalFormatting sqref="E273">
    <cfRule type="cellIs" dxfId="13504" priority="14717" stopIfTrue="1" operator="lessThanOrEqual">
      <formula>2.5</formula>
    </cfRule>
    <cfRule type="cellIs" dxfId="13503" priority="14718" stopIfTrue="1" operator="between">
      <formula>2.5</formula>
      <formula>7</formula>
    </cfRule>
    <cfRule type="cellIs" dxfId="13502" priority="14719" stopIfTrue="1" operator="greaterThan">
      <formula>7</formula>
    </cfRule>
  </conditionalFormatting>
  <conditionalFormatting sqref="H273">
    <cfRule type="cellIs" dxfId="13501" priority="14714" stopIfTrue="1" operator="lessThanOrEqual">
      <formula>12</formula>
    </cfRule>
    <cfRule type="cellIs" dxfId="13500" priority="14715" stopIfTrue="1" operator="between">
      <formula>12</formula>
      <formula>16</formula>
    </cfRule>
    <cfRule type="cellIs" dxfId="13499" priority="14716" stopIfTrue="1" operator="greaterThan">
      <formula>16</formula>
    </cfRule>
  </conditionalFormatting>
  <conditionalFormatting sqref="J273">
    <cfRule type="cellIs" dxfId="13498" priority="14711" stopIfTrue="1" operator="greaterThan">
      <formula>6.2</formula>
    </cfRule>
    <cfRule type="cellIs" dxfId="13497" priority="14712" stopIfTrue="1" operator="between">
      <formula>5.601</formula>
      <formula>6.2</formula>
    </cfRule>
    <cfRule type="cellIs" dxfId="13496" priority="14713" stopIfTrue="1" operator="lessThanOrEqual">
      <formula>5.6</formula>
    </cfRule>
  </conditionalFormatting>
  <conditionalFormatting sqref="K273">
    <cfRule type="cellIs" dxfId="13495" priority="14710" stopIfTrue="1" operator="lessThanOrEqual">
      <formula>0.02</formula>
    </cfRule>
  </conditionalFormatting>
  <conditionalFormatting sqref="G273">
    <cfRule type="cellIs" dxfId="13494" priority="14707" stopIfTrue="1" operator="lessThanOrEqual">
      <formula>0.12</formula>
    </cfRule>
    <cfRule type="cellIs" dxfId="13493" priority="14708" stopIfTrue="1" operator="between">
      <formula>0.1201</formula>
      <formula>0.2</formula>
    </cfRule>
    <cfRule type="cellIs" dxfId="13492" priority="14709" stopIfTrue="1" operator="greaterThan">
      <formula>0.2</formula>
    </cfRule>
  </conditionalFormatting>
  <conditionalFormatting sqref="N273">
    <cfRule type="cellIs" dxfId="13491" priority="14705" stopIfTrue="1" operator="between">
      <formula>50.1</formula>
      <formula>100</formula>
    </cfRule>
    <cfRule type="cellIs" dxfId="13490" priority="14706" stopIfTrue="1" operator="greaterThan">
      <formula>100</formula>
    </cfRule>
  </conditionalFormatting>
  <conditionalFormatting sqref="M273">
    <cfRule type="cellIs" dxfId="13489" priority="14703" stopIfTrue="1" operator="between">
      <formula>1250.1</formula>
      <formula>5000</formula>
    </cfRule>
    <cfRule type="cellIs" dxfId="13488" priority="14704" stopIfTrue="1" operator="greaterThan">
      <formula>5000</formula>
    </cfRule>
  </conditionalFormatting>
  <conditionalFormatting sqref="F273:G273">
    <cfRule type="cellIs" dxfId="13487" priority="14700" stopIfTrue="1" operator="lessThanOrEqual">
      <formula>60</formula>
    </cfRule>
    <cfRule type="cellIs" dxfId="13486" priority="14701" stopIfTrue="1" operator="between">
      <formula>60</formula>
      <formula>100</formula>
    </cfRule>
    <cfRule type="cellIs" dxfId="13485" priority="14702" stopIfTrue="1" operator="greaterThan">
      <formula>100</formula>
    </cfRule>
  </conditionalFormatting>
  <conditionalFormatting sqref="E273">
    <cfRule type="cellIs" dxfId="13484" priority="14697" stopIfTrue="1" operator="lessThanOrEqual">
      <formula>2.5</formula>
    </cfRule>
    <cfRule type="cellIs" dxfId="13483" priority="14698" stopIfTrue="1" operator="between">
      <formula>2.5</formula>
      <formula>7</formula>
    </cfRule>
    <cfRule type="cellIs" dxfId="13482" priority="14699" stopIfTrue="1" operator="greaterThan">
      <formula>7</formula>
    </cfRule>
  </conditionalFormatting>
  <conditionalFormatting sqref="H273">
    <cfRule type="cellIs" dxfId="13481" priority="14694" stopIfTrue="1" operator="lessThanOrEqual">
      <formula>12</formula>
    </cfRule>
    <cfRule type="cellIs" dxfId="13480" priority="14695" stopIfTrue="1" operator="between">
      <formula>12</formula>
      <formula>16</formula>
    </cfRule>
    <cfRule type="cellIs" dxfId="13479" priority="14696" stopIfTrue="1" operator="greaterThan">
      <formula>16</formula>
    </cfRule>
  </conditionalFormatting>
  <conditionalFormatting sqref="J273">
    <cfRule type="cellIs" dxfId="13478" priority="14691" stopIfTrue="1" operator="greaterThan">
      <formula>6.2</formula>
    </cfRule>
    <cfRule type="cellIs" dxfId="13477" priority="14692" stopIfTrue="1" operator="between">
      <formula>5.601</formula>
      <formula>6.2</formula>
    </cfRule>
    <cfRule type="cellIs" dxfId="13476" priority="14693" stopIfTrue="1" operator="lessThanOrEqual">
      <formula>5.6</formula>
    </cfRule>
  </conditionalFormatting>
  <conditionalFormatting sqref="K273">
    <cfRule type="cellIs" dxfId="13475" priority="14690" stopIfTrue="1" operator="lessThanOrEqual">
      <formula>0.02</formula>
    </cfRule>
  </conditionalFormatting>
  <conditionalFormatting sqref="G273">
    <cfRule type="cellIs" dxfId="13474" priority="14687" stopIfTrue="1" operator="lessThanOrEqual">
      <formula>0.12</formula>
    </cfRule>
    <cfRule type="cellIs" dxfId="13473" priority="14688" stopIfTrue="1" operator="between">
      <formula>0.1201</formula>
      <formula>0.2</formula>
    </cfRule>
    <cfRule type="cellIs" dxfId="13472" priority="14689" stopIfTrue="1" operator="greaterThan">
      <formula>0.2</formula>
    </cfRule>
  </conditionalFormatting>
  <conditionalFormatting sqref="N273">
    <cfRule type="cellIs" dxfId="13471" priority="14685" stopIfTrue="1" operator="between">
      <formula>50.1</formula>
      <formula>100</formula>
    </cfRule>
    <cfRule type="cellIs" dxfId="13470" priority="14686" stopIfTrue="1" operator="greaterThan">
      <formula>100</formula>
    </cfRule>
  </conditionalFormatting>
  <conditionalFormatting sqref="M273">
    <cfRule type="cellIs" dxfId="13469" priority="14683" stopIfTrue="1" operator="between">
      <formula>1250.1</formula>
      <formula>5000</formula>
    </cfRule>
    <cfRule type="cellIs" dxfId="13468" priority="14684" stopIfTrue="1" operator="greaterThan">
      <formula>5000</formula>
    </cfRule>
  </conditionalFormatting>
  <conditionalFormatting sqref="F285:G285">
    <cfRule type="cellIs" dxfId="13467" priority="14680" stopIfTrue="1" operator="lessThanOrEqual">
      <formula>60</formula>
    </cfRule>
    <cfRule type="cellIs" dxfId="13466" priority="14681" stopIfTrue="1" operator="between">
      <formula>60</formula>
      <formula>100</formula>
    </cfRule>
    <cfRule type="cellIs" dxfId="13465" priority="14682" stopIfTrue="1" operator="greaterThan">
      <formula>100</formula>
    </cfRule>
  </conditionalFormatting>
  <conditionalFormatting sqref="E285">
    <cfRule type="cellIs" dxfId="13464" priority="14677" stopIfTrue="1" operator="lessThanOrEqual">
      <formula>2.5</formula>
    </cfRule>
    <cfRule type="cellIs" dxfId="13463" priority="14678" stopIfTrue="1" operator="between">
      <formula>2.5</formula>
      <formula>7</formula>
    </cfRule>
    <cfRule type="cellIs" dxfId="13462" priority="14679" stopIfTrue="1" operator="greaterThan">
      <formula>7</formula>
    </cfRule>
  </conditionalFormatting>
  <conditionalFormatting sqref="H285">
    <cfRule type="cellIs" dxfId="13461" priority="14674" stopIfTrue="1" operator="lessThanOrEqual">
      <formula>12</formula>
    </cfRule>
    <cfRule type="cellIs" dxfId="13460" priority="14675" stopIfTrue="1" operator="between">
      <formula>12</formula>
      <formula>16</formula>
    </cfRule>
    <cfRule type="cellIs" dxfId="13459" priority="14676" stopIfTrue="1" operator="greaterThan">
      <formula>16</formula>
    </cfRule>
  </conditionalFormatting>
  <conditionalFormatting sqref="J285">
    <cfRule type="cellIs" dxfId="13458" priority="14671" stopIfTrue="1" operator="greaterThan">
      <formula>6.2</formula>
    </cfRule>
    <cfRule type="cellIs" dxfId="13457" priority="14672" stopIfTrue="1" operator="between">
      <formula>5.601</formula>
      <formula>6.2</formula>
    </cfRule>
    <cfRule type="cellIs" dxfId="13456" priority="14673" stopIfTrue="1" operator="lessThanOrEqual">
      <formula>5.6</formula>
    </cfRule>
  </conditionalFormatting>
  <conditionalFormatting sqref="K285">
    <cfRule type="cellIs" dxfId="13455" priority="14670" stopIfTrue="1" operator="lessThanOrEqual">
      <formula>0.02</formula>
    </cfRule>
  </conditionalFormatting>
  <conditionalFormatting sqref="G285">
    <cfRule type="cellIs" dxfId="13454" priority="14667" stopIfTrue="1" operator="lessThanOrEqual">
      <formula>0.12</formula>
    </cfRule>
    <cfRule type="cellIs" dxfId="13453" priority="14668" stopIfTrue="1" operator="between">
      <formula>0.1201</formula>
      <formula>0.2</formula>
    </cfRule>
    <cfRule type="cellIs" dxfId="13452" priority="14669" stopIfTrue="1" operator="greaterThan">
      <formula>0.2</formula>
    </cfRule>
  </conditionalFormatting>
  <conditionalFormatting sqref="N285">
    <cfRule type="cellIs" dxfId="13451" priority="14665" stopIfTrue="1" operator="between">
      <formula>50.1</formula>
      <formula>100</formula>
    </cfRule>
    <cfRule type="cellIs" dxfId="13450" priority="14666" stopIfTrue="1" operator="greaterThan">
      <formula>100</formula>
    </cfRule>
  </conditionalFormatting>
  <conditionalFormatting sqref="M285">
    <cfRule type="cellIs" dxfId="13449" priority="14663" stopIfTrue="1" operator="between">
      <formula>1250.1</formula>
      <formula>5000</formula>
    </cfRule>
    <cfRule type="cellIs" dxfId="13448" priority="14664" stopIfTrue="1" operator="greaterThan">
      <formula>5000</formula>
    </cfRule>
  </conditionalFormatting>
  <conditionalFormatting sqref="F285:G285">
    <cfRule type="cellIs" dxfId="13447" priority="14660" stopIfTrue="1" operator="lessThanOrEqual">
      <formula>60</formula>
    </cfRule>
    <cfRule type="cellIs" dxfId="13446" priority="14661" stopIfTrue="1" operator="between">
      <formula>60</formula>
      <formula>100</formula>
    </cfRule>
    <cfRule type="cellIs" dxfId="13445" priority="14662" stopIfTrue="1" operator="greaterThan">
      <formula>100</formula>
    </cfRule>
  </conditionalFormatting>
  <conditionalFormatting sqref="E285">
    <cfRule type="cellIs" dxfId="13444" priority="14657" stopIfTrue="1" operator="lessThanOrEqual">
      <formula>2.5</formula>
    </cfRule>
    <cfRule type="cellIs" dxfId="13443" priority="14658" stopIfTrue="1" operator="between">
      <formula>2.5</formula>
      <formula>7</formula>
    </cfRule>
    <cfRule type="cellIs" dxfId="13442" priority="14659" stopIfTrue="1" operator="greaterThan">
      <formula>7</formula>
    </cfRule>
  </conditionalFormatting>
  <conditionalFormatting sqref="H285">
    <cfRule type="cellIs" dxfId="13441" priority="14654" stopIfTrue="1" operator="lessThanOrEqual">
      <formula>12</formula>
    </cfRule>
    <cfRule type="cellIs" dxfId="13440" priority="14655" stopIfTrue="1" operator="between">
      <formula>12</formula>
      <formula>16</formula>
    </cfRule>
    <cfRule type="cellIs" dxfId="13439" priority="14656" stopIfTrue="1" operator="greaterThan">
      <formula>16</formula>
    </cfRule>
  </conditionalFormatting>
  <conditionalFormatting sqref="J285">
    <cfRule type="cellIs" dxfId="13438" priority="14651" stopIfTrue="1" operator="greaterThan">
      <formula>6.2</formula>
    </cfRule>
    <cfRule type="cellIs" dxfId="13437" priority="14652" stopIfTrue="1" operator="between">
      <formula>5.601</formula>
      <formula>6.2</formula>
    </cfRule>
    <cfRule type="cellIs" dxfId="13436" priority="14653" stopIfTrue="1" operator="lessThanOrEqual">
      <formula>5.6</formula>
    </cfRule>
  </conditionalFormatting>
  <conditionalFormatting sqref="K285">
    <cfRule type="cellIs" dxfId="13435" priority="14650" stopIfTrue="1" operator="lessThanOrEqual">
      <formula>0.02</formula>
    </cfRule>
  </conditionalFormatting>
  <conditionalFormatting sqref="G285">
    <cfRule type="cellIs" dxfId="13434" priority="14647" stopIfTrue="1" operator="lessThanOrEqual">
      <formula>0.12</formula>
    </cfRule>
    <cfRule type="cellIs" dxfId="13433" priority="14648" stopIfTrue="1" operator="between">
      <formula>0.1201</formula>
      <formula>0.2</formula>
    </cfRule>
    <cfRule type="cellIs" dxfId="13432" priority="14649" stopIfTrue="1" operator="greaterThan">
      <formula>0.2</formula>
    </cfRule>
  </conditionalFormatting>
  <conditionalFormatting sqref="N285">
    <cfRule type="cellIs" dxfId="13431" priority="14645" stopIfTrue="1" operator="between">
      <formula>50.1</formula>
      <formula>100</formula>
    </cfRule>
    <cfRule type="cellIs" dxfId="13430" priority="14646" stopIfTrue="1" operator="greaterThan">
      <formula>100</formula>
    </cfRule>
  </conditionalFormatting>
  <conditionalFormatting sqref="M285">
    <cfRule type="cellIs" dxfId="13429" priority="14643" stopIfTrue="1" operator="between">
      <formula>1250.1</formula>
      <formula>5000</formula>
    </cfRule>
    <cfRule type="cellIs" dxfId="13428" priority="14644" stopIfTrue="1" operator="greaterThan">
      <formula>5000</formula>
    </cfRule>
  </conditionalFormatting>
  <conditionalFormatting sqref="F297:G297">
    <cfRule type="cellIs" dxfId="13427" priority="14640" stopIfTrue="1" operator="lessThanOrEqual">
      <formula>60</formula>
    </cfRule>
    <cfRule type="cellIs" dxfId="13426" priority="14641" stopIfTrue="1" operator="between">
      <formula>60</formula>
      <formula>100</formula>
    </cfRule>
    <cfRule type="cellIs" dxfId="13425" priority="14642" stopIfTrue="1" operator="greaterThan">
      <formula>100</formula>
    </cfRule>
  </conditionalFormatting>
  <conditionalFormatting sqref="E297">
    <cfRule type="cellIs" dxfId="13424" priority="14637" stopIfTrue="1" operator="lessThanOrEqual">
      <formula>2.5</formula>
    </cfRule>
    <cfRule type="cellIs" dxfId="13423" priority="14638" stopIfTrue="1" operator="between">
      <formula>2.5</formula>
      <formula>7</formula>
    </cfRule>
    <cfRule type="cellIs" dxfId="13422" priority="14639" stopIfTrue="1" operator="greaterThan">
      <formula>7</formula>
    </cfRule>
  </conditionalFormatting>
  <conditionalFormatting sqref="H297">
    <cfRule type="cellIs" dxfId="13421" priority="14634" stopIfTrue="1" operator="lessThanOrEqual">
      <formula>12</formula>
    </cfRule>
    <cfRule type="cellIs" dxfId="13420" priority="14635" stopIfTrue="1" operator="between">
      <formula>12</formula>
      <formula>16</formula>
    </cfRule>
    <cfRule type="cellIs" dxfId="13419" priority="14636" stopIfTrue="1" operator="greaterThan">
      <formula>16</formula>
    </cfRule>
  </conditionalFormatting>
  <conditionalFormatting sqref="J297">
    <cfRule type="cellIs" dxfId="13418" priority="14631" stopIfTrue="1" operator="greaterThan">
      <formula>6.2</formula>
    </cfRule>
    <cfRule type="cellIs" dxfId="13417" priority="14632" stopIfTrue="1" operator="between">
      <formula>5.601</formula>
      <formula>6.2</formula>
    </cfRule>
    <cfRule type="cellIs" dxfId="13416" priority="14633" stopIfTrue="1" operator="lessThanOrEqual">
      <formula>5.6</formula>
    </cfRule>
  </conditionalFormatting>
  <conditionalFormatting sqref="K297">
    <cfRule type="cellIs" dxfId="13415" priority="14630" stopIfTrue="1" operator="lessThanOrEqual">
      <formula>0.02</formula>
    </cfRule>
  </conditionalFormatting>
  <conditionalFormatting sqref="G297">
    <cfRule type="cellIs" dxfId="13414" priority="14627" stopIfTrue="1" operator="lessThanOrEqual">
      <formula>0.12</formula>
    </cfRule>
    <cfRule type="cellIs" dxfId="13413" priority="14628" stopIfTrue="1" operator="between">
      <formula>0.1201</formula>
      <formula>0.2</formula>
    </cfRule>
    <cfRule type="cellIs" dxfId="13412" priority="14629" stopIfTrue="1" operator="greaterThan">
      <formula>0.2</formula>
    </cfRule>
  </conditionalFormatting>
  <conditionalFormatting sqref="N297">
    <cfRule type="cellIs" dxfId="13411" priority="14625" stopIfTrue="1" operator="between">
      <formula>50.1</formula>
      <formula>100</formula>
    </cfRule>
    <cfRule type="cellIs" dxfId="13410" priority="14626" stopIfTrue="1" operator="greaterThan">
      <formula>100</formula>
    </cfRule>
  </conditionalFormatting>
  <conditionalFormatting sqref="M297">
    <cfRule type="cellIs" dxfId="13409" priority="14623" stopIfTrue="1" operator="between">
      <formula>1250.1</formula>
      <formula>5000</formula>
    </cfRule>
    <cfRule type="cellIs" dxfId="13408" priority="14624" stopIfTrue="1" operator="greaterThan">
      <formula>5000</formula>
    </cfRule>
  </conditionalFormatting>
  <conditionalFormatting sqref="F297:G297">
    <cfRule type="cellIs" dxfId="13407" priority="14620" stopIfTrue="1" operator="lessThanOrEqual">
      <formula>60</formula>
    </cfRule>
    <cfRule type="cellIs" dxfId="13406" priority="14621" stopIfTrue="1" operator="between">
      <formula>60</formula>
      <formula>100</formula>
    </cfRule>
    <cfRule type="cellIs" dxfId="13405" priority="14622" stopIfTrue="1" operator="greaterThan">
      <formula>100</formula>
    </cfRule>
  </conditionalFormatting>
  <conditionalFormatting sqref="E297">
    <cfRule type="cellIs" dxfId="13404" priority="14617" stopIfTrue="1" operator="lessThanOrEqual">
      <formula>2.5</formula>
    </cfRule>
    <cfRule type="cellIs" dxfId="13403" priority="14618" stopIfTrue="1" operator="between">
      <formula>2.5</formula>
      <formula>7</formula>
    </cfRule>
    <cfRule type="cellIs" dxfId="13402" priority="14619" stopIfTrue="1" operator="greaterThan">
      <formula>7</formula>
    </cfRule>
  </conditionalFormatting>
  <conditionalFormatting sqref="H297">
    <cfRule type="cellIs" dxfId="13401" priority="14614" stopIfTrue="1" operator="lessThanOrEqual">
      <formula>12</formula>
    </cfRule>
    <cfRule type="cellIs" dxfId="13400" priority="14615" stopIfTrue="1" operator="between">
      <formula>12</formula>
      <formula>16</formula>
    </cfRule>
    <cfRule type="cellIs" dxfId="13399" priority="14616" stopIfTrue="1" operator="greaterThan">
      <formula>16</formula>
    </cfRule>
  </conditionalFormatting>
  <conditionalFormatting sqref="J297">
    <cfRule type="cellIs" dxfId="13398" priority="14611" stopIfTrue="1" operator="greaterThan">
      <formula>6.2</formula>
    </cfRule>
    <cfRule type="cellIs" dxfId="13397" priority="14612" stopIfTrue="1" operator="between">
      <formula>5.601</formula>
      <formula>6.2</formula>
    </cfRule>
    <cfRule type="cellIs" dxfId="13396" priority="14613" stopIfTrue="1" operator="lessThanOrEqual">
      <formula>5.6</formula>
    </cfRule>
  </conditionalFormatting>
  <conditionalFormatting sqref="K297">
    <cfRule type="cellIs" dxfId="13395" priority="14610" stopIfTrue="1" operator="lessThanOrEqual">
      <formula>0.02</formula>
    </cfRule>
  </conditionalFormatting>
  <conditionalFormatting sqref="G297">
    <cfRule type="cellIs" dxfId="13394" priority="14607" stopIfTrue="1" operator="lessThanOrEqual">
      <formula>0.12</formula>
    </cfRule>
    <cfRule type="cellIs" dxfId="13393" priority="14608" stopIfTrue="1" operator="between">
      <formula>0.1201</formula>
      <formula>0.2</formula>
    </cfRule>
    <cfRule type="cellIs" dxfId="13392" priority="14609" stopIfTrue="1" operator="greaterThan">
      <formula>0.2</formula>
    </cfRule>
  </conditionalFormatting>
  <conditionalFormatting sqref="N297">
    <cfRule type="cellIs" dxfId="13391" priority="14605" stopIfTrue="1" operator="between">
      <formula>50.1</formula>
      <formula>100</formula>
    </cfRule>
    <cfRule type="cellIs" dxfId="13390" priority="14606" stopIfTrue="1" operator="greaterThan">
      <formula>100</formula>
    </cfRule>
  </conditionalFormatting>
  <conditionalFormatting sqref="M297">
    <cfRule type="cellIs" dxfId="13389" priority="14603" stopIfTrue="1" operator="between">
      <formula>1250.1</formula>
      <formula>5000</formula>
    </cfRule>
    <cfRule type="cellIs" dxfId="13388" priority="14604" stopIfTrue="1" operator="greaterThan">
      <formula>5000</formula>
    </cfRule>
  </conditionalFormatting>
  <conditionalFormatting sqref="F330:G330">
    <cfRule type="cellIs" dxfId="13387" priority="14560" stopIfTrue="1" operator="lessThanOrEqual">
      <formula>60</formula>
    </cfRule>
    <cfRule type="cellIs" dxfId="13386" priority="14561" stopIfTrue="1" operator="between">
      <formula>60</formula>
      <formula>100</formula>
    </cfRule>
    <cfRule type="cellIs" dxfId="13385" priority="14562" stopIfTrue="1" operator="greaterThan">
      <formula>100</formula>
    </cfRule>
  </conditionalFormatting>
  <conditionalFormatting sqref="E330">
    <cfRule type="cellIs" dxfId="13384" priority="14557" stopIfTrue="1" operator="lessThanOrEqual">
      <formula>2.5</formula>
    </cfRule>
    <cfRule type="cellIs" dxfId="13383" priority="14558" stopIfTrue="1" operator="between">
      <formula>2.5</formula>
      <formula>7</formula>
    </cfRule>
    <cfRule type="cellIs" dxfId="13382" priority="14559" stopIfTrue="1" operator="greaterThan">
      <formula>7</formula>
    </cfRule>
  </conditionalFormatting>
  <conditionalFormatting sqref="H330">
    <cfRule type="cellIs" dxfId="13381" priority="14554" stopIfTrue="1" operator="lessThanOrEqual">
      <formula>12</formula>
    </cfRule>
    <cfRule type="cellIs" dxfId="13380" priority="14555" stopIfTrue="1" operator="between">
      <formula>12</formula>
      <formula>16</formula>
    </cfRule>
    <cfRule type="cellIs" dxfId="13379" priority="14556" stopIfTrue="1" operator="greaterThan">
      <formula>16</formula>
    </cfRule>
  </conditionalFormatting>
  <conditionalFormatting sqref="J330">
    <cfRule type="cellIs" dxfId="13378" priority="14551" stopIfTrue="1" operator="greaterThan">
      <formula>6.2</formula>
    </cfRule>
    <cfRule type="cellIs" dxfId="13377" priority="14552" stopIfTrue="1" operator="between">
      <formula>5.601</formula>
      <formula>6.2</formula>
    </cfRule>
    <cfRule type="cellIs" dxfId="13376" priority="14553" stopIfTrue="1" operator="lessThanOrEqual">
      <formula>5.6</formula>
    </cfRule>
  </conditionalFormatting>
  <conditionalFormatting sqref="K330">
    <cfRule type="cellIs" dxfId="13375" priority="14550" stopIfTrue="1" operator="lessThanOrEqual">
      <formula>0.02</formula>
    </cfRule>
  </conditionalFormatting>
  <conditionalFormatting sqref="G330">
    <cfRule type="cellIs" dxfId="13374" priority="14547" stopIfTrue="1" operator="lessThanOrEqual">
      <formula>0.12</formula>
    </cfRule>
    <cfRule type="cellIs" dxfId="13373" priority="14548" stopIfTrue="1" operator="between">
      <formula>0.1201</formula>
      <formula>0.2</formula>
    </cfRule>
    <cfRule type="cellIs" dxfId="13372" priority="14549" stopIfTrue="1" operator="greaterThan">
      <formula>0.2</formula>
    </cfRule>
  </conditionalFormatting>
  <conditionalFormatting sqref="N330">
    <cfRule type="cellIs" dxfId="13371" priority="14545" stopIfTrue="1" operator="between">
      <formula>50.1</formula>
      <formula>100</formula>
    </cfRule>
    <cfRule type="cellIs" dxfId="13370" priority="14546" stopIfTrue="1" operator="greaterThan">
      <formula>100</formula>
    </cfRule>
  </conditionalFormatting>
  <conditionalFormatting sqref="M330">
    <cfRule type="cellIs" dxfId="13369" priority="14543" stopIfTrue="1" operator="between">
      <formula>1250.1</formula>
      <formula>5000</formula>
    </cfRule>
    <cfRule type="cellIs" dxfId="13368" priority="14544" stopIfTrue="1" operator="greaterThan">
      <formula>5000</formula>
    </cfRule>
  </conditionalFormatting>
  <conditionalFormatting sqref="F330:G330">
    <cfRule type="cellIs" dxfId="13367" priority="14540" stopIfTrue="1" operator="lessThanOrEqual">
      <formula>60</formula>
    </cfRule>
    <cfRule type="cellIs" dxfId="13366" priority="14541" stopIfTrue="1" operator="between">
      <formula>60</formula>
      <formula>100</formula>
    </cfRule>
    <cfRule type="cellIs" dxfId="13365" priority="14542" stopIfTrue="1" operator="greaterThan">
      <formula>100</formula>
    </cfRule>
  </conditionalFormatting>
  <conditionalFormatting sqref="E330">
    <cfRule type="cellIs" dxfId="13364" priority="14537" stopIfTrue="1" operator="lessThanOrEqual">
      <formula>2.5</formula>
    </cfRule>
    <cfRule type="cellIs" dxfId="13363" priority="14538" stopIfTrue="1" operator="between">
      <formula>2.5</formula>
      <formula>7</formula>
    </cfRule>
    <cfRule type="cellIs" dxfId="13362" priority="14539" stopIfTrue="1" operator="greaterThan">
      <formula>7</formula>
    </cfRule>
  </conditionalFormatting>
  <conditionalFormatting sqref="H330">
    <cfRule type="cellIs" dxfId="13361" priority="14534" stopIfTrue="1" operator="lessThanOrEqual">
      <formula>12</formula>
    </cfRule>
    <cfRule type="cellIs" dxfId="13360" priority="14535" stopIfTrue="1" operator="between">
      <formula>12</formula>
      <formula>16</formula>
    </cfRule>
    <cfRule type="cellIs" dxfId="13359" priority="14536" stopIfTrue="1" operator="greaterThan">
      <formula>16</formula>
    </cfRule>
  </conditionalFormatting>
  <conditionalFormatting sqref="J330">
    <cfRule type="cellIs" dxfId="13358" priority="14531" stopIfTrue="1" operator="greaterThan">
      <formula>6.2</formula>
    </cfRule>
    <cfRule type="cellIs" dxfId="13357" priority="14532" stopIfTrue="1" operator="between">
      <formula>5.601</formula>
      <formula>6.2</formula>
    </cfRule>
    <cfRule type="cellIs" dxfId="13356" priority="14533" stopIfTrue="1" operator="lessThanOrEqual">
      <formula>5.6</formula>
    </cfRule>
  </conditionalFormatting>
  <conditionalFormatting sqref="K330">
    <cfRule type="cellIs" dxfId="13355" priority="14530" stopIfTrue="1" operator="lessThanOrEqual">
      <formula>0.02</formula>
    </cfRule>
  </conditionalFormatting>
  <conditionalFormatting sqref="G330">
    <cfRule type="cellIs" dxfId="13354" priority="14527" stopIfTrue="1" operator="lessThanOrEqual">
      <formula>0.12</formula>
    </cfRule>
    <cfRule type="cellIs" dxfId="13353" priority="14528" stopIfTrue="1" operator="between">
      <formula>0.1201</formula>
      <formula>0.2</formula>
    </cfRule>
    <cfRule type="cellIs" dxfId="13352" priority="14529" stopIfTrue="1" operator="greaterThan">
      <formula>0.2</formula>
    </cfRule>
  </conditionalFormatting>
  <conditionalFormatting sqref="N330">
    <cfRule type="cellIs" dxfId="13351" priority="14525" stopIfTrue="1" operator="between">
      <formula>50.1</formula>
      <formula>100</formula>
    </cfRule>
    <cfRule type="cellIs" dxfId="13350" priority="14526" stopIfTrue="1" operator="greaterThan">
      <formula>100</formula>
    </cfRule>
  </conditionalFormatting>
  <conditionalFormatting sqref="M330">
    <cfRule type="cellIs" dxfId="13349" priority="14523" stopIfTrue="1" operator="between">
      <formula>1250.1</formula>
      <formula>5000</formula>
    </cfRule>
    <cfRule type="cellIs" dxfId="13348" priority="14524" stopIfTrue="1" operator="greaterThan">
      <formula>5000</formula>
    </cfRule>
  </conditionalFormatting>
  <conditionalFormatting sqref="F380:G380">
    <cfRule type="cellIs" dxfId="13347" priority="14440" stopIfTrue="1" operator="lessThanOrEqual">
      <formula>60</formula>
    </cfRule>
    <cfRule type="cellIs" dxfId="13346" priority="14441" stopIfTrue="1" operator="between">
      <formula>60</formula>
      <formula>100</formula>
    </cfRule>
    <cfRule type="cellIs" dxfId="13345" priority="14442" stopIfTrue="1" operator="greaterThan">
      <formula>100</formula>
    </cfRule>
  </conditionalFormatting>
  <conditionalFormatting sqref="E380">
    <cfRule type="cellIs" dxfId="13344" priority="14437" stopIfTrue="1" operator="lessThanOrEqual">
      <formula>2.5</formula>
    </cfRule>
    <cfRule type="cellIs" dxfId="13343" priority="14438" stopIfTrue="1" operator="between">
      <formula>2.5</formula>
      <formula>7</formula>
    </cfRule>
    <cfRule type="cellIs" dxfId="13342" priority="14439" stopIfTrue="1" operator="greaterThan">
      <formula>7</formula>
    </cfRule>
  </conditionalFormatting>
  <conditionalFormatting sqref="H380">
    <cfRule type="cellIs" dxfId="13341" priority="14434" stopIfTrue="1" operator="lessThanOrEqual">
      <formula>12</formula>
    </cfRule>
    <cfRule type="cellIs" dxfId="13340" priority="14435" stopIfTrue="1" operator="between">
      <formula>12</formula>
      <formula>16</formula>
    </cfRule>
    <cfRule type="cellIs" dxfId="13339" priority="14436" stopIfTrue="1" operator="greaterThan">
      <formula>16</formula>
    </cfRule>
  </conditionalFormatting>
  <conditionalFormatting sqref="J380">
    <cfRule type="cellIs" dxfId="13338" priority="14431" stopIfTrue="1" operator="greaterThan">
      <formula>6.2</formula>
    </cfRule>
    <cfRule type="cellIs" dxfId="13337" priority="14432" stopIfTrue="1" operator="between">
      <formula>5.601</formula>
      <formula>6.2</formula>
    </cfRule>
    <cfRule type="cellIs" dxfId="13336" priority="14433" stopIfTrue="1" operator="lessThanOrEqual">
      <formula>5.6</formula>
    </cfRule>
  </conditionalFormatting>
  <conditionalFormatting sqref="K380">
    <cfRule type="cellIs" dxfId="13335" priority="14430" stopIfTrue="1" operator="lessThanOrEqual">
      <formula>0.02</formula>
    </cfRule>
  </conditionalFormatting>
  <conditionalFormatting sqref="G380">
    <cfRule type="cellIs" dxfId="13334" priority="14427" stopIfTrue="1" operator="lessThanOrEqual">
      <formula>0.12</formula>
    </cfRule>
    <cfRule type="cellIs" dxfId="13333" priority="14428" stopIfTrue="1" operator="between">
      <formula>0.1201</formula>
      <formula>0.2</formula>
    </cfRule>
    <cfRule type="cellIs" dxfId="13332" priority="14429" stopIfTrue="1" operator="greaterThan">
      <formula>0.2</formula>
    </cfRule>
  </conditionalFormatting>
  <conditionalFormatting sqref="N380">
    <cfRule type="cellIs" dxfId="13331" priority="14425" stopIfTrue="1" operator="between">
      <formula>50.1</formula>
      <formula>100</formula>
    </cfRule>
    <cfRule type="cellIs" dxfId="13330" priority="14426" stopIfTrue="1" operator="greaterThan">
      <formula>100</formula>
    </cfRule>
  </conditionalFormatting>
  <conditionalFormatting sqref="M380">
    <cfRule type="cellIs" dxfId="13329" priority="14423" stopIfTrue="1" operator="between">
      <formula>1250.1</formula>
      <formula>5000</formula>
    </cfRule>
    <cfRule type="cellIs" dxfId="13328" priority="14424" stopIfTrue="1" operator="greaterThan">
      <formula>5000</formula>
    </cfRule>
  </conditionalFormatting>
  <conditionalFormatting sqref="F380:G380">
    <cfRule type="cellIs" dxfId="13327" priority="14420" stopIfTrue="1" operator="lessThanOrEqual">
      <formula>60</formula>
    </cfRule>
    <cfRule type="cellIs" dxfId="13326" priority="14421" stopIfTrue="1" operator="between">
      <formula>60</formula>
      <formula>100</formula>
    </cfRule>
    <cfRule type="cellIs" dxfId="13325" priority="14422" stopIfTrue="1" operator="greaterThan">
      <formula>100</formula>
    </cfRule>
  </conditionalFormatting>
  <conditionalFormatting sqref="E380">
    <cfRule type="cellIs" dxfId="13324" priority="14417" stopIfTrue="1" operator="lessThanOrEqual">
      <formula>2.5</formula>
    </cfRule>
    <cfRule type="cellIs" dxfId="13323" priority="14418" stopIfTrue="1" operator="between">
      <formula>2.5</formula>
      <formula>7</formula>
    </cfRule>
    <cfRule type="cellIs" dxfId="13322" priority="14419" stopIfTrue="1" operator="greaterThan">
      <formula>7</formula>
    </cfRule>
  </conditionalFormatting>
  <conditionalFormatting sqref="H380">
    <cfRule type="cellIs" dxfId="13321" priority="14414" stopIfTrue="1" operator="lessThanOrEqual">
      <formula>12</formula>
    </cfRule>
    <cfRule type="cellIs" dxfId="13320" priority="14415" stopIfTrue="1" operator="between">
      <formula>12</formula>
      <formula>16</formula>
    </cfRule>
    <cfRule type="cellIs" dxfId="13319" priority="14416" stopIfTrue="1" operator="greaterThan">
      <formula>16</formula>
    </cfRule>
  </conditionalFormatting>
  <conditionalFormatting sqref="J380">
    <cfRule type="cellIs" dxfId="13318" priority="14411" stopIfTrue="1" operator="greaterThan">
      <formula>6.2</formula>
    </cfRule>
    <cfRule type="cellIs" dxfId="13317" priority="14412" stopIfTrue="1" operator="between">
      <formula>5.601</formula>
      <formula>6.2</formula>
    </cfRule>
    <cfRule type="cellIs" dxfId="13316" priority="14413" stopIfTrue="1" operator="lessThanOrEqual">
      <formula>5.6</formula>
    </cfRule>
  </conditionalFormatting>
  <conditionalFormatting sqref="K380">
    <cfRule type="cellIs" dxfId="13315" priority="14410" stopIfTrue="1" operator="lessThanOrEqual">
      <formula>0.02</formula>
    </cfRule>
  </conditionalFormatting>
  <conditionalFormatting sqref="G380">
    <cfRule type="cellIs" dxfId="13314" priority="14407" stopIfTrue="1" operator="lessThanOrEqual">
      <formula>0.12</formula>
    </cfRule>
    <cfRule type="cellIs" dxfId="13313" priority="14408" stopIfTrue="1" operator="between">
      <formula>0.1201</formula>
      <formula>0.2</formula>
    </cfRule>
    <cfRule type="cellIs" dxfId="13312" priority="14409" stopIfTrue="1" operator="greaterThan">
      <formula>0.2</formula>
    </cfRule>
  </conditionalFormatting>
  <conditionalFormatting sqref="N380">
    <cfRule type="cellIs" dxfId="13311" priority="14405" stopIfTrue="1" operator="between">
      <formula>50.1</formula>
      <formula>100</formula>
    </cfRule>
    <cfRule type="cellIs" dxfId="13310" priority="14406" stopIfTrue="1" operator="greaterThan">
      <formula>100</formula>
    </cfRule>
  </conditionalFormatting>
  <conditionalFormatting sqref="M380">
    <cfRule type="cellIs" dxfId="13309" priority="14403" stopIfTrue="1" operator="between">
      <formula>1250.1</formula>
      <formula>5000</formula>
    </cfRule>
    <cfRule type="cellIs" dxfId="13308" priority="14404" stopIfTrue="1" operator="greaterThan">
      <formula>5000</formula>
    </cfRule>
  </conditionalFormatting>
  <conditionalFormatting sqref="F393:G393">
    <cfRule type="cellIs" dxfId="13307" priority="14400" stopIfTrue="1" operator="lessThanOrEqual">
      <formula>60</formula>
    </cfRule>
    <cfRule type="cellIs" dxfId="13306" priority="14401" stopIfTrue="1" operator="between">
      <formula>60</formula>
      <formula>100</formula>
    </cfRule>
    <cfRule type="cellIs" dxfId="13305" priority="14402" stopIfTrue="1" operator="greaterThan">
      <formula>100</formula>
    </cfRule>
  </conditionalFormatting>
  <conditionalFormatting sqref="E393">
    <cfRule type="cellIs" dxfId="13304" priority="14397" stopIfTrue="1" operator="lessThanOrEqual">
      <formula>2.5</formula>
    </cfRule>
    <cfRule type="cellIs" dxfId="13303" priority="14398" stopIfTrue="1" operator="between">
      <formula>2.5</formula>
      <formula>7</formula>
    </cfRule>
    <cfRule type="cellIs" dxfId="13302" priority="14399" stopIfTrue="1" operator="greaterThan">
      <formula>7</formula>
    </cfRule>
  </conditionalFormatting>
  <conditionalFormatting sqref="H393">
    <cfRule type="cellIs" dxfId="13301" priority="14394" stopIfTrue="1" operator="lessThanOrEqual">
      <formula>12</formula>
    </cfRule>
    <cfRule type="cellIs" dxfId="13300" priority="14395" stopIfTrue="1" operator="between">
      <formula>12</formula>
      <formula>16</formula>
    </cfRule>
    <cfRule type="cellIs" dxfId="13299" priority="14396" stopIfTrue="1" operator="greaterThan">
      <formula>16</formula>
    </cfRule>
  </conditionalFormatting>
  <conditionalFormatting sqref="J393">
    <cfRule type="cellIs" dxfId="13298" priority="14391" stopIfTrue="1" operator="greaterThan">
      <formula>6.2</formula>
    </cfRule>
    <cfRule type="cellIs" dxfId="13297" priority="14392" stopIfTrue="1" operator="between">
      <formula>5.601</formula>
      <formula>6.2</formula>
    </cfRule>
    <cfRule type="cellIs" dxfId="13296" priority="14393" stopIfTrue="1" operator="lessThanOrEqual">
      <formula>5.6</formula>
    </cfRule>
  </conditionalFormatting>
  <conditionalFormatting sqref="K393">
    <cfRule type="cellIs" dxfId="13295" priority="14390" stopIfTrue="1" operator="lessThanOrEqual">
      <formula>0.02</formula>
    </cfRule>
  </conditionalFormatting>
  <conditionalFormatting sqref="G393">
    <cfRule type="cellIs" dxfId="13294" priority="14387" stopIfTrue="1" operator="lessThanOrEqual">
      <formula>0.12</formula>
    </cfRule>
    <cfRule type="cellIs" dxfId="13293" priority="14388" stopIfTrue="1" operator="between">
      <formula>0.1201</formula>
      <formula>0.2</formula>
    </cfRule>
    <cfRule type="cellIs" dxfId="13292" priority="14389" stopIfTrue="1" operator="greaterThan">
      <formula>0.2</formula>
    </cfRule>
  </conditionalFormatting>
  <conditionalFormatting sqref="N393">
    <cfRule type="cellIs" dxfId="13291" priority="14385" stopIfTrue="1" operator="between">
      <formula>50.1</formula>
      <formula>100</formula>
    </cfRule>
    <cfRule type="cellIs" dxfId="13290" priority="14386" stopIfTrue="1" operator="greaterThan">
      <formula>100</formula>
    </cfRule>
  </conditionalFormatting>
  <conditionalFormatting sqref="M393">
    <cfRule type="cellIs" dxfId="13289" priority="14383" stopIfTrue="1" operator="between">
      <formula>1250.1</formula>
      <formula>5000</formula>
    </cfRule>
    <cfRule type="cellIs" dxfId="13288" priority="14384" stopIfTrue="1" operator="greaterThan">
      <formula>5000</formula>
    </cfRule>
  </conditionalFormatting>
  <conditionalFormatting sqref="F393:G393">
    <cfRule type="cellIs" dxfId="13287" priority="14380" stopIfTrue="1" operator="lessThanOrEqual">
      <formula>60</formula>
    </cfRule>
    <cfRule type="cellIs" dxfId="13286" priority="14381" stopIfTrue="1" operator="between">
      <formula>60</formula>
      <formula>100</formula>
    </cfRule>
    <cfRule type="cellIs" dxfId="13285" priority="14382" stopIfTrue="1" operator="greaterThan">
      <formula>100</formula>
    </cfRule>
  </conditionalFormatting>
  <conditionalFormatting sqref="E393">
    <cfRule type="cellIs" dxfId="13284" priority="14377" stopIfTrue="1" operator="lessThanOrEqual">
      <formula>2.5</formula>
    </cfRule>
    <cfRule type="cellIs" dxfId="13283" priority="14378" stopIfTrue="1" operator="between">
      <formula>2.5</formula>
      <formula>7</formula>
    </cfRule>
    <cfRule type="cellIs" dxfId="13282" priority="14379" stopIfTrue="1" operator="greaterThan">
      <formula>7</formula>
    </cfRule>
  </conditionalFormatting>
  <conditionalFormatting sqref="H393">
    <cfRule type="cellIs" dxfId="13281" priority="14374" stopIfTrue="1" operator="lessThanOrEqual">
      <formula>12</formula>
    </cfRule>
    <cfRule type="cellIs" dxfId="13280" priority="14375" stopIfTrue="1" operator="between">
      <formula>12</formula>
      <formula>16</formula>
    </cfRule>
    <cfRule type="cellIs" dxfId="13279" priority="14376" stopIfTrue="1" operator="greaterThan">
      <formula>16</formula>
    </cfRule>
  </conditionalFormatting>
  <conditionalFormatting sqref="J393">
    <cfRule type="cellIs" dxfId="13278" priority="14371" stopIfTrue="1" operator="greaterThan">
      <formula>6.2</formula>
    </cfRule>
    <cfRule type="cellIs" dxfId="13277" priority="14372" stopIfTrue="1" operator="between">
      <formula>5.601</formula>
      <formula>6.2</formula>
    </cfRule>
    <cfRule type="cellIs" dxfId="13276" priority="14373" stopIfTrue="1" operator="lessThanOrEqual">
      <formula>5.6</formula>
    </cfRule>
  </conditionalFormatting>
  <conditionalFormatting sqref="K393">
    <cfRule type="cellIs" dxfId="13275" priority="14370" stopIfTrue="1" operator="lessThanOrEqual">
      <formula>0.02</formula>
    </cfRule>
  </conditionalFormatting>
  <conditionalFormatting sqref="G393">
    <cfRule type="cellIs" dxfId="13274" priority="14367" stopIfTrue="1" operator="lessThanOrEqual">
      <formula>0.12</formula>
    </cfRule>
    <cfRule type="cellIs" dxfId="13273" priority="14368" stopIfTrue="1" operator="between">
      <formula>0.1201</formula>
      <formula>0.2</formula>
    </cfRule>
    <cfRule type="cellIs" dxfId="13272" priority="14369" stopIfTrue="1" operator="greaterThan">
      <formula>0.2</formula>
    </cfRule>
  </conditionalFormatting>
  <conditionalFormatting sqref="N393">
    <cfRule type="cellIs" dxfId="13271" priority="14365" stopIfTrue="1" operator="between">
      <formula>50.1</formula>
      <formula>100</formula>
    </cfRule>
    <cfRule type="cellIs" dxfId="13270" priority="14366" stopIfTrue="1" operator="greaterThan">
      <formula>100</formula>
    </cfRule>
  </conditionalFormatting>
  <conditionalFormatting sqref="M393">
    <cfRule type="cellIs" dxfId="13269" priority="14363" stopIfTrue="1" operator="between">
      <formula>1250.1</formula>
      <formula>5000</formula>
    </cfRule>
    <cfRule type="cellIs" dxfId="13268" priority="14364" stopIfTrue="1" operator="greaterThan">
      <formula>5000</formula>
    </cfRule>
  </conditionalFormatting>
  <conditionalFormatting sqref="F405:G405">
    <cfRule type="cellIs" dxfId="13267" priority="14360" stopIfTrue="1" operator="lessThanOrEqual">
      <formula>60</formula>
    </cfRule>
    <cfRule type="cellIs" dxfId="13266" priority="14361" stopIfTrue="1" operator="between">
      <formula>60</formula>
      <formula>100</formula>
    </cfRule>
    <cfRule type="cellIs" dxfId="13265" priority="14362" stopIfTrue="1" operator="greaterThan">
      <formula>100</formula>
    </cfRule>
  </conditionalFormatting>
  <conditionalFormatting sqref="E405">
    <cfRule type="cellIs" dxfId="13264" priority="14357" stopIfTrue="1" operator="lessThanOrEqual">
      <formula>2.5</formula>
    </cfRule>
    <cfRule type="cellIs" dxfId="13263" priority="14358" stopIfTrue="1" operator="between">
      <formula>2.5</formula>
      <formula>7</formula>
    </cfRule>
    <cfRule type="cellIs" dxfId="13262" priority="14359" stopIfTrue="1" operator="greaterThan">
      <formula>7</formula>
    </cfRule>
  </conditionalFormatting>
  <conditionalFormatting sqref="H405">
    <cfRule type="cellIs" dxfId="13261" priority="14354" stopIfTrue="1" operator="lessThanOrEqual">
      <formula>12</formula>
    </cfRule>
    <cfRule type="cellIs" dxfId="13260" priority="14355" stopIfTrue="1" operator="between">
      <formula>12</formula>
      <formula>16</formula>
    </cfRule>
    <cfRule type="cellIs" dxfId="13259" priority="14356" stopIfTrue="1" operator="greaterThan">
      <formula>16</formula>
    </cfRule>
  </conditionalFormatting>
  <conditionalFormatting sqref="J405">
    <cfRule type="cellIs" dxfId="13258" priority="14351" stopIfTrue="1" operator="greaterThan">
      <formula>6.2</formula>
    </cfRule>
    <cfRule type="cellIs" dxfId="13257" priority="14352" stopIfTrue="1" operator="between">
      <formula>5.601</formula>
      <formula>6.2</formula>
    </cfRule>
    <cfRule type="cellIs" dxfId="13256" priority="14353" stopIfTrue="1" operator="lessThanOrEqual">
      <formula>5.6</formula>
    </cfRule>
  </conditionalFormatting>
  <conditionalFormatting sqref="K405">
    <cfRule type="cellIs" dxfId="13255" priority="14350" stopIfTrue="1" operator="lessThanOrEqual">
      <formula>0.02</formula>
    </cfRule>
  </conditionalFormatting>
  <conditionalFormatting sqref="G405">
    <cfRule type="cellIs" dxfId="13254" priority="14347" stopIfTrue="1" operator="lessThanOrEqual">
      <formula>0.12</formula>
    </cfRule>
    <cfRule type="cellIs" dxfId="13253" priority="14348" stopIfTrue="1" operator="between">
      <formula>0.1201</formula>
      <formula>0.2</formula>
    </cfRule>
    <cfRule type="cellIs" dxfId="13252" priority="14349" stopIfTrue="1" operator="greaterThan">
      <formula>0.2</formula>
    </cfRule>
  </conditionalFormatting>
  <conditionalFormatting sqref="N405">
    <cfRule type="cellIs" dxfId="13251" priority="14345" stopIfTrue="1" operator="between">
      <formula>50.1</formula>
      <formula>100</formula>
    </cfRule>
    <cfRule type="cellIs" dxfId="13250" priority="14346" stopIfTrue="1" operator="greaterThan">
      <formula>100</formula>
    </cfRule>
  </conditionalFormatting>
  <conditionalFormatting sqref="M405">
    <cfRule type="cellIs" dxfId="13249" priority="14343" stopIfTrue="1" operator="between">
      <formula>1250.1</formula>
      <formula>5000</formula>
    </cfRule>
    <cfRule type="cellIs" dxfId="13248" priority="14344" stopIfTrue="1" operator="greaterThan">
      <formula>5000</formula>
    </cfRule>
  </conditionalFormatting>
  <conditionalFormatting sqref="F405:G405">
    <cfRule type="cellIs" dxfId="13247" priority="14340" stopIfTrue="1" operator="lessThanOrEqual">
      <formula>60</formula>
    </cfRule>
    <cfRule type="cellIs" dxfId="13246" priority="14341" stopIfTrue="1" operator="between">
      <formula>60</formula>
      <formula>100</formula>
    </cfRule>
    <cfRule type="cellIs" dxfId="13245" priority="14342" stopIfTrue="1" operator="greaterThan">
      <formula>100</formula>
    </cfRule>
  </conditionalFormatting>
  <conditionalFormatting sqref="E405">
    <cfRule type="cellIs" dxfId="13244" priority="14337" stopIfTrue="1" operator="lessThanOrEqual">
      <formula>2.5</formula>
    </cfRule>
    <cfRule type="cellIs" dxfId="13243" priority="14338" stopIfTrue="1" operator="between">
      <formula>2.5</formula>
      <formula>7</formula>
    </cfRule>
    <cfRule type="cellIs" dxfId="13242" priority="14339" stopIfTrue="1" operator="greaterThan">
      <formula>7</formula>
    </cfRule>
  </conditionalFormatting>
  <conditionalFormatting sqref="H405">
    <cfRule type="cellIs" dxfId="13241" priority="14334" stopIfTrue="1" operator="lessThanOrEqual">
      <formula>12</formula>
    </cfRule>
    <cfRule type="cellIs" dxfId="13240" priority="14335" stopIfTrue="1" operator="between">
      <formula>12</formula>
      <formula>16</formula>
    </cfRule>
    <cfRule type="cellIs" dxfId="13239" priority="14336" stopIfTrue="1" operator="greaterThan">
      <formula>16</formula>
    </cfRule>
  </conditionalFormatting>
  <conditionalFormatting sqref="J405">
    <cfRule type="cellIs" dxfId="13238" priority="14331" stopIfTrue="1" operator="greaterThan">
      <formula>6.2</formula>
    </cfRule>
    <cfRule type="cellIs" dxfId="13237" priority="14332" stopIfTrue="1" operator="between">
      <formula>5.601</formula>
      <formula>6.2</formula>
    </cfRule>
    <cfRule type="cellIs" dxfId="13236" priority="14333" stopIfTrue="1" operator="lessThanOrEqual">
      <formula>5.6</formula>
    </cfRule>
  </conditionalFormatting>
  <conditionalFormatting sqref="K405">
    <cfRule type="cellIs" dxfId="13235" priority="14330" stopIfTrue="1" operator="lessThanOrEqual">
      <formula>0.02</formula>
    </cfRule>
  </conditionalFormatting>
  <conditionalFormatting sqref="G405">
    <cfRule type="cellIs" dxfId="13234" priority="14327" stopIfTrue="1" operator="lessThanOrEqual">
      <formula>0.12</formula>
    </cfRule>
    <cfRule type="cellIs" dxfId="13233" priority="14328" stopIfTrue="1" operator="between">
      <formula>0.1201</formula>
      <formula>0.2</formula>
    </cfRule>
    <cfRule type="cellIs" dxfId="13232" priority="14329" stopIfTrue="1" operator="greaterThan">
      <formula>0.2</formula>
    </cfRule>
  </conditionalFormatting>
  <conditionalFormatting sqref="N405">
    <cfRule type="cellIs" dxfId="13231" priority="14325" stopIfTrue="1" operator="between">
      <formula>50.1</formula>
      <formula>100</formula>
    </cfRule>
    <cfRule type="cellIs" dxfId="13230" priority="14326" stopIfTrue="1" operator="greaterThan">
      <formula>100</formula>
    </cfRule>
  </conditionalFormatting>
  <conditionalFormatting sqref="M405">
    <cfRule type="cellIs" dxfId="13229" priority="14323" stopIfTrue="1" operator="between">
      <formula>1250.1</formula>
      <formula>5000</formula>
    </cfRule>
    <cfRule type="cellIs" dxfId="13228" priority="14324" stopIfTrue="1" operator="greaterThan">
      <formula>5000</formula>
    </cfRule>
  </conditionalFormatting>
  <conditionalFormatting sqref="F417:G417">
    <cfRule type="cellIs" dxfId="13227" priority="14320" stopIfTrue="1" operator="lessThanOrEqual">
      <formula>60</formula>
    </cfRule>
    <cfRule type="cellIs" dxfId="13226" priority="14321" stopIfTrue="1" operator="between">
      <formula>60</formula>
      <formula>100</formula>
    </cfRule>
    <cfRule type="cellIs" dxfId="13225" priority="14322" stopIfTrue="1" operator="greaterThan">
      <formula>100</formula>
    </cfRule>
  </conditionalFormatting>
  <conditionalFormatting sqref="E417">
    <cfRule type="cellIs" dxfId="13224" priority="14317" stopIfTrue="1" operator="lessThanOrEqual">
      <formula>2.5</formula>
    </cfRule>
    <cfRule type="cellIs" dxfId="13223" priority="14318" stopIfTrue="1" operator="between">
      <formula>2.5</formula>
      <formula>7</formula>
    </cfRule>
    <cfRule type="cellIs" dxfId="13222" priority="14319" stopIfTrue="1" operator="greaterThan">
      <formula>7</formula>
    </cfRule>
  </conditionalFormatting>
  <conditionalFormatting sqref="H417">
    <cfRule type="cellIs" dxfId="13221" priority="14314" stopIfTrue="1" operator="lessThanOrEqual">
      <formula>12</formula>
    </cfRule>
    <cfRule type="cellIs" dxfId="13220" priority="14315" stopIfTrue="1" operator="between">
      <formula>12</formula>
      <formula>16</formula>
    </cfRule>
    <cfRule type="cellIs" dxfId="13219" priority="14316" stopIfTrue="1" operator="greaterThan">
      <formula>16</formula>
    </cfRule>
  </conditionalFormatting>
  <conditionalFormatting sqref="J417">
    <cfRule type="cellIs" dxfId="13218" priority="14311" stopIfTrue="1" operator="greaterThan">
      <formula>6.2</formula>
    </cfRule>
    <cfRule type="cellIs" dxfId="13217" priority="14312" stopIfTrue="1" operator="between">
      <formula>5.601</formula>
      <formula>6.2</formula>
    </cfRule>
    <cfRule type="cellIs" dxfId="13216" priority="14313" stopIfTrue="1" operator="lessThanOrEqual">
      <formula>5.6</formula>
    </cfRule>
  </conditionalFormatting>
  <conditionalFormatting sqref="K417">
    <cfRule type="cellIs" dxfId="13215" priority="14310" stopIfTrue="1" operator="lessThanOrEqual">
      <formula>0.02</formula>
    </cfRule>
  </conditionalFormatting>
  <conditionalFormatting sqref="G417">
    <cfRule type="cellIs" dxfId="13214" priority="14307" stopIfTrue="1" operator="lessThanOrEqual">
      <formula>0.12</formula>
    </cfRule>
    <cfRule type="cellIs" dxfId="13213" priority="14308" stopIfTrue="1" operator="between">
      <formula>0.1201</formula>
      <formula>0.2</formula>
    </cfRule>
    <cfRule type="cellIs" dxfId="13212" priority="14309" stopIfTrue="1" operator="greaterThan">
      <formula>0.2</formula>
    </cfRule>
  </conditionalFormatting>
  <conditionalFormatting sqref="N417">
    <cfRule type="cellIs" dxfId="13211" priority="14305" stopIfTrue="1" operator="between">
      <formula>50.1</formula>
      <formula>100</formula>
    </cfRule>
    <cfRule type="cellIs" dxfId="13210" priority="14306" stopIfTrue="1" operator="greaterThan">
      <formula>100</formula>
    </cfRule>
  </conditionalFormatting>
  <conditionalFormatting sqref="M417">
    <cfRule type="cellIs" dxfId="13209" priority="14303" stopIfTrue="1" operator="between">
      <formula>1250.1</formula>
      <formula>5000</formula>
    </cfRule>
    <cfRule type="cellIs" dxfId="13208" priority="14304" stopIfTrue="1" operator="greaterThan">
      <formula>5000</formula>
    </cfRule>
  </conditionalFormatting>
  <conditionalFormatting sqref="F417:G417">
    <cfRule type="cellIs" dxfId="13207" priority="14300" stopIfTrue="1" operator="lessThanOrEqual">
      <formula>60</formula>
    </cfRule>
    <cfRule type="cellIs" dxfId="13206" priority="14301" stopIfTrue="1" operator="between">
      <formula>60</formula>
      <formula>100</formula>
    </cfRule>
    <cfRule type="cellIs" dxfId="13205" priority="14302" stopIfTrue="1" operator="greaterThan">
      <formula>100</formula>
    </cfRule>
  </conditionalFormatting>
  <conditionalFormatting sqref="E417">
    <cfRule type="cellIs" dxfId="13204" priority="14297" stopIfTrue="1" operator="lessThanOrEqual">
      <formula>2.5</formula>
    </cfRule>
    <cfRule type="cellIs" dxfId="13203" priority="14298" stopIfTrue="1" operator="between">
      <formula>2.5</formula>
      <formula>7</formula>
    </cfRule>
    <cfRule type="cellIs" dxfId="13202" priority="14299" stopIfTrue="1" operator="greaterThan">
      <formula>7</formula>
    </cfRule>
  </conditionalFormatting>
  <conditionalFormatting sqref="H417">
    <cfRule type="cellIs" dxfId="13201" priority="14294" stopIfTrue="1" operator="lessThanOrEqual">
      <formula>12</formula>
    </cfRule>
    <cfRule type="cellIs" dxfId="13200" priority="14295" stopIfTrue="1" operator="between">
      <formula>12</formula>
      <formula>16</formula>
    </cfRule>
    <cfRule type="cellIs" dxfId="13199" priority="14296" stopIfTrue="1" operator="greaterThan">
      <formula>16</formula>
    </cfRule>
  </conditionalFormatting>
  <conditionalFormatting sqref="J417">
    <cfRule type="cellIs" dxfId="13198" priority="14291" stopIfTrue="1" operator="greaterThan">
      <formula>6.2</formula>
    </cfRule>
    <cfRule type="cellIs" dxfId="13197" priority="14292" stopIfTrue="1" operator="between">
      <formula>5.601</formula>
      <formula>6.2</formula>
    </cfRule>
    <cfRule type="cellIs" dxfId="13196" priority="14293" stopIfTrue="1" operator="lessThanOrEqual">
      <formula>5.6</formula>
    </cfRule>
  </conditionalFormatting>
  <conditionalFormatting sqref="K417">
    <cfRule type="cellIs" dxfId="13195" priority="14290" stopIfTrue="1" operator="lessThanOrEqual">
      <formula>0.02</formula>
    </cfRule>
  </conditionalFormatting>
  <conditionalFormatting sqref="G417">
    <cfRule type="cellIs" dxfId="13194" priority="14287" stopIfTrue="1" operator="lessThanOrEqual">
      <formula>0.12</formula>
    </cfRule>
    <cfRule type="cellIs" dxfId="13193" priority="14288" stopIfTrue="1" operator="between">
      <formula>0.1201</formula>
      <formula>0.2</formula>
    </cfRule>
    <cfRule type="cellIs" dxfId="13192" priority="14289" stopIfTrue="1" operator="greaterThan">
      <formula>0.2</formula>
    </cfRule>
  </conditionalFormatting>
  <conditionalFormatting sqref="N417">
    <cfRule type="cellIs" dxfId="13191" priority="14285" stopIfTrue="1" operator="between">
      <formula>50.1</formula>
      <formula>100</formula>
    </cfRule>
    <cfRule type="cellIs" dxfId="13190" priority="14286" stopIfTrue="1" operator="greaterThan">
      <formula>100</formula>
    </cfRule>
  </conditionalFormatting>
  <conditionalFormatting sqref="M417">
    <cfRule type="cellIs" dxfId="13189" priority="14283" stopIfTrue="1" operator="between">
      <formula>1250.1</formula>
      <formula>5000</formula>
    </cfRule>
    <cfRule type="cellIs" dxfId="13188" priority="14284" stopIfTrue="1" operator="greaterThan">
      <formula>5000</formula>
    </cfRule>
  </conditionalFormatting>
  <conditionalFormatting sqref="F429:G429">
    <cfRule type="cellIs" dxfId="13187" priority="14280" stopIfTrue="1" operator="lessThanOrEqual">
      <formula>60</formula>
    </cfRule>
    <cfRule type="cellIs" dxfId="13186" priority="14281" stopIfTrue="1" operator="between">
      <formula>60</formula>
      <formula>100</formula>
    </cfRule>
    <cfRule type="cellIs" dxfId="13185" priority="14282" stopIfTrue="1" operator="greaterThan">
      <formula>100</formula>
    </cfRule>
  </conditionalFormatting>
  <conditionalFormatting sqref="E429">
    <cfRule type="cellIs" dxfId="13184" priority="14277" stopIfTrue="1" operator="lessThanOrEqual">
      <formula>2.5</formula>
    </cfRule>
    <cfRule type="cellIs" dxfId="13183" priority="14278" stopIfTrue="1" operator="between">
      <formula>2.5</formula>
      <formula>7</formula>
    </cfRule>
    <cfRule type="cellIs" dxfId="13182" priority="14279" stopIfTrue="1" operator="greaterThan">
      <formula>7</formula>
    </cfRule>
  </conditionalFormatting>
  <conditionalFormatting sqref="H429">
    <cfRule type="cellIs" dxfId="13181" priority="14274" stopIfTrue="1" operator="lessThanOrEqual">
      <formula>12</formula>
    </cfRule>
    <cfRule type="cellIs" dxfId="13180" priority="14275" stopIfTrue="1" operator="between">
      <formula>12</formula>
      <formula>16</formula>
    </cfRule>
    <cfRule type="cellIs" dxfId="13179" priority="14276" stopIfTrue="1" operator="greaterThan">
      <formula>16</formula>
    </cfRule>
  </conditionalFormatting>
  <conditionalFormatting sqref="J429">
    <cfRule type="cellIs" dxfId="13178" priority="14271" stopIfTrue="1" operator="greaterThan">
      <formula>6.2</formula>
    </cfRule>
    <cfRule type="cellIs" dxfId="13177" priority="14272" stopIfTrue="1" operator="between">
      <formula>5.601</formula>
      <formula>6.2</formula>
    </cfRule>
    <cfRule type="cellIs" dxfId="13176" priority="14273" stopIfTrue="1" operator="lessThanOrEqual">
      <formula>5.6</formula>
    </cfRule>
  </conditionalFormatting>
  <conditionalFormatting sqref="K429">
    <cfRule type="cellIs" dxfId="13175" priority="14270" stopIfTrue="1" operator="lessThanOrEqual">
      <formula>0.02</formula>
    </cfRule>
  </conditionalFormatting>
  <conditionalFormatting sqref="G429">
    <cfRule type="cellIs" dxfId="13174" priority="14267" stopIfTrue="1" operator="lessThanOrEqual">
      <formula>0.12</formula>
    </cfRule>
    <cfRule type="cellIs" dxfId="13173" priority="14268" stopIfTrue="1" operator="between">
      <formula>0.1201</formula>
      <formula>0.2</formula>
    </cfRule>
    <cfRule type="cellIs" dxfId="13172" priority="14269" stopIfTrue="1" operator="greaterThan">
      <formula>0.2</formula>
    </cfRule>
  </conditionalFormatting>
  <conditionalFormatting sqref="N429">
    <cfRule type="cellIs" dxfId="13171" priority="14265" stopIfTrue="1" operator="between">
      <formula>50.1</formula>
      <formula>100</formula>
    </cfRule>
    <cfRule type="cellIs" dxfId="13170" priority="14266" stopIfTrue="1" operator="greaterThan">
      <formula>100</formula>
    </cfRule>
  </conditionalFormatting>
  <conditionalFormatting sqref="M429">
    <cfRule type="cellIs" dxfId="13169" priority="14263" stopIfTrue="1" operator="between">
      <formula>1250.1</formula>
      <formula>5000</formula>
    </cfRule>
    <cfRule type="cellIs" dxfId="13168" priority="14264" stopIfTrue="1" operator="greaterThan">
      <formula>5000</formula>
    </cfRule>
  </conditionalFormatting>
  <conditionalFormatting sqref="F429:G429">
    <cfRule type="cellIs" dxfId="13167" priority="14260" stopIfTrue="1" operator="lessThanOrEqual">
      <formula>60</formula>
    </cfRule>
    <cfRule type="cellIs" dxfId="13166" priority="14261" stopIfTrue="1" operator="between">
      <formula>60</formula>
      <formula>100</formula>
    </cfRule>
    <cfRule type="cellIs" dxfId="13165" priority="14262" stopIfTrue="1" operator="greaterThan">
      <formula>100</formula>
    </cfRule>
  </conditionalFormatting>
  <conditionalFormatting sqref="E429">
    <cfRule type="cellIs" dxfId="13164" priority="14257" stopIfTrue="1" operator="lessThanOrEqual">
      <formula>2.5</formula>
    </cfRule>
    <cfRule type="cellIs" dxfId="13163" priority="14258" stopIfTrue="1" operator="between">
      <formula>2.5</formula>
      <formula>7</formula>
    </cfRule>
    <cfRule type="cellIs" dxfId="13162" priority="14259" stopIfTrue="1" operator="greaterThan">
      <formula>7</formula>
    </cfRule>
  </conditionalFormatting>
  <conditionalFormatting sqref="H429">
    <cfRule type="cellIs" dxfId="13161" priority="14254" stopIfTrue="1" operator="lessThanOrEqual">
      <formula>12</formula>
    </cfRule>
    <cfRule type="cellIs" dxfId="13160" priority="14255" stopIfTrue="1" operator="between">
      <formula>12</formula>
      <formula>16</formula>
    </cfRule>
    <cfRule type="cellIs" dxfId="13159" priority="14256" stopIfTrue="1" operator="greaterThan">
      <formula>16</formula>
    </cfRule>
  </conditionalFormatting>
  <conditionalFormatting sqref="J429">
    <cfRule type="cellIs" dxfId="13158" priority="14251" stopIfTrue="1" operator="greaterThan">
      <formula>6.2</formula>
    </cfRule>
    <cfRule type="cellIs" dxfId="13157" priority="14252" stopIfTrue="1" operator="between">
      <formula>5.601</formula>
      <formula>6.2</formula>
    </cfRule>
    <cfRule type="cellIs" dxfId="13156" priority="14253" stopIfTrue="1" operator="lessThanOrEqual">
      <formula>5.6</formula>
    </cfRule>
  </conditionalFormatting>
  <conditionalFormatting sqref="K429">
    <cfRule type="cellIs" dxfId="13155" priority="14250" stopIfTrue="1" operator="lessThanOrEqual">
      <formula>0.02</formula>
    </cfRule>
  </conditionalFormatting>
  <conditionalFormatting sqref="G429">
    <cfRule type="cellIs" dxfId="13154" priority="14247" stopIfTrue="1" operator="lessThanOrEqual">
      <formula>0.12</formula>
    </cfRule>
    <cfRule type="cellIs" dxfId="13153" priority="14248" stopIfTrue="1" operator="between">
      <formula>0.1201</formula>
      <formula>0.2</formula>
    </cfRule>
    <cfRule type="cellIs" dxfId="13152" priority="14249" stopIfTrue="1" operator="greaterThan">
      <formula>0.2</formula>
    </cfRule>
  </conditionalFormatting>
  <conditionalFormatting sqref="N429">
    <cfRule type="cellIs" dxfId="13151" priority="14245" stopIfTrue="1" operator="between">
      <formula>50.1</formula>
      <formula>100</formula>
    </cfRule>
    <cfRule type="cellIs" dxfId="13150" priority="14246" stopIfTrue="1" operator="greaterThan">
      <formula>100</formula>
    </cfRule>
  </conditionalFormatting>
  <conditionalFormatting sqref="M429">
    <cfRule type="cellIs" dxfId="13149" priority="14243" stopIfTrue="1" operator="between">
      <formula>1250.1</formula>
      <formula>5000</formula>
    </cfRule>
    <cfRule type="cellIs" dxfId="13148" priority="14244" stopIfTrue="1" operator="greaterThan">
      <formula>5000</formula>
    </cfRule>
  </conditionalFormatting>
  <conditionalFormatting sqref="F441:G441">
    <cfRule type="cellIs" dxfId="13147" priority="14240" stopIfTrue="1" operator="lessThanOrEqual">
      <formula>60</formula>
    </cfRule>
    <cfRule type="cellIs" dxfId="13146" priority="14241" stopIfTrue="1" operator="between">
      <formula>60</formula>
      <formula>100</formula>
    </cfRule>
    <cfRule type="cellIs" dxfId="13145" priority="14242" stopIfTrue="1" operator="greaterThan">
      <formula>100</formula>
    </cfRule>
  </conditionalFormatting>
  <conditionalFormatting sqref="E441">
    <cfRule type="cellIs" dxfId="13144" priority="14237" stopIfTrue="1" operator="lessThanOrEqual">
      <formula>2.5</formula>
    </cfRule>
    <cfRule type="cellIs" dxfId="13143" priority="14238" stopIfTrue="1" operator="between">
      <formula>2.5</formula>
      <formula>7</formula>
    </cfRule>
    <cfRule type="cellIs" dxfId="13142" priority="14239" stopIfTrue="1" operator="greaterThan">
      <formula>7</formula>
    </cfRule>
  </conditionalFormatting>
  <conditionalFormatting sqref="H441">
    <cfRule type="cellIs" dxfId="13141" priority="14234" stopIfTrue="1" operator="lessThanOrEqual">
      <formula>12</formula>
    </cfRule>
    <cfRule type="cellIs" dxfId="13140" priority="14235" stopIfTrue="1" operator="between">
      <formula>12</formula>
      <formula>16</formula>
    </cfRule>
    <cfRule type="cellIs" dxfId="13139" priority="14236" stopIfTrue="1" operator="greaterThan">
      <formula>16</formula>
    </cfRule>
  </conditionalFormatting>
  <conditionalFormatting sqref="J441">
    <cfRule type="cellIs" dxfId="13138" priority="14231" stopIfTrue="1" operator="greaterThan">
      <formula>6.2</formula>
    </cfRule>
    <cfRule type="cellIs" dxfId="13137" priority="14232" stopIfTrue="1" operator="between">
      <formula>5.601</formula>
      <formula>6.2</formula>
    </cfRule>
    <cfRule type="cellIs" dxfId="13136" priority="14233" stopIfTrue="1" operator="lessThanOrEqual">
      <formula>5.6</formula>
    </cfRule>
  </conditionalFormatting>
  <conditionalFormatting sqref="K441">
    <cfRule type="cellIs" dxfId="13135" priority="14230" stopIfTrue="1" operator="lessThanOrEqual">
      <formula>0.02</formula>
    </cfRule>
  </conditionalFormatting>
  <conditionalFormatting sqref="G441">
    <cfRule type="cellIs" dxfId="13134" priority="14227" stopIfTrue="1" operator="lessThanOrEqual">
      <formula>0.12</formula>
    </cfRule>
    <cfRule type="cellIs" dxfId="13133" priority="14228" stopIfTrue="1" operator="between">
      <formula>0.1201</formula>
      <formula>0.2</formula>
    </cfRule>
    <cfRule type="cellIs" dxfId="13132" priority="14229" stopIfTrue="1" operator="greaterThan">
      <formula>0.2</formula>
    </cfRule>
  </conditionalFormatting>
  <conditionalFormatting sqref="N441">
    <cfRule type="cellIs" dxfId="13131" priority="14225" stopIfTrue="1" operator="between">
      <formula>50.1</formula>
      <formula>100</formula>
    </cfRule>
    <cfRule type="cellIs" dxfId="13130" priority="14226" stopIfTrue="1" operator="greaterThan">
      <formula>100</formula>
    </cfRule>
  </conditionalFormatting>
  <conditionalFormatting sqref="M441">
    <cfRule type="cellIs" dxfId="13129" priority="14223" stopIfTrue="1" operator="between">
      <formula>1250.1</formula>
      <formula>5000</formula>
    </cfRule>
    <cfRule type="cellIs" dxfId="13128" priority="14224" stopIfTrue="1" operator="greaterThan">
      <formula>5000</formula>
    </cfRule>
  </conditionalFormatting>
  <conditionalFormatting sqref="F441:G441">
    <cfRule type="cellIs" dxfId="13127" priority="14220" stopIfTrue="1" operator="lessThanOrEqual">
      <formula>60</formula>
    </cfRule>
    <cfRule type="cellIs" dxfId="13126" priority="14221" stopIfTrue="1" operator="between">
      <formula>60</formula>
      <formula>100</formula>
    </cfRule>
    <cfRule type="cellIs" dxfId="13125" priority="14222" stopIfTrue="1" operator="greaterThan">
      <formula>100</formula>
    </cfRule>
  </conditionalFormatting>
  <conditionalFormatting sqref="E441">
    <cfRule type="cellIs" dxfId="13124" priority="14217" stopIfTrue="1" operator="lessThanOrEqual">
      <formula>2.5</formula>
    </cfRule>
    <cfRule type="cellIs" dxfId="13123" priority="14218" stopIfTrue="1" operator="between">
      <formula>2.5</formula>
      <formula>7</formula>
    </cfRule>
    <cfRule type="cellIs" dxfId="13122" priority="14219" stopIfTrue="1" operator="greaterThan">
      <formula>7</formula>
    </cfRule>
  </conditionalFormatting>
  <conditionalFormatting sqref="H441">
    <cfRule type="cellIs" dxfId="13121" priority="14214" stopIfTrue="1" operator="lessThanOrEqual">
      <formula>12</formula>
    </cfRule>
    <cfRule type="cellIs" dxfId="13120" priority="14215" stopIfTrue="1" operator="between">
      <formula>12</formula>
      <formula>16</formula>
    </cfRule>
    <cfRule type="cellIs" dxfId="13119" priority="14216" stopIfTrue="1" operator="greaterThan">
      <formula>16</formula>
    </cfRule>
  </conditionalFormatting>
  <conditionalFormatting sqref="J441">
    <cfRule type="cellIs" dxfId="13118" priority="14211" stopIfTrue="1" operator="greaterThan">
      <formula>6.2</formula>
    </cfRule>
    <cfRule type="cellIs" dxfId="13117" priority="14212" stopIfTrue="1" operator="between">
      <formula>5.601</formula>
      <formula>6.2</formula>
    </cfRule>
    <cfRule type="cellIs" dxfId="13116" priority="14213" stopIfTrue="1" operator="lessThanOrEqual">
      <formula>5.6</formula>
    </cfRule>
  </conditionalFormatting>
  <conditionalFormatting sqref="K441">
    <cfRule type="cellIs" dxfId="13115" priority="14210" stopIfTrue="1" operator="lessThanOrEqual">
      <formula>0.02</formula>
    </cfRule>
  </conditionalFormatting>
  <conditionalFormatting sqref="G441">
    <cfRule type="cellIs" dxfId="13114" priority="14207" stopIfTrue="1" operator="lessThanOrEqual">
      <formula>0.12</formula>
    </cfRule>
    <cfRule type="cellIs" dxfId="13113" priority="14208" stopIfTrue="1" operator="between">
      <formula>0.1201</formula>
      <formula>0.2</formula>
    </cfRule>
    <cfRule type="cellIs" dxfId="13112" priority="14209" stopIfTrue="1" operator="greaterThan">
      <formula>0.2</formula>
    </cfRule>
  </conditionalFormatting>
  <conditionalFormatting sqref="N441">
    <cfRule type="cellIs" dxfId="13111" priority="14205" stopIfTrue="1" operator="between">
      <formula>50.1</formula>
      <formula>100</formula>
    </cfRule>
    <cfRule type="cellIs" dxfId="13110" priority="14206" stopIfTrue="1" operator="greaterThan">
      <formula>100</formula>
    </cfRule>
  </conditionalFormatting>
  <conditionalFormatting sqref="M441">
    <cfRule type="cellIs" dxfId="13109" priority="14203" stopIfTrue="1" operator="between">
      <formula>1250.1</formula>
      <formula>5000</formula>
    </cfRule>
    <cfRule type="cellIs" dxfId="13108" priority="14204" stopIfTrue="1" operator="greaterThan">
      <formula>5000</formula>
    </cfRule>
  </conditionalFormatting>
  <conditionalFormatting sqref="F453:G453">
    <cfRule type="cellIs" dxfId="13107" priority="14200" stopIfTrue="1" operator="lessThanOrEqual">
      <formula>60</formula>
    </cfRule>
    <cfRule type="cellIs" dxfId="13106" priority="14201" stopIfTrue="1" operator="between">
      <formula>60</formula>
      <formula>100</formula>
    </cfRule>
    <cfRule type="cellIs" dxfId="13105" priority="14202" stopIfTrue="1" operator="greaterThan">
      <formula>100</formula>
    </cfRule>
  </conditionalFormatting>
  <conditionalFormatting sqref="E453">
    <cfRule type="cellIs" dxfId="13104" priority="14197" stopIfTrue="1" operator="lessThanOrEqual">
      <formula>2.5</formula>
    </cfRule>
    <cfRule type="cellIs" dxfId="13103" priority="14198" stopIfTrue="1" operator="between">
      <formula>2.5</formula>
      <formula>7</formula>
    </cfRule>
    <cfRule type="cellIs" dxfId="13102" priority="14199" stopIfTrue="1" operator="greaterThan">
      <formula>7</formula>
    </cfRule>
  </conditionalFormatting>
  <conditionalFormatting sqref="H453">
    <cfRule type="cellIs" dxfId="13101" priority="14194" stopIfTrue="1" operator="lessThanOrEqual">
      <formula>12</formula>
    </cfRule>
    <cfRule type="cellIs" dxfId="13100" priority="14195" stopIfTrue="1" operator="between">
      <formula>12</formula>
      <formula>16</formula>
    </cfRule>
    <cfRule type="cellIs" dxfId="13099" priority="14196" stopIfTrue="1" operator="greaterThan">
      <formula>16</formula>
    </cfRule>
  </conditionalFormatting>
  <conditionalFormatting sqref="J453">
    <cfRule type="cellIs" dxfId="13098" priority="14191" stopIfTrue="1" operator="greaterThan">
      <formula>6.2</formula>
    </cfRule>
    <cfRule type="cellIs" dxfId="13097" priority="14192" stopIfTrue="1" operator="between">
      <formula>5.601</formula>
      <formula>6.2</formula>
    </cfRule>
    <cfRule type="cellIs" dxfId="13096" priority="14193" stopIfTrue="1" operator="lessThanOrEqual">
      <formula>5.6</formula>
    </cfRule>
  </conditionalFormatting>
  <conditionalFormatting sqref="K453">
    <cfRule type="cellIs" dxfId="13095" priority="14190" stopIfTrue="1" operator="lessThanOrEqual">
      <formula>0.02</formula>
    </cfRule>
  </conditionalFormatting>
  <conditionalFormatting sqref="G453">
    <cfRule type="cellIs" dxfId="13094" priority="14187" stopIfTrue="1" operator="lessThanOrEqual">
      <formula>0.12</formula>
    </cfRule>
    <cfRule type="cellIs" dxfId="13093" priority="14188" stopIfTrue="1" operator="between">
      <formula>0.1201</formula>
      <formula>0.2</formula>
    </cfRule>
    <cfRule type="cellIs" dxfId="13092" priority="14189" stopIfTrue="1" operator="greaterThan">
      <formula>0.2</formula>
    </cfRule>
  </conditionalFormatting>
  <conditionalFormatting sqref="N453">
    <cfRule type="cellIs" dxfId="13091" priority="14185" stopIfTrue="1" operator="between">
      <formula>50.1</formula>
      <formula>100</formula>
    </cfRule>
    <cfRule type="cellIs" dxfId="13090" priority="14186" stopIfTrue="1" operator="greaterThan">
      <formula>100</formula>
    </cfRule>
  </conditionalFormatting>
  <conditionalFormatting sqref="M453">
    <cfRule type="cellIs" dxfId="13089" priority="14183" stopIfTrue="1" operator="between">
      <formula>1250.1</formula>
      <formula>5000</formula>
    </cfRule>
    <cfRule type="cellIs" dxfId="13088" priority="14184" stopIfTrue="1" operator="greaterThan">
      <formula>5000</formula>
    </cfRule>
  </conditionalFormatting>
  <conditionalFormatting sqref="F453:G453">
    <cfRule type="cellIs" dxfId="13087" priority="14180" stopIfTrue="1" operator="lessThanOrEqual">
      <formula>60</formula>
    </cfRule>
    <cfRule type="cellIs" dxfId="13086" priority="14181" stopIfTrue="1" operator="between">
      <formula>60</formula>
      <formula>100</formula>
    </cfRule>
    <cfRule type="cellIs" dxfId="13085" priority="14182" stopIfTrue="1" operator="greaterThan">
      <formula>100</formula>
    </cfRule>
  </conditionalFormatting>
  <conditionalFormatting sqref="E453">
    <cfRule type="cellIs" dxfId="13084" priority="14177" stopIfTrue="1" operator="lessThanOrEqual">
      <formula>2.5</formula>
    </cfRule>
    <cfRule type="cellIs" dxfId="13083" priority="14178" stopIfTrue="1" operator="between">
      <formula>2.5</formula>
      <formula>7</formula>
    </cfRule>
    <cfRule type="cellIs" dxfId="13082" priority="14179" stopIfTrue="1" operator="greaterThan">
      <formula>7</formula>
    </cfRule>
  </conditionalFormatting>
  <conditionalFormatting sqref="H453">
    <cfRule type="cellIs" dxfId="13081" priority="14174" stopIfTrue="1" operator="lessThanOrEqual">
      <formula>12</formula>
    </cfRule>
    <cfRule type="cellIs" dxfId="13080" priority="14175" stopIfTrue="1" operator="between">
      <formula>12</formula>
      <formula>16</formula>
    </cfRule>
    <cfRule type="cellIs" dxfId="13079" priority="14176" stopIfTrue="1" operator="greaterThan">
      <formula>16</formula>
    </cfRule>
  </conditionalFormatting>
  <conditionalFormatting sqref="J453">
    <cfRule type="cellIs" dxfId="13078" priority="14171" stopIfTrue="1" operator="greaterThan">
      <formula>6.2</formula>
    </cfRule>
    <cfRule type="cellIs" dxfId="13077" priority="14172" stopIfTrue="1" operator="between">
      <formula>5.601</formula>
      <formula>6.2</formula>
    </cfRule>
    <cfRule type="cellIs" dxfId="13076" priority="14173" stopIfTrue="1" operator="lessThanOrEqual">
      <formula>5.6</formula>
    </cfRule>
  </conditionalFormatting>
  <conditionalFormatting sqref="K453">
    <cfRule type="cellIs" dxfId="13075" priority="14170" stopIfTrue="1" operator="lessThanOrEqual">
      <formula>0.02</formula>
    </cfRule>
  </conditionalFormatting>
  <conditionalFormatting sqref="G453">
    <cfRule type="cellIs" dxfId="13074" priority="14167" stopIfTrue="1" operator="lessThanOrEqual">
      <formula>0.12</formula>
    </cfRule>
    <cfRule type="cellIs" dxfId="13073" priority="14168" stopIfTrue="1" operator="between">
      <formula>0.1201</formula>
      <formula>0.2</formula>
    </cfRule>
    <cfRule type="cellIs" dxfId="13072" priority="14169" stopIfTrue="1" operator="greaterThan">
      <formula>0.2</formula>
    </cfRule>
  </conditionalFormatting>
  <conditionalFormatting sqref="N453">
    <cfRule type="cellIs" dxfId="13071" priority="14165" stopIfTrue="1" operator="between">
      <formula>50.1</formula>
      <formula>100</formula>
    </cfRule>
    <cfRule type="cellIs" dxfId="13070" priority="14166" stopIfTrue="1" operator="greaterThan">
      <formula>100</formula>
    </cfRule>
  </conditionalFormatting>
  <conditionalFormatting sqref="M453">
    <cfRule type="cellIs" dxfId="13069" priority="14163" stopIfTrue="1" operator="between">
      <formula>1250.1</formula>
      <formula>5000</formula>
    </cfRule>
    <cfRule type="cellIs" dxfId="13068" priority="14164" stopIfTrue="1" operator="greaterThan">
      <formula>5000</formula>
    </cfRule>
  </conditionalFormatting>
  <conditionalFormatting sqref="F465:G465">
    <cfRule type="cellIs" dxfId="13067" priority="14160" stopIfTrue="1" operator="lessThanOrEqual">
      <formula>60</formula>
    </cfRule>
    <cfRule type="cellIs" dxfId="13066" priority="14161" stopIfTrue="1" operator="between">
      <formula>60</formula>
      <formula>100</formula>
    </cfRule>
    <cfRule type="cellIs" dxfId="13065" priority="14162" stopIfTrue="1" operator="greaterThan">
      <formula>100</formula>
    </cfRule>
  </conditionalFormatting>
  <conditionalFormatting sqref="E465">
    <cfRule type="cellIs" dxfId="13064" priority="14157" stopIfTrue="1" operator="lessThanOrEqual">
      <formula>2.5</formula>
    </cfRule>
    <cfRule type="cellIs" dxfId="13063" priority="14158" stopIfTrue="1" operator="between">
      <formula>2.5</formula>
      <formula>7</formula>
    </cfRule>
    <cfRule type="cellIs" dxfId="13062" priority="14159" stopIfTrue="1" operator="greaterThan">
      <formula>7</formula>
    </cfRule>
  </conditionalFormatting>
  <conditionalFormatting sqref="H465">
    <cfRule type="cellIs" dxfId="13061" priority="14154" stopIfTrue="1" operator="lessThanOrEqual">
      <formula>12</formula>
    </cfRule>
    <cfRule type="cellIs" dxfId="13060" priority="14155" stopIfTrue="1" operator="between">
      <formula>12</formula>
      <formula>16</formula>
    </cfRule>
    <cfRule type="cellIs" dxfId="13059" priority="14156" stopIfTrue="1" operator="greaterThan">
      <formula>16</formula>
    </cfRule>
  </conditionalFormatting>
  <conditionalFormatting sqref="J465">
    <cfRule type="cellIs" dxfId="13058" priority="14151" stopIfTrue="1" operator="greaterThan">
      <formula>6.2</formula>
    </cfRule>
    <cfRule type="cellIs" dxfId="13057" priority="14152" stopIfTrue="1" operator="between">
      <formula>5.601</formula>
      <formula>6.2</formula>
    </cfRule>
    <cfRule type="cellIs" dxfId="13056" priority="14153" stopIfTrue="1" operator="lessThanOrEqual">
      <formula>5.6</formula>
    </cfRule>
  </conditionalFormatting>
  <conditionalFormatting sqref="K465">
    <cfRule type="cellIs" dxfId="13055" priority="14150" stopIfTrue="1" operator="lessThanOrEqual">
      <formula>0.02</formula>
    </cfRule>
  </conditionalFormatting>
  <conditionalFormatting sqref="G465">
    <cfRule type="cellIs" dxfId="13054" priority="14147" stopIfTrue="1" operator="lessThanOrEqual">
      <formula>0.12</formula>
    </cfRule>
    <cfRule type="cellIs" dxfId="13053" priority="14148" stopIfTrue="1" operator="between">
      <formula>0.1201</formula>
      <formula>0.2</formula>
    </cfRule>
    <cfRule type="cellIs" dxfId="13052" priority="14149" stopIfTrue="1" operator="greaterThan">
      <formula>0.2</formula>
    </cfRule>
  </conditionalFormatting>
  <conditionalFormatting sqref="N465">
    <cfRule type="cellIs" dxfId="13051" priority="14145" stopIfTrue="1" operator="between">
      <formula>50.1</formula>
      <formula>100</formula>
    </cfRule>
    <cfRule type="cellIs" dxfId="13050" priority="14146" stopIfTrue="1" operator="greaterThan">
      <formula>100</formula>
    </cfRule>
  </conditionalFormatting>
  <conditionalFormatting sqref="M465">
    <cfRule type="cellIs" dxfId="13049" priority="14143" stopIfTrue="1" operator="between">
      <formula>1250.1</formula>
      <formula>5000</formula>
    </cfRule>
    <cfRule type="cellIs" dxfId="13048" priority="14144" stopIfTrue="1" operator="greaterThan">
      <formula>5000</formula>
    </cfRule>
  </conditionalFormatting>
  <conditionalFormatting sqref="F465:G465">
    <cfRule type="cellIs" dxfId="13047" priority="14140" stopIfTrue="1" operator="lessThanOrEqual">
      <formula>60</formula>
    </cfRule>
    <cfRule type="cellIs" dxfId="13046" priority="14141" stopIfTrue="1" operator="between">
      <formula>60</formula>
      <formula>100</formula>
    </cfRule>
    <cfRule type="cellIs" dxfId="13045" priority="14142" stopIfTrue="1" operator="greaterThan">
      <formula>100</formula>
    </cfRule>
  </conditionalFormatting>
  <conditionalFormatting sqref="E465">
    <cfRule type="cellIs" dxfId="13044" priority="14137" stopIfTrue="1" operator="lessThanOrEqual">
      <formula>2.5</formula>
    </cfRule>
    <cfRule type="cellIs" dxfId="13043" priority="14138" stopIfTrue="1" operator="between">
      <formula>2.5</formula>
      <formula>7</formula>
    </cfRule>
    <cfRule type="cellIs" dxfId="13042" priority="14139" stopIfTrue="1" operator="greaterThan">
      <formula>7</formula>
    </cfRule>
  </conditionalFormatting>
  <conditionalFormatting sqref="H465">
    <cfRule type="cellIs" dxfId="13041" priority="14134" stopIfTrue="1" operator="lessThanOrEqual">
      <formula>12</formula>
    </cfRule>
    <cfRule type="cellIs" dxfId="13040" priority="14135" stopIfTrue="1" operator="between">
      <formula>12</formula>
      <formula>16</formula>
    </cfRule>
    <cfRule type="cellIs" dxfId="13039" priority="14136" stopIfTrue="1" operator="greaterThan">
      <formula>16</formula>
    </cfRule>
  </conditionalFormatting>
  <conditionalFormatting sqref="J465">
    <cfRule type="cellIs" dxfId="13038" priority="14131" stopIfTrue="1" operator="greaterThan">
      <formula>6.2</formula>
    </cfRule>
    <cfRule type="cellIs" dxfId="13037" priority="14132" stopIfTrue="1" operator="between">
      <formula>5.601</formula>
      <formula>6.2</formula>
    </cfRule>
    <cfRule type="cellIs" dxfId="13036" priority="14133" stopIfTrue="1" operator="lessThanOrEqual">
      <formula>5.6</formula>
    </cfRule>
  </conditionalFormatting>
  <conditionalFormatting sqref="K465">
    <cfRule type="cellIs" dxfId="13035" priority="14130" stopIfTrue="1" operator="lessThanOrEqual">
      <formula>0.02</formula>
    </cfRule>
  </conditionalFormatting>
  <conditionalFormatting sqref="G465">
    <cfRule type="cellIs" dxfId="13034" priority="14127" stopIfTrue="1" operator="lessThanOrEqual">
      <formula>0.12</formula>
    </cfRule>
    <cfRule type="cellIs" dxfId="13033" priority="14128" stopIfTrue="1" operator="between">
      <formula>0.1201</formula>
      <formula>0.2</formula>
    </cfRule>
    <cfRule type="cellIs" dxfId="13032" priority="14129" stopIfTrue="1" operator="greaterThan">
      <formula>0.2</formula>
    </cfRule>
  </conditionalFormatting>
  <conditionalFormatting sqref="N465">
    <cfRule type="cellIs" dxfId="13031" priority="14125" stopIfTrue="1" operator="between">
      <formula>50.1</formula>
      <formula>100</formula>
    </cfRule>
    <cfRule type="cellIs" dxfId="13030" priority="14126" stopIfTrue="1" operator="greaterThan">
      <formula>100</formula>
    </cfRule>
  </conditionalFormatting>
  <conditionalFormatting sqref="M465">
    <cfRule type="cellIs" dxfId="13029" priority="14123" stopIfTrue="1" operator="between">
      <formula>1250.1</formula>
      <formula>5000</formula>
    </cfRule>
    <cfRule type="cellIs" dxfId="13028" priority="14124" stopIfTrue="1" operator="greaterThan">
      <formula>5000</formula>
    </cfRule>
  </conditionalFormatting>
  <conditionalFormatting sqref="F477:G477">
    <cfRule type="cellIs" dxfId="13027" priority="14120" stopIfTrue="1" operator="lessThanOrEqual">
      <formula>60</formula>
    </cfRule>
    <cfRule type="cellIs" dxfId="13026" priority="14121" stopIfTrue="1" operator="between">
      <formula>60</formula>
      <formula>100</formula>
    </cfRule>
    <cfRule type="cellIs" dxfId="13025" priority="14122" stopIfTrue="1" operator="greaterThan">
      <formula>100</formula>
    </cfRule>
  </conditionalFormatting>
  <conditionalFormatting sqref="E477">
    <cfRule type="cellIs" dxfId="13024" priority="14117" stopIfTrue="1" operator="lessThanOrEqual">
      <formula>2.5</formula>
    </cfRule>
    <cfRule type="cellIs" dxfId="13023" priority="14118" stopIfTrue="1" operator="between">
      <formula>2.5</formula>
      <formula>7</formula>
    </cfRule>
    <cfRule type="cellIs" dxfId="13022" priority="14119" stopIfTrue="1" operator="greaterThan">
      <formula>7</formula>
    </cfRule>
  </conditionalFormatting>
  <conditionalFormatting sqref="H477">
    <cfRule type="cellIs" dxfId="13021" priority="14114" stopIfTrue="1" operator="lessThanOrEqual">
      <formula>12</formula>
    </cfRule>
    <cfRule type="cellIs" dxfId="13020" priority="14115" stopIfTrue="1" operator="between">
      <formula>12</formula>
      <formula>16</formula>
    </cfRule>
    <cfRule type="cellIs" dxfId="13019" priority="14116" stopIfTrue="1" operator="greaterThan">
      <formula>16</formula>
    </cfRule>
  </conditionalFormatting>
  <conditionalFormatting sqref="J477">
    <cfRule type="cellIs" dxfId="13018" priority="14111" stopIfTrue="1" operator="greaterThan">
      <formula>6.2</formula>
    </cfRule>
    <cfRule type="cellIs" dxfId="13017" priority="14112" stopIfTrue="1" operator="between">
      <formula>5.601</formula>
      <formula>6.2</formula>
    </cfRule>
    <cfRule type="cellIs" dxfId="13016" priority="14113" stopIfTrue="1" operator="lessThanOrEqual">
      <formula>5.6</formula>
    </cfRule>
  </conditionalFormatting>
  <conditionalFormatting sqref="K477">
    <cfRule type="cellIs" dxfId="13015" priority="14110" stopIfTrue="1" operator="lessThanOrEqual">
      <formula>0.02</formula>
    </cfRule>
  </conditionalFormatting>
  <conditionalFormatting sqref="G477">
    <cfRule type="cellIs" dxfId="13014" priority="14107" stopIfTrue="1" operator="lessThanOrEqual">
      <formula>0.12</formula>
    </cfRule>
    <cfRule type="cellIs" dxfId="13013" priority="14108" stopIfTrue="1" operator="between">
      <formula>0.1201</formula>
      <formula>0.2</formula>
    </cfRule>
    <cfRule type="cellIs" dxfId="13012" priority="14109" stopIfTrue="1" operator="greaterThan">
      <formula>0.2</formula>
    </cfRule>
  </conditionalFormatting>
  <conditionalFormatting sqref="N477">
    <cfRule type="cellIs" dxfId="13011" priority="14105" stopIfTrue="1" operator="between">
      <formula>50.1</formula>
      <formula>100</formula>
    </cfRule>
    <cfRule type="cellIs" dxfId="13010" priority="14106" stopIfTrue="1" operator="greaterThan">
      <formula>100</formula>
    </cfRule>
  </conditionalFormatting>
  <conditionalFormatting sqref="M477">
    <cfRule type="cellIs" dxfId="13009" priority="14103" stopIfTrue="1" operator="between">
      <formula>1250.1</formula>
      <formula>5000</formula>
    </cfRule>
    <cfRule type="cellIs" dxfId="13008" priority="14104" stopIfTrue="1" operator="greaterThan">
      <formula>5000</formula>
    </cfRule>
  </conditionalFormatting>
  <conditionalFormatting sqref="F477:G477">
    <cfRule type="cellIs" dxfId="13007" priority="14100" stopIfTrue="1" operator="lessThanOrEqual">
      <formula>60</formula>
    </cfRule>
    <cfRule type="cellIs" dxfId="13006" priority="14101" stopIfTrue="1" operator="between">
      <formula>60</formula>
      <formula>100</formula>
    </cfRule>
    <cfRule type="cellIs" dxfId="13005" priority="14102" stopIfTrue="1" operator="greaterThan">
      <formula>100</formula>
    </cfRule>
  </conditionalFormatting>
  <conditionalFormatting sqref="E477">
    <cfRule type="cellIs" dxfId="13004" priority="14097" stopIfTrue="1" operator="lessThanOrEqual">
      <formula>2.5</formula>
    </cfRule>
    <cfRule type="cellIs" dxfId="13003" priority="14098" stopIfTrue="1" operator="between">
      <formula>2.5</formula>
      <formula>7</formula>
    </cfRule>
    <cfRule type="cellIs" dxfId="13002" priority="14099" stopIfTrue="1" operator="greaterThan">
      <formula>7</formula>
    </cfRule>
  </conditionalFormatting>
  <conditionalFormatting sqref="H477">
    <cfRule type="cellIs" dxfId="13001" priority="14094" stopIfTrue="1" operator="lessThanOrEqual">
      <formula>12</formula>
    </cfRule>
    <cfRule type="cellIs" dxfId="13000" priority="14095" stopIfTrue="1" operator="between">
      <formula>12</formula>
      <formula>16</formula>
    </cfRule>
    <cfRule type="cellIs" dxfId="12999" priority="14096" stopIfTrue="1" operator="greaterThan">
      <formula>16</formula>
    </cfRule>
  </conditionalFormatting>
  <conditionalFormatting sqref="J477">
    <cfRule type="cellIs" dxfId="12998" priority="14091" stopIfTrue="1" operator="greaterThan">
      <formula>6.2</formula>
    </cfRule>
    <cfRule type="cellIs" dxfId="12997" priority="14092" stopIfTrue="1" operator="between">
      <formula>5.601</formula>
      <formula>6.2</formula>
    </cfRule>
    <cfRule type="cellIs" dxfId="12996" priority="14093" stopIfTrue="1" operator="lessThanOrEqual">
      <formula>5.6</formula>
    </cfRule>
  </conditionalFormatting>
  <conditionalFormatting sqref="K477">
    <cfRule type="cellIs" dxfId="12995" priority="14090" stopIfTrue="1" operator="lessThanOrEqual">
      <formula>0.02</formula>
    </cfRule>
  </conditionalFormatting>
  <conditionalFormatting sqref="G477">
    <cfRule type="cellIs" dxfId="12994" priority="14087" stopIfTrue="1" operator="lessThanOrEqual">
      <formula>0.12</formula>
    </cfRule>
    <cfRule type="cellIs" dxfId="12993" priority="14088" stopIfTrue="1" operator="between">
      <formula>0.1201</formula>
      <formula>0.2</formula>
    </cfRule>
    <cfRule type="cellIs" dxfId="12992" priority="14089" stopIfTrue="1" operator="greaterThan">
      <formula>0.2</formula>
    </cfRule>
  </conditionalFormatting>
  <conditionalFormatting sqref="N477">
    <cfRule type="cellIs" dxfId="12991" priority="14085" stopIfTrue="1" operator="between">
      <formula>50.1</formula>
      <formula>100</formula>
    </cfRule>
    <cfRule type="cellIs" dxfId="12990" priority="14086" stopIfTrue="1" operator="greaterThan">
      <formula>100</formula>
    </cfRule>
  </conditionalFormatting>
  <conditionalFormatting sqref="M477">
    <cfRule type="cellIs" dxfId="12989" priority="14083" stopIfTrue="1" operator="between">
      <formula>1250.1</formula>
      <formula>5000</formula>
    </cfRule>
    <cfRule type="cellIs" dxfId="12988" priority="14084" stopIfTrue="1" operator="greaterThan">
      <formula>5000</formula>
    </cfRule>
  </conditionalFormatting>
  <conditionalFormatting sqref="F489:G489">
    <cfRule type="cellIs" dxfId="12987" priority="14080" stopIfTrue="1" operator="lessThanOrEqual">
      <formula>60</formula>
    </cfRule>
    <cfRule type="cellIs" dxfId="12986" priority="14081" stopIfTrue="1" operator="between">
      <formula>60</formula>
      <formula>100</formula>
    </cfRule>
    <cfRule type="cellIs" dxfId="12985" priority="14082" stopIfTrue="1" operator="greaterThan">
      <formula>100</formula>
    </cfRule>
  </conditionalFormatting>
  <conditionalFormatting sqref="E489">
    <cfRule type="cellIs" dxfId="12984" priority="14077" stopIfTrue="1" operator="lessThanOrEqual">
      <formula>2.5</formula>
    </cfRule>
    <cfRule type="cellIs" dxfId="12983" priority="14078" stopIfTrue="1" operator="between">
      <formula>2.5</formula>
      <formula>7</formula>
    </cfRule>
    <cfRule type="cellIs" dxfId="12982" priority="14079" stopIfTrue="1" operator="greaterThan">
      <formula>7</formula>
    </cfRule>
  </conditionalFormatting>
  <conditionalFormatting sqref="H489">
    <cfRule type="cellIs" dxfId="12981" priority="14074" stopIfTrue="1" operator="lessThanOrEqual">
      <formula>12</formula>
    </cfRule>
    <cfRule type="cellIs" dxfId="12980" priority="14075" stopIfTrue="1" operator="between">
      <formula>12</formula>
      <formula>16</formula>
    </cfRule>
    <cfRule type="cellIs" dxfId="12979" priority="14076" stopIfTrue="1" operator="greaterThan">
      <formula>16</formula>
    </cfRule>
  </conditionalFormatting>
  <conditionalFormatting sqref="J489">
    <cfRule type="cellIs" dxfId="12978" priority="14071" stopIfTrue="1" operator="greaterThan">
      <formula>6.2</formula>
    </cfRule>
    <cfRule type="cellIs" dxfId="12977" priority="14072" stopIfTrue="1" operator="between">
      <formula>5.601</formula>
      <formula>6.2</formula>
    </cfRule>
    <cfRule type="cellIs" dxfId="12976" priority="14073" stopIfTrue="1" operator="lessThanOrEqual">
      <formula>5.6</formula>
    </cfRule>
  </conditionalFormatting>
  <conditionalFormatting sqref="K489">
    <cfRule type="cellIs" dxfId="12975" priority="14070" stopIfTrue="1" operator="lessThanOrEqual">
      <formula>0.02</formula>
    </cfRule>
  </conditionalFormatting>
  <conditionalFormatting sqref="G489">
    <cfRule type="cellIs" dxfId="12974" priority="14067" stopIfTrue="1" operator="lessThanOrEqual">
      <formula>0.12</formula>
    </cfRule>
    <cfRule type="cellIs" dxfId="12973" priority="14068" stopIfTrue="1" operator="between">
      <formula>0.1201</formula>
      <formula>0.2</formula>
    </cfRule>
    <cfRule type="cellIs" dxfId="12972" priority="14069" stopIfTrue="1" operator="greaterThan">
      <formula>0.2</formula>
    </cfRule>
  </conditionalFormatting>
  <conditionalFormatting sqref="N489">
    <cfRule type="cellIs" dxfId="12971" priority="14065" stopIfTrue="1" operator="between">
      <formula>50.1</formula>
      <formula>100</formula>
    </cfRule>
    <cfRule type="cellIs" dxfId="12970" priority="14066" stopIfTrue="1" operator="greaterThan">
      <formula>100</formula>
    </cfRule>
  </conditionalFormatting>
  <conditionalFormatting sqref="M489">
    <cfRule type="cellIs" dxfId="12969" priority="14063" stopIfTrue="1" operator="between">
      <formula>1250.1</formula>
      <formula>5000</formula>
    </cfRule>
    <cfRule type="cellIs" dxfId="12968" priority="14064" stopIfTrue="1" operator="greaterThan">
      <formula>5000</formula>
    </cfRule>
  </conditionalFormatting>
  <conditionalFormatting sqref="F489:G489">
    <cfRule type="cellIs" dxfId="12967" priority="14060" stopIfTrue="1" operator="lessThanOrEqual">
      <formula>60</formula>
    </cfRule>
    <cfRule type="cellIs" dxfId="12966" priority="14061" stopIfTrue="1" operator="between">
      <formula>60</formula>
      <formula>100</formula>
    </cfRule>
    <cfRule type="cellIs" dxfId="12965" priority="14062" stopIfTrue="1" operator="greaterThan">
      <formula>100</formula>
    </cfRule>
  </conditionalFormatting>
  <conditionalFormatting sqref="E489">
    <cfRule type="cellIs" dxfId="12964" priority="14057" stopIfTrue="1" operator="lessThanOrEqual">
      <formula>2.5</formula>
    </cfRule>
    <cfRule type="cellIs" dxfId="12963" priority="14058" stopIfTrue="1" operator="between">
      <formula>2.5</formula>
      <formula>7</formula>
    </cfRule>
    <cfRule type="cellIs" dxfId="12962" priority="14059" stopIfTrue="1" operator="greaterThan">
      <formula>7</formula>
    </cfRule>
  </conditionalFormatting>
  <conditionalFormatting sqref="H489">
    <cfRule type="cellIs" dxfId="12961" priority="14054" stopIfTrue="1" operator="lessThanOrEqual">
      <formula>12</formula>
    </cfRule>
    <cfRule type="cellIs" dxfId="12960" priority="14055" stopIfTrue="1" operator="between">
      <formula>12</formula>
      <formula>16</formula>
    </cfRule>
    <cfRule type="cellIs" dxfId="12959" priority="14056" stopIfTrue="1" operator="greaterThan">
      <formula>16</formula>
    </cfRule>
  </conditionalFormatting>
  <conditionalFormatting sqref="J489">
    <cfRule type="cellIs" dxfId="12958" priority="14051" stopIfTrue="1" operator="greaterThan">
      <formula>6.2</formula>
    </cfRule>
    <cfRule type="cellIs" dxfId="12957" priority="14052" stopIfTrue="1" operator="between">
      <formula>5.601</formula>
      <formula>6.2</formula>
    </cfRule>
    <cfRule type="cellIs" dxfId="12956" priority="14053" stopIfTrue="1" operator="lessThanOrEqual">
      <formula>5.6</formula>
    </cfRule>
  </conditionalFormatting>
  <conditionalFormatting sqref="K489">
    <cfRule type="cellIs" dxfId="12955" priority="14050" stopIfTrue="1" operator="lessThanOrEqual">
      <formula>0.02</formula>
    </cfRule>
  </conditionalFormatting>
  <conditionalFormatting sqref="G489">
    <cfRule type="cellIs" dxfId="12954" priority="14047" stopIfTrue="1" operator="lessThanOrEqual">
      <formula>0.12</formula>
    </cfRule>
    <cfRule type="cellIs" dxfId="12953" priority="14048" stopIfTrue="1" operator="between">
      <formula>0.1201</formula>
      <formula>0.2</formula>
    </cfRule>
    <cfRule type="cellIs" dxfId="12952" priority="14049" stopIfTrue="1" operator="greaterThan">
      <formula>0.2</formula>
    </cfRule>
  </conditionalFormatting>
  <conditionalFormatting sqref="N489">
    <cfRule type="cellIs" dxfId="12951" priority="14045" stopIfTrue="1" operator="between">
      <formula>50.1</formula>
      <formula>100</formula>
    </cfRule>
    <cfRule type="cellIs" dxfId="12950" priority="14046" stopIfTrue="1" operator="greaterThan">
      <formula>100</formula>
    </cfRule>
  </conditionalFormatting>
  <conditionalFormatting sqref="M489">
    <cfRule type="cellIs" dxfId="12949" priority="14043" stopIfTrue="1" operator="between">
      <formula>1250.1</formula>
      <formula>5000</formula>
    </cfRule>
    <cfRule type="cellIs" dxfId="12948" priority="14044" stopIfTrue="1" operator="greaterThan">
      <formula>5000</formula>
    </cfRule>
  </conditionalFormatting>
  <conditionalFormatting sqref="F501:G501">
    <cfRule type="cellIs" dxfId="12947" priority="14040" stopIfTrue="1" operator="lessThanOrEqual">
      <formula>60</formula>
    </cfRule>
    <cfRule type="cellIs" dxfId="12946" priority="14041" stopIfTrue="1" operator="between">
      <formula>60</formula>
      <formula>100</formula>
    </cfRule>
    <cfRule type="cellIs" dxfId="12945" priority="14042" stopIfTrue="1" operator="greaterThan">
      <formula>100</formula>
    </cfRule>
  </conditionalFormatting>
  <conditionalFormatting sqref="E501">
    <cfRule type="cellIs" dxfId="12944" priority="14037" stopIfTrue="1" operator="lessThanOrEqual">
      <formula>2.5</formula>
    </cfRule>
    <cfRule type="cellIs" dxfId="12943" priority="14038" stopIfTrue="1" operator="between">
      <formula>2.5</formula>
      <formula>7</formula>
    </cfRule>
    <cfRule type="cellIs" dxfId="12942" priority="14039" stopIfTrue="1" operator="greaterThan">
      <formula>7</formula>
    </cfRule>
  </conditionalFormatting>
  <conditionalFormatting sqref="H501">
    <cfRule type="cellIs" dxfId="12941" priority="14034" stopIfTrue="1" operator="lessThanOrEqual">
      <formula>12</formula>
    </cfRule>
    <cfRule type="cellIs" dxfId="12940" priority="14035" stopIfTrue="1" operator="between">
      <formula>12</formula>
      <formula>16</formula>
    </cfRule>
    <cfRule type="cellIs" dxfId="12939" priority="14036" stopIfTrue="1" operator="greaterThan">
      <formula>16</formula>
    </cfRule>
  </conditionalFormatting>
  <conditionalFormatting sqref="J501">
    <cfRule type="cellIs" dxfId="12938" priority="14031" stopIfTrue="1" operator="greaterThan">
      <formula>6.2</formula>
    </cfRule>
    <cfRule type="cellIs" dxfId="12937" priority="14032" stopIfTrue="1" operator="between">
      <formula>5.601</formula>
      <formula>6.2</formula>
    </cfRule>
    <cfRule type="cellIs" dxfId="12936" priority="14033" stopIfTrue="1" operator="lessThanOrEqual">
      <formula>5.6</formula>
    </cfRule>
  </conditionalFormatting>
  <conditionalFormatting sqref="K501">
    <cfRule type="cellIs" dxfId="12935" priority="14030" stopIfTrue="1" operator="lessThanOrEqual">
      <formula>0.02</formula>
    </cfRule>
  </conditionalFormatting>
  <conditionalFormatting sqref="G501">
    <cfRule type="cellIs" dxfId="12934" priority="14027" stopIfTrue="1" operator="lessThanOrEqual">
      <formula>0.12</formula>
    </cfRule>
    <cfRule type="cellIs" dxfId="12933" priority="14028" stopIfTrue="1" operator="between">
      <formula>0.1201</formula>
      <formula>0.2</formula>
    </cfRule>
    <cfRule type="cellIs" dxfId="12932" priority="14029" stopIfTrue="1" operator="greaterThan">
      <formula>0.2</formula>
    </cfRule>
  </conditionalFormatting>
  <conditionalFormatting sqref="N501">
    <cfRule type="cellIs" dxfId="12931" priority="14025" stopIfTrue="1" operator="between">
      <formula>50.1</formula>
      <formula>100</formula>
    </cfRule>
    <cfRule type="cellIs" dxfId="12930" priority="14026" stopIfTrue="1" operator="greaterThan">
      <formula>100</formula>
    </cfRule>
  </conditionalFormatting>
  <conditionalFormatting sqref="M501">
    <cfRule type="cellIs" dxfId="12929" priority="14023" stopIfTrue="1" operator="between">
      <formula>1250.1</formula>
      <formula>5000</formula>
    </cfRule>
    <cfRule type="cellIs" dxfId="12928" priority="14024" stopIfTrue="1" operator="greaterThan">
      <formula>5000</formula>
    </cfRule>
  </conditionalFormatting>
  <conditionalFormatting sqref="F501:G501">
    <cfRule type="cellIs" dxfId="12927" priority="14020" stopIfTrue="1" operator="lessThanOrEqual">
      <formula>60</formula>
    </cfRule>
    <cfRule type="cellIs" dxfId="12926" priority="14021" stopIfTrue="1" operator="between">
      <formula>60</formula>
      <formula>100</formula>
    </cfRule>
    <cfRule type="cellIs" dxfId="12925" priority="14022" stopIfTrue="1" operator="greaterThan">
      <formula>100</formula>
    </cfRule>
  </conditionalFormatting>
  <conditionalFormatting sqref="E501">
    <cfRule type="cellIs" dxfId="12924" priority="14017" stopIfTrue="1" operator="lessThanOrEqual">
      <formula>2.5</formula>
    </cfRule>
    <cfRule type="cellIs" dxfId="12923" priority="14018" stopIfTrue="1" operator="between">
      <formula>2.5</formula>
      <formula>7</formula>
    </cfRule>
    <cfRule type="cellIs" dxfId="12922" priority="14019" stopIfTrue="1" operator="greaterThan">
      <formula>7</formula>
    </cfRule>
  </conditionalFormatting>
  <conditionalFormatting sqref="H501">
    <cfRule type="cellIs" dxfId="12921" priority="14014" stopIfTrue="1" operator="lessThanOrEqual">
      <formula>12</formula>
    </cfRule>
    <cfRule type="cellIs" dxfId="12920" priority="14015" stopIfTrue="1" operator="between">
      <formula>12</formula>
      <formula>16</formula>
    </cfRule>
    <cfRule type="cellIs" dxfId="12919" priority="14016" stopIfTrue="1" operator="greaterThan">
      <formula>16</formula>
    </cfRule>
  </conditionalFormatting>
  <conditionalFormatting sqref="J501">
    <cfRule type="cellIs" dxfId="12918" priority="14011" stopIfTrue="1" operator="greaterThan">
      <formula>6.2</formula>
    </cfRule>
    <cfRule type="cellIs" dxfId="12917" priority="14012" stopIfTrue="1" operator="between">
      <formula>5.601</formula>
      <formula>6.2</formula>
    </cfRule>
    <cfRule type="cellIs" dxfId="12916" priority="14013" stopIfTrue="1" operator="lessThanOrEqual">
      <formula>5.6</formula>
    </cfRule>
  </conditionalFormatting>
  <conditionalFormatting sqref="K501">
    <cfRule type="cellIs" dxfId="12915" priority="14010" stopIfTrue="1" operator="lessThanOrEqual">
      <formula>0.02</formula>
    </cfRule>
  </conditionalFormatting>
  <conditionalFormatting sqref="G501">
    <cfRule type="cellIs" dxfId="12914" priority="14007" stopIfTrue="1" operator="lessThanOrEqual">
      <formula>0.12</formula>
    </cfRule>
    <cfRule type="cellIs" dxfId="12913" priority="14008" stopIfTrue="1" operator="between">
      <formula>0.1201</formula>
      <formula>0.2</formula>
    </cfRule>
    <cfRule type="cellIs" dxfId="12912" priority="14009" stopIfTrue="1" operator="greaterThan">
      <formula>0.2</formula>
    </cfRule>
  </conditionalFormatting>
  <conditionalFormatting sqref="N501">
    <cfRule type="cellIs" dxfId="12911" priority="14005" stopIfTrue="1" operator="between">
      <formula>50.1</formula>
      <formula>100</formula>
    </cfRule>
    <cfRule type="cellIs" dxfId="12910" priority="14006" stopIfTrue="1" operator="greaterThan">
      <formula>100</formula>
    </cfRule>
  </conditionalFormatting>
  <conditionalFormatting sqref="M501">
    <cfRule type="cellIs" dxfId="12909" priority="14003" stopIfTrue="1" operator="between">
      <formula>1250.1</formula>
      <formula>5000</formula>
    </cfRule>
    <cfRule type="cellIs" dxfId="12908" priority="14004" stopIfTrue="1" operator="greaterThan">
      <formula>5000</formula>
    </cfRule>
  </conditionalFormatting>
  <conditionalFormatting sqref="F513:G513">
    <cfRule type="cellIs" dxfId="12907" priority="14000" stopIfTrue="1" operator="lessThanOrEqual">
      <formula>60</formula>
    </cfRule>
    <cfRule type="cellIs" dxfId="12906" priority="14001" stopIfTrue="1" operator="between">
      <formula>60</formula>
      <formula>100</formula>
    </cfRule>
    <cfRule type="cellIs" dxfId="12905" priority="14002" stopIfTrue="1" operator="greaterThan">
      <formula>100</formula>
    </cfRule>
  </conditionalFormatting>
  <conditionalFormatting sqref="E513">
    <cfRule type="cellIs" dxfId="12904" priority="13997" stopIfTrue="1" operator="lessThanOrEqual">
      <formula>2.5</formula>
    </cfRule>
    <cfRule type="cellIs" dxfId="12903" priority="13998" stopIfTrue="1" operator="between">
      <formula>2.5</formula>
      <formula>7</formula>
    </cfRule>
    <cfRule type="cellIs" dxfId="12902" priority="13999" stopIfTrue="1" operator="greaterThan">
      <formula>7</formula>
    </cfRule>
  </conditionalFormatting>
  <conditionalFormatting sqref="H513">
    <cfRule type="cellIs" dxfId="12901" priority="13994" stopIfTrue="1" operator="lessThanOrEqual">
      <formula>12</formula>
    </cfRule>
    <cfRule type="cellIs" dxfId="12900" priority="13995" stopIfTrue="1" operator="between">
      <formula>12</formula>
      <formula>16</formula>
    </cfRule>
    <cfRule type="cellIs" dxfId="12899" priority="13996" stopIfTrue="1" operator="greaterThan">
      <formula>16</formula>
    </cfRule>
  </conditionalFormatting>
  <conditionalFormatting sqref="J513">
    <cfRule type="cellIs" dxfId="12898" priority="13991" stopIfTrue="1" operator="greaterThan">
      <formula>6.2</formula>
    </cfRule>
    <cfRule type="cellIs" dxfId="12897" priority="13992" stopIfTrue="1" operator="between">
      <formula>5.601</formula>
      <formula>6.2</formula>
    </cfRule>
    <cfRule type="cellIs" dxfId="12896" priority="13993" stopIfTrue="1" operator="lessThanOrEqual">
      <formula>5.6</formula>
    </cfRule>
  </conditionalFormatting>
  <conditionalFormatting sqref="K513">
    <cfRule type="cellIs" dxfId="12895" priority="13990" stopIfTrue="1" operator="lessThanOrEqual">
      <formula>0.02</formula>
    </cfRule>
  </conditionalFormatting>
  <conditionalFormatting sqref="G513">
    <cfRule type="cellIs" dxfId="12894" priority="13987" stopIfTrue="1" operator="lessThanOrEqual">
      <formula>0.12</formula>
    </cfRule>
    <cfRule type="cellIs" dxfId="12893" priority="13988" stopIfTrue="1" operator="between">
      <formula>0.1201</formula>
      <formula>0.2</formula>
    </cfRule>
    <cfRule type="cellIs" dxfId="12892" priority="13989" stopIfTrue="1" operator="greaterThan">
      <formula>0.2</formula>
    </cfRule>
  </conditionalFormatting>
  <conditionalFormatting sqref="N513">
    <cfRule type="cellIs" dxfId="12891" priority="13985" stopIfTrue="1" operator="between">
      <formula>50.1</formula>
      <formula>100</formula>
    </cfRule>
    <cfRule type="cellIs" dxfId="12890" priority="13986" stopIfTrue="1" operator="greaterThan">
      <formula>100</formula>
    </cfRule>
  </conditionalFormatting>
  <conditionalFormatting sqref="M513">
    <cfRule type="cellIs" dxfId="12889" priority="13983" stopIfTrue="1" operator="between">
      <formula>1250.1</formula>
      <formula>5000</formula>
    </cfRule>
    <cfRule type="cellIs" dxfId="12888" priority="13984" stopIfTrue="1" operator="greaterThan">
      <formula>5000</formula>
    </cfRule>
  </conditionalFormatting>
  <conditionalFormatting sqref="F513:G513">
    <cfRule type="cellIs" dxfId="12887" priority="13980" stopIfTrue="1" operator="lessThanOrEqual">
      <formula>60</formula>
    </cfRule>
    <cfRule type="cellIs" dxfId="12886" priority="13981" stopIfTrue="1" operator="between">
      <formula>60</formula>
      <formula>100</formula>
    </cfRule>
    <cfRule type="cellIs" dxfId="12885" priority="13982" stopIfTrue="1" operator="greaterThan">
      <formula>100</formula>
    </cfRule>
  </conditionalFormatting>
  <conditionalFormatting sqref="E513">
    <cfRule type="cellIs" dxfId="12884" priority="13977" stopIfTrue="1" operator="lessThanOrEqual">
      <formula>2.5</formula>
    </cfRule>
    <cfRule type="cellIs" dxfId="12883" priority="13978" stopIfTrue="1" operator="between">
      <formula>2.5</formula>
      <formula>7</formula>
    </cfRule>
    <cfRule type="cellIs" dxfId="12882" priority="13979" stopIfTrue="1" operator="greaterThan">
      <formula>7</formula>
    </cfRule>
  </conditionalFormatting>
  <conditionalFormatting sqref="H513">
    <cfRule type="cellIs" dxfId="12881" priority="13974" stopIfTrue="1" operator="lessThanOrEqual">
      <formula>12</formula>
    </cfRule>
    <cfRule type="cellIs" dxfId="12880" priority="13975" stopIfTrue="1" operator="between">
      <formula>12</formula>
      <formula>16</formula>
    </cfRule>
    <cfRule type="cellIs" dxfId="12879" priority="13976" stopIfTrue="1" operator="greaterThan">
      <formula>16</formula>
    </cfRule>
  </conditionalFormatting>
  <conditionalFormatting sqref="J513">
    <cfRule type="cellIs" dxfId="12878" priority="13971" stopIfTrue="1" operator="greaterThan">
      <formula>6.2</formula>
    </cfRule>
    <cfRule type="cellIs" dxfId="12877" priority="13972" stopIfTrue="1" operator="between">
      <formula>5.601</formula>
      <formula>6.2</formula>
    </cfRule>
    <cfRule type="cellIs" dxfId="12876" priority="13973" stopIfTrue="1" operator="lessThanOrEqual">
      <formula>5.6</formula>
    </cfRule>
  </conditionalFormatting>
  <conditionalFormatting sqref="K513">
    <cfRule type="cellIs" dxfId="12875" priority="13970" stopIfTrue="1" operator="lessThanOrEqual">
      <formula>0.02</formula>
    </cfRule>
  </conditionalFormatting>
  <conditionalFormatting sqref="G513">
    <cfRule type="cellIs" dxfId="12874" priority="13967" stopIfTrue="1" operator="lessThanOrEqual">
      <formula>0.12</formula>
    </cfRule>
    <cfRule type="cellIs" dxfId="12873" priority="13968" stopIfTrue="1" operator="between">
      <formula>0.1201</formula>
      <formula>0.2</formula>
    </cfRule>
    <cfRule type="cellIs" dxfId="12872" priority="13969" stopIfTrue="1" operator="greaterThan">
      <formula>0.2</formula>
    </cfRule>
  </conditionalFormatting>
  <conditionalFormatting sqref="N513">
    <cfRule type="cellIs" dxfId="12871" priority="13965" stopIfTrue="1" operator="between">
      <formula>50.1</formula>
      <formula>100</formula>
    </cfRule>
    <cfRule type="cellIs" dxfId="12870" priority="13966" stopIfTrue="1" operator="greaterThan">
      <formula>100</formula>
    </cfRule>
  </conditionalFormatting>
  <conditionalFormatting sqref="M513">
    <cfRule type="cellIs" dxfId="12869" priority="13963" stopIfTrue="1" operator="between">
      <formula>1250.1</formula>
      <formula>5000</formula>
    </cfRule>
    <cfRule type="cellIs" dxfId="12868" priority="13964" stopIfTrue="1" operator="greaterThan">
      <formula>5000</formula>
    </cfRule>
  </conditionalFormatting>
  <conditionalFormatting sqref="F525:G525">
    <cfRule type="cellIs" dxfId="12867" priority="13960" stopIfTrue="1" operator="lessThanOrEqual">
      <formula>60</formula>
    </cfRule>
    <cfRule type="cellIs" dxfId="12866" priority="13961" stopIfTrue="1" operator="between">
      <formula>60</formula>
      <formula>100</formula>
    </cfRule>
    <cfRule type="cellIs" dxfId="12865" priority="13962" stopIfTrue="1" operator="greaterThan">
      <formula>100</formula>
    </cfRule>
  </conditionalFormatting>
  <conditionalFormatting sqref="E525">
    <cfRule type="cellIs" dxfId="12864" priority="13957" stopIfTrue="1" operator="lessThanOrEqual">
      <formula>2.5</formula>
    </cfRule>
    <cfRule type="cellIs" dxfId="12863" priority="13958" stopIfTrue="1" operator="between">
      <formula>2.5</formula>
      <formula>7</formula>
    </cfRule>
    <cfRule type="cellIs" dxfId="12862" priority="13959" stopIfTrue="1" operator="greaterThan">
      <formula>7</formula>
    </cfRule>
  </conditionalFormatting>
  <conditionalFormatting sqref="H525">
    <cfRule type="cellIs" dxfId="12861" priority="13954" stopIfTrue="1" operator="lessThanOrEqual">
      <formula>12</formula>
    </cfRule>
    <cfRule type="cellIs" dxfId="12860" priority="13955" stopIfTrue="1" operator="between">
      <formula>12</formula>
      <formula>16</formula>
    </cfRule>
    <cfRule type="cellIs" dxfId="12859" priority="13956" stopIfTrue="1" operator="greaterThan">
      <formula>16</formula>
    </cfRule>
  </conditionalFormatting>
  <conditionalFormatting sqref="J525">
    <cfRule type="cellIs" dxfId="12858" priority="13951" stopIfTrue="1" operator="greaterThan">
      <formula>6.2</formula>
    </cfRule>
    <cfRule type="cellIs" dxfId="12857" priority="13952" stopIfTrue="1" operator="between">
      <formula>5.601</formula>
      <formula>6.2</formula>
    </cfRule>
    <cfRule type="cellIs" dxfId="12856" priority="13953" stopIfTrue="1" operator="lessThanOrEqual">
      <formula>5.6</formula>
    </cfRule>
  </conditionalFormatting>
  <conditionalFormatting sqref="K525">
    <cfRule type="cellIs" dxfId="12855" priority="13950" stopIfTrue="1" operator="lessThanOrEqual">
      <formula>0.02</formula>
    </cfRule>
  </conditionalFormatting>
  <conditionalFormatting sqref="G525">
    <cfRule type="cellIs" dxfId="12854" priority="13947" stopIfTrue="1" operator="lessThanOrEqual">
      <formula>0.12</formula>
    </cfRule>
    <cfRule type="cellIs" dxfId="12853" priority="13948" stopIfTrue="1" operator="between">
      <formula>0.1201</formula>
      <formula>0.2</formula>
    </cfRule>
    <cfRule type="cellIs" dxfId="12852" priority="13949" stopIfTrue="1" operator="greaterThan">
      <formula>0.2</formula>
    </cfRule>
  </conditionalFormatting>
  <conditionalFormatting sqref="N525">
    <cfRule type="cellIs" dxfId="12851" priority="13945" stopIfTrue="1" operator="between">
      <formula>50.1</formula>
      <formula>100</formula>
    </cfRule>
    <cfRule type="cellIs" dxfId="12850" priority="13946" stopIfTrue="1" operator="greaterThan">
      <formula>100</formula>
    </cfRule>
  </conditionalFormatting>
  <conditionalFormatting sqref="M525">
    <cfRule type="cellIs" dxfId="12849" priority="13943" stopIfTrue="1" operator="between">
      <formula>1250.1</formula>
      <formula>5000</formula>
    </cfRule>
    <cfRule type="cellIs" dxfId="12848" priority="13944" stopIfTrue="1" operator="greaterThan">
      <formula>5000</formula>
    </cfRule>
  </conditionalFormatting>
  <conditionalFormatting sqref="F525:G525">
    <cfRule type="cellIs" dxfId="12847" priority="13940" stopIfTrue="1" operator="lessThanOrEqual">
      <formula>60</formula>
    </cfRule>
    <cfRule type="cellIs" dxfId="12846" priority="13941" stopIfTrue="1" operator="between">
      <formula>60</formula>
      <formula>100</formula>
    </cfRule>
    <cfRule type="cellIs" dxfId="12845" priority="13942" stopIfTrue="1" operator="greaterThan">
      <formula>100</formula>
    </cfRule>
  </conditionalFormatting>
  <conditionalFormatting sqref="E525">
    <cfRule type="cellIs" dxfId="12844" priority="13937" stopIfTrue="1" operator="lessThanOrEqual">
      <formula>2.5</formula>
    </cfRule>
    <cfRule type="cellIs" dxfId="12843" priority="13938" stopIfTrue="1" operator="between">
      <formula>2.5</formula>
      <formula>7</formula>
    </cfRule>
    <cfRule type="cellIs" dxfId="12842" priority="13939" stopIfTrue="1" operator="greaterThan">
      <formula>7</formula>
    </cfRule>
  </conditionalFormatting>
  <conditionalFormatting sqref="H525">
    <cfRule type="cellIs" dxfId="12841" priority="13934" stopIfTrue="1" operator="lessThanOrEqual">
      <formula>12</formula>
    </cfRule>
    <cfRule type="cellIs" dxfId="12840" priority="13935" stopIfTrue="1" operator="between">
      <formula>12</formula>
      <formula>16</formula>
    </cfRule>
    <cfRule type="cellIs" dxfId="12839" priority="13936" stopIfTrue="1" operator="greaterThan">
      <formula>16</formula>
    </cfRule>
  </conditionalFormatting>
  <conditionalFormatting sqref="J525">
    <cfRule type="cellIs" dxfId="12838" priority="13931" stopIfTrue="1" operator="greaterThan">
      <formula>6.2</formula>
    </cfRule>
    <cfRule type="cellIs" dxfId="12837" priority="13932" stopIfTrue="1" operator="between">
      <formula>5.601</formula>
      <formula>6.2</formula>
    </cfRule>
    <cfRule type="cellIs" dxfId="12836" priority="13933" stopIfTrue="1" operator="lessThanOrEqual">
      <formula>5.6</formula>
    </cfRule>
  </conditionalFormatting>
  <conditionalFormatting sqref="K525">
    <cfRule type="cellIs" dxfId="12835" priority="13930" stopIfTrue="1" operator="lessThanOrEqual">
      <formula>0.02</formula>
    </cfRule>
  </conditionalFormatting>
  <conditionalFormatting sqref="G525">
    <cfRule type="cellIs" dxfId="12834" priority="13927" stopIfTrue="1" operator="lessThanOrEqual">
      <formula>0.12</formula>
    </cfRule>
    <cfRule type="cellIs" dxfId="12833" priority="13928" stopIfTrue="1" operator="between">
      <formula>0.1201</formula>
      <formula>0.2</formula>
    </cfRule>
    <cfRule type="cellIs" dxfId="12832" priority="13929" stopIfTrue="1" operator="greaterThan">
      <formula>0.2</formula>
    </cfRule>
  </conditionalFormatting>
  <conditionalFormatting sqref="N525">
    <cfRule type="cellIs" dxfId="12831" priority="13925" stopIfTrue="1" operator="between">
      <formula>50.1</formula>
      <formula>100</formula>
    </cfRule>
    <cfRule type="cellIs" dxfId="12830" priority="13926" stopIfTrue="1" operator="greaterThan">
      <formula>100</formula>
    </cfRule>
  </conditionalFormatting>
  <conditionalFormatting sqref="M525">
    <cfRule type="cellIs" dxfId="12829" priority="13923" stopIfTrue="1" operator="between">
      <formula>1250.1</formula>
      <formula>5000</formula>
    </cfRule>
    <cfRule type="cellIs" dxfId="12828" priority="13924" stopIfTrue="1" operator="greaterThan">
      <formula>5000</formula>
    </cfRule>
  </conditionalFormatting>
  <conditionalFormatting sqref="F537:G537">
    <cfRule type="cellIs" dxfId="12827" priority="13920" stopIfTrue="1" operator="lessThanOrEqual">
      <formula>60</formula>
    </cfRule>
    <cfRule type="cellIs" dxfId="12826" priority="13921" stopIfTrue="1" operator="between">
      <formula>60</formula>
      <formula>100</formula>
    </cfRule>
    <cfRule type="cellIs" dxfId="12825" priority="13922" stopIfTrue="1" operator="greaterThan">
      <formula>100</formula>
    </cfRule>
  </conditionalFormatting>
  <conditionalFormatting sqref="E537">
    <cfRule type="cellIs" dxfId="12824" priority="13917" stopIfTrue="1" operator="lessThanOrEqual">
      <formula>2.5</formula>
    </cfRule>
    <cfRule type="cellIs" dxfId="12823" priority="13918" stopIfTrue="1" operator="between">
      <formula>2.5</formula>
      <formula>7</formula>
    </cfRule>
    <cfRule type="cellIs" dxfId="12822" priority="13919" stopIfTrue="1" operator="greaterThan">
      <formula>7</formula>
    </cfRule>
  </conditionalFormatting>
  <conditionalFormatting sqref="H537">
    <cfRule type="cellIs" dxfId="12821" priority="13914" stopIfTrue="1" operator="lessThanOrEqual">
      <formula>12</formula>
    </cfRule>
    <cfRule type="cellIs" dxfId="12820" priority="13915" stopIfTrue="1" operator="between">
      <formula>12</formula>
      <formula>16</formula>
    </cfRule>
    <cfRule type="cellIs" dxfId="12819" priority="13916" stopIfTrue="1" operator="greaterThan">
      <formula>16</formula>
    </cfRule>
  </conditionalFormatting>
  <conditionalFormatting sqref="J537">
    <cfRule type="cellIs" dxfId="12818" priority="13911" stopIfTrue="1" operator="greaterThan">
      <formula>6.2</formula>
    </cfRule>
    <cfRule type="cellIs" dxfId="12817" priority="13912" stopIfTrue="1" operator="between">
      <formula>5.601</formula>
      <formula>6.2</formula>
    </cfRule>
    <cfRule type="cellIs" dxfId="12816" priority="13913" stopIfTrue="1" operator="lessThanOrEqual">
      <formula>5.6</formula>
    </cfRule>
  </conditionalFormatting>
  <conditionalFormatting sqref="K537">
    <cfRule type="cellIs" dxfId="12815" priority="13910" stopIfTrue="1" operator="lessThanOrEqual">
      <formula>0.02</formula>
    </cfRule>
  </conditionalFormatting>
  <conditionalFormatting sqref="G537">
    <cfRule type="cellIs" dxfId="12814" priority="13907" stopIfTrue="1" operator="lessThanOrEqual">
      <formula>0.12</formula>
    </cfRule>
    <cfRule type="cellIs" dxfId="12813" priority="13908" stopIfTrue="1" operator="between">
      <formula>0.1201</formula>
      <formula>0.2</formula>
    </cfRule>
    <cfRule type="cellIs" dxfId="12812" priority="13909" stopIfTrue="1" operator="greaterThan">
      <formula>0.2</formula>
    </cfRule>
  </conditionalFormatting>
  <conditionalFormatting sqref="N537">
    <cfRule type="cellIs" dxfId="12811" priority="13905" stopIfTrue="1" operator="between">
      <formula>50.1</formula>
      <formula>100</formula>
    </cfRule>
    <cfRule type="cellIs" dxfId="12810" priority="13906" stopIfTrue="1" operator="greaterThan">
      <formula>100</formula>
    </cfRule>
  </conditionalFormatting>
  <conditionalFormatting sqref="M537">
    <cfRule type="cellIs" dxfId="12809" priority="13903" stopIfTrue="1" operator="between">
      <formula>1250.1</formula>
      <formula>5000</formula>
    </cfRule>
    <cfRule type="cellIs" dxfId="12808" priority="13904" stopIfTrue="1" operator="greaterThan">
      <formula>5000</formula>
    </cfRule>
  </conditionalFormatting>
  <conditionalFormatting sqref="F537:G537">
    <cfRule type="cellIs" dxfId="12807" priority="13900" stopIfTrue="1" operator="lessThanOrEqual">
      <formula>60</formula>
    </cfRule>
    <cfRule type="cellIs" dxfId="12806" priority="13901" stopIfTrue="1" operator="between">
      <formula>60</formula>
      <formula>100</formula>
    </cfRule>
    <cfRule type="cellIs" dxfId="12805" priority="13902" stopIfTrue="1" operator="greaterThan">
      <formula>100</formula>
    </cfRule>
  </conditionalFormatting>
  <conditionalFormatting sqref="E537">
    <cfRule type="cellIs" dxfId="12804" priority="13897" stopIfTrue="1" operator="lessThanOrEqual">
      <formula>2.5</formula>
    </cfRule>
    <cfRule type="cellIs" dxfId="12803" priority="13898" stopIfTrue="1" operator="between">
      <formula>2.5</formula>
      <formula>7</formula>
    </cfRule>
    <cfRule type="cellIs" dxfId="12802" priority="13899" stopIfTrue="1" operator="greaterThan">
      <formula>7</formula>
    </cfRule>
  </conditionalFormatting>
  <conditionalFormatting sqref="H537">
    <cfRule type="cellIs" dxfId="12801" priority="13894" stopIfTrue="1" operator="lessThanOrEqual">
      <formula>12</formula>
    </cfRule>
    <cfRule type="cellIs" dxfId="12800" priority="13895" stopIfTrue="1" operator="between">
      <formula>12</formula>
      <formula>16</formula>
    </cfRule>
    <cfRule type="cellIs" dxfId="12799" priority="13896" stopIfTrue="1" operator="greaterThan">
      <formula>16</formula>
    </cfRule>
  </conditionalFormatting>
  <conditionalFormatting sqref="J537">
    <cfRule type="cellIs" dxfId="12798" priority="13891" stopIfTrue="1" operator="greaterThan">
      <formula>6.2</formula>
    </cfRule>
    <cfRule type="cellIs" dxfId="12797" priority="13892" stopIfTrue="1" operator="between">
      <formula>5.601</formula>
      <formula>6.2</formula>
    </cfRule>
    <cfRule type="cellIs" dxfId="12796" priority="13893" stopIfTrue="1" operator="lessThanOrEqual">
      <formula>5.6</formula>
    </cfRule>
  </conditionalFormatting>
  <conditionalFormatting sqref="K537">
    <cfRule type="cellIs" dxfId="12795" priority="13890" stopIfTrue="1" operator="lessThanOrEqual">
      <formula>0.02</formula>
    </cfRule>
  </conditionalFormatting>
  <conditionalFormatting sqref="G537">
    <cfRule type="cellIs" dxfId="12794" priority="13887" stopIfTrue="1" operator="lessThanOrEqual">
      <formula>0.12</formula>
    </cfRule>
    <cfRule type="cellIs" dxfId="12793" priority="13888" stopIfTrue="1" operator="between">
      <formula>0.1201</formula>
      <formula>0.2</formula>
    </cfRule>
    <cfRule type="cellIs" dxfId="12792" priority="13889" stopIfTrue="1" operator="greaterThan">
      <formula>0.2</formula>
    </cfRule>
  </conditionalFormatting>
  <conditionalFormatting sqref="N537">
    <cfRule type="cellIs" dxfId="12791" priority="13885" stopIfTrue="1" operator="between">
      <formula>50.1</formula>
      <formula>100</formula>
    </cfRule>
    <cfRule type="cellIs" dxfId="12790" priority="13886" stopIfTrue="1" operator="greaterThan">
      <formula>100</formula>
    </cfRule>
  </conditionalFormatting>
  <conditionalFormatting sqref="M537">
    <cfRule type="cellIs" dxfId="12789" priority="13883" stopIfTrue="1" operator="between">
      <formula>1250.1</formula>
      <formula>5000</formula>
    </cfRule>
    <cfRule type="cellIs" dxfId="12788" priority="13884" stopIfTrue="1" operator="greaterThan">
      <formula>5000</formula>
    </cfRule>
  </conditionalFormatting>
  <conditionalFormatting sqref="F549:G549">
    <cfRule type="cellIs" dxfId="12787" priority="13880" stopIfTrue="1" operator="lessThanOrEqual">
      <formula>60</formula>
    </cfRule>
    <cfRule type="cellIs" dxfId="12786" priority="13881" stopIfTrue="1" operator="between">
      <formula>60</formula>
      <formula>100</formula>
    </cfRule>
    <cfRule type="cellIs" dxfId="12785" priority="13882" stopIfTrue="1" operator="greaterThan">
      <formula>100</formula>
    </cfRule>
  </conditionalFormatting>
  <conditionalFormatting sqref="E549">
    <cfRule type="cellIs" dxfId="12784" priority="13877" stopIfTrue="1" operator="lessThanOrEqual">
      <formula>2.5</formula>
    </cfRule>
    <cfRule type="cellIs" dxfId="12783" priority="13878" stopIfTrue="1" operator="between">
      <formula>2.5</formula>
      <formula>7</formula>
    </cfRule>
    <cfRule type="cellIs" dxfId="12782" priority="13879" stopIfTrue="1" operator="greaterThan">
      <formula>7</formula>
    </cfRule>
  </conditionalFormatting>
  <conditionalFormatting sqref="H549">
    <cfRule type="cellIs" dxfId="12781" priority="13874" stopIfTrue="1" operator="lessThanOrEqual">
      <formula>12</formula>
    </cfRule>
    <cfRule type="cellIs" dxfId="12780" priority="13875" stopIfTrue="1" operator="between">
      <formula>12</formula>
      <formula>16</formula>
    </cfRule>
    <cfRule type="cellIs" dxfId="12779" priority="13876" stopIfTrue="1" operator="greaterThan">
      <formula>16</formula>
    </cfRule>
  </conditionalFormatting>
  <conditionalFormatting sqref="J549">
    <cfRule type="cellIs" dxfId="12778" priority="13871" stopIfTrue="1" operator="greaterThan">
      <formula>6.2</formula>
    </cfRule>
    <cfRule type="cellIs" dxfId="12777" priority="13872" stopIfTrue="1" operator="between">
      <formula>5.601</formula>
      <formula>6.2</formula>
    </cfRule>
    <cfRule type="cellIs" dxfId="12776" priority="13873" stopIfTrue="1" operator="lessThanOrEqual">
      <formula>5.6</formula>
    </cfRule>
  </conditionalFormatting>
  <conditionalFormatting sqref="K549">
    <cfRule type="cellIs" dxfId="12775" priority="13870" stopIfTrue="1" operator="lessThanOrEqual">
      <formula>0.02</formula>
    </cfRule>
  </conditionalFormatting>
  <conditionalFormatting sqref="G549">
    <cfRule type="cellIs" dxfId="12774" priority="13867" stopIfTrue="1" operator="lessThanOrEqual">
      <formula>0.12</formula>
    </cfRule>
    <cfRule type="cellIs" dxfId="12773" priority="13868" stopIfTrue="1" operator="between">
      <formula>0.1201</formula>
      <formula>0.2</formula>
    </cfRule>
    <cfRule type="cellIs" dxfId="12772" priority="13869" stopIfTrue="1" operator="greaterThan">
      <formula>0.2</formula>
    </cfRule>
  </conditionalFormatting>
  <conditionalFormatting sqref="N549">
    <cfRule type="cellIs" dxfId="12771" priority="13865" stopIfTrue="1" operator="between">
      <formula>50.1</formula>
      <formula>100</formula>
    </cfRule>
    <cfRule type="cellIs" dxfId="12770" priority="13866" stopIfTrue="1" operator="greaterThan">
      <formula>100</formula>
    </cfRule>
  </conditionalFormatting>
  <conditionalFormatting sqref="M549">
    <cfRule type="cellIs" dxfId="12769" priority="13863" stopIfTrue="1" operator="between">
      <formula>1250.1</formula>
      <formula>5000</formula>
    </cfRule>
    <cfRule type="cellIs" dxfId="12768" priority="13864" stopIfTrue="1" operator="greaterThan">
      <formula>5000</formula>
    </cfRule>
  </conditionalFormatting>
  <conditionalFormatting sqref="F549:G549">
    <cfRule type="cellIs" dxfId="12767" priority="13860" stopIfTrue="1" operator="lessThanOrEqual">
      <formula>60</formula>
    </cfRule>
    <cfRule type="cellIs" dxfId="12766" priority="13861" stopIfTrue="1" operator="between">
      <formula>60</formula>
      <formula>100</formula>
    </cfRule>
    <cfRule type="cellIs" dxfId="12765" priority="13862" stopIfTrue="1" operator="greaterThan">
      <formula>100</formula>
    </cfRule>
  </conditionalFormatting>
  <conditionalFormatting sqref="E549">
    <cfRule type="cellIs" dxfId="12764" priority="13857" stopIfTrue="1" operator="lessThanOrEqual">
      <formula>2.5</formula>
    </cfRule>
    <cfRule type="cellIs" dxfId="12763" priority="13858" stopIfTrue="1" operator="between">
      <formula>2.5</formula>
      <formula>7</formula>
    </cfRule>
    <cfRule type="cellIs" dxfId="12762" priority="13859" stopIfTrue="1" operator="greaterThan">
      <formula>7</formula>
    </cfRule>
  </conditionalFormatting>
  <conditionalFormatting sqref="H549">
    <cfRule type="cellIs" dxfId="12761" priority="13854" stopIfTrue="1" operator="lessThanOrEqual">
      <formula>12</formula>
    </cfRule>
    <cfRule type="cellIs" dxfId="12760" priority="13855" stopIfTrue="1" operator="between">
      <formula>12</formula>
      <formula>16</formula>
    </cfRule>
    <cfRule type="cellIs" dxfId="12759" priority="13856" stopIfTrue="1" operator="greaterThan">
      <formula>16</formula>
    </cfRule>
  </conditionalFormatting>
  <conditionalFormatting sqref="J549">
    <cfRule type="cellIs" dxfId="12758" priority="13851" stopIfTrue="1" operator="greaterThan">
      <formula>6.2</formula>
    </cfRule>
    <cfRule type="cellIs" dxfId="12757" priority="13852" stopIfTrue="1" operator="between">
      <formula>5.601</formula>
      <formula>6.2</formula>
    </cfRule>
    <cfRule type="cellIs" dxfId="12756" priority="13853" stopIfTrue="1" operator="lessThanOrEqual">
      <formula>5.6</formula>
    </cfRule>
  </conditionalFormatting>
  <conditionalFormatting sqref="K549">
    <cfRule type="cellIs" dxfId="12755" priority="13850" stopIfTrue="1" operator="lessThanOrEqual">
      <formula>0.02</formula>
    </cfRule>
  </conditionalFormatting>
  <conditionalFormatting sqref="G549">
    <cfRule type="cellIs" dxfId="12754" priority="13847" stopIfTrue="1" operator="lessThanOrEqual">
      <formula>0.12</formula>
    </cfRule>
    <cfRule type="cellIs" dxfId="12753" priority="13848" stopIfTrue="1" operator="between">
      <formula>0.1201</formula>
      <formula>0.2</formula>
    </cfRule>
    <cfRule type="cellIs" dxfId="12752" priority="13849" stopIfTrue="1" operator="greaterThan">
      <formula>0.2</formula>
    </cfRule>
  </conditionalFormatting>
  <conditionalFormatting sqref="N549">
    <cfRule type="cellIs" dxfId="12751" priority="13845" stopIfTrue="1" operator="between">
      <formula>50.1</formula>
      <formula>100</formula>
    </cfRule>
    <cfRule type="cellIs" dxfId="12750" priority="13846" stopIfTrue="1" operator="greaterThan">
      <formula>100</formula>
    </cfRule>
  </conditionalFormatting>
  <conditionalFormatting sqref="M549">
    <cfRule type="cellIs" dxfId="12749" priority="13843" stopIfTrue="1" operator="between">
      <formula>1250.1</formula>
      <formula>5000</formula>
    </cfRule>
    <cfRule type="cellIs" dxfId="12748" priority="13844" stopIfTrue="1" operator="greaterThan">
      <formula>5000</formula>
    </cfRule>
  </conditionalFormatting>
  <conditionalFormatting sqref="F561:G561">
    <cfRule type="cellIs" dxfId="12747" priority="13840" stopIfTrue="1" operator="lessThanOrEqual">
      <formula>60</formula>
    </cfRule>
    <cfRule type="cellIs" dxfId="12746" priority="13841" stopIfTrue="1" operator="between">
      <formula>60</formula>
      <formula>100</formula>
    </cfRule>
    <cfRule type="cellIs" dxfId="12745" priority="13842" stopIfTrue="1" operator="greaterThan">
      <formula>100</formula>
    </cfRule>
  </conditionalFormatting>
  <conditionalFormatting sqref="E561">
    <cfRule type="cellIs" dxfId="12744" priority="13837" stopIfTrue="1" operator="lessThanOrEqual">
      <formula>2.5</formula>
    </cfRule>
    <cfRule type="cellIs" dxfId="12743" priority="13838" stopIfTrue="1" operator="between">
      <formula>2.5</formula>
      <formula>7</formula>
    </cfRule>
    <cfRule type="cellIs" dxfId="12742" priority="13839" stopIfTrue="1" operator="greaterThan">
      <formula>7</formula>
    </cfRule>
  </conditionalFormatting>
  <conditionalFormatting sqref="H561">
    <cfRule type="cellIs" dxfId="12741" priority="13834" stopIfTrue="1" operator="lessThanOrEqual">
      <formula>12</formula>
    </cfRule>
    <cfRule type="cellIs" dxfId="12740" priority="13835" stopIfTrue="1" operator="between">
      <formula>12</formula>
      <formula>16</formula>
    </cfRule>
    <cfRule type="cellIs" dxfId="12739" priority="13836" stopIfTrue="1" operator="greaterThan">
      <formula>16</formula>
    </cfRule>
  </conditionalFormatting>
  <conditionalFormatting sqref="J561">
    <cfRule type="cellIs" dxfId="12738" priority="13831" stopIfTrue="1" operator="greaterThan">
      <formula>6.2</formula>
    </cfRule>
    <cfRule type="cellIs" dxfId="12737" priority="13832" stopIfTrue="1" operator="between">
      <formula>5.601</formula>
      <formula>6.2</formula>
    </cfRule>
    <cfRule type="cellIs" dxfId="12736" priority="13833" stopIfTrue="1" operator="lessThanOrEqual">
      <formula>5.6</formula>
    </cfRule>
  </conditionalFormatting>
  <conditionalFormatting sqref="K561">
    <cfRule type="cellIs" dxfId="12735" priority="13830" stopIfTrue="1" operator="lessThanOrEqual">
      <formula>0.02</formula>
    </cfRule>
  </conditionalFormatting>
  <conditionalFormatting sqref="G561">
    <cfRule type="cellIs" dxfId="12734" priority="13827" stopIfTrue="1" operator="lessThanOrEqual">
      <formula>0.12</formula>
    </cfRule>
    <cfRule type="cellIs" dxfId="12733" priority="13828" stopIfTrue="1" operator="between">
      <formula>0.1201</formula>
      <formula>0.2</formula>
    </cfRule>
    <cfRule type="cellIs" dxfId="12732" priority="13829" stopIfTrue="1" operator="greaterThan">
      <formula>0.2</formula>
    </cfRule>
  </conditionalFormatting>
  <conditionalFormatting sqref="N561">
    <cfRule type="cellIs" dxfId="12731" priority="13825" stopIfTrue="1" operator="between">
      <formula>50.1</formula>
      <formula>100</formula>
    </cfRule>
    <cfRule type="cellIs" dxfId="12730" priority="13826" stopIfTrue="1" operator="greaterThan">
      <formula>100</formula>
    </cfRule>
  </conditionalFormatting>
  <conditionalFormatting sqref="M561">
    <cfRule type="cellIs" dxfId="12729" priority="13823" stopIfTrue="1" operator="between">
      <formula>1250.1</formula>
      <formula>5000</formula>
    </cfRule>
    <cfRule type="cellIs" dxfId="12728" priority="13824" stopIfTrue="1" operator="greaterThan">
      <formula>5000</formula>
    </cfRule>
  </conditionalFormatting>
  <conditionalFormatting sqref="F561:G561">
    <cfRule type="cellIs" dxfId="12727" priority="13820" stopIfTrue="1" operator="lessThanOrEqual">
      <formula>60</formula>
    </cfRule>
    <cfRule type="cellIs" dxfId="12726" priority="13821" stopIfTrue="1" operator="between">
      <formula>60</formula>
      <formula>100</formula>
    </cfRule>
    <cfRule type="cellIs" dxfId="12725" priority="13822" stopIfTrue="1" operator="greaterThan">
      <formula>100</formula>
    </cfRule>
  </conditionalFormatting>
  <conditionalFormatting sqref="E561">
    <cfRule type="cellIs" dxfId="12724" priority="13817" stopIfTrue="1" operator="lessThanOrEqual">
      <formula>2.5</formula>
    </cfRule>
    <cfRule type="cellIs" dxfId="12723" priority="13818" stopIfTrue="1" operator="between">
      <formula>2.5</formula>
      <formula>7</formula>
    </cfRule>
    <cfRule type="cellIs" dxfId="12722" priority="13819" stopIfTrue="1" operator="greaterThan">
      <formula>7</formula>
    </cfRule>
  </conditionalFormatting>
  <conditionalFormatting sqref="H561">
    <cfRule type="cellIs" dxfId="12721" priority="13814" stopIfTrue="1" operator="lessThanOrEqual">
      <formula>12</formula>
    </cfRule>
    <cfRule type="cellIs" dxfId="12720" priority="13815" stopIfTrue="1" operator="between">
      <formula>12</formula>
      <formula>16</formula>
    </cfRule>
    <cfRule type="cellIs" dxfId="12719" priority="13816" stopIfTrue="1" operator="greaterThan">
      <formula>16</formula>
    </cfRule>
  </conditionalFormatting>
  <conditionalFormatting sqref="J561">
    <cfRule type="cellIs" dxfId="12718" priority="13811" stopIfTrue="1" operator="greaterThan">
      <formula>6.2</formula>
    </cfRule>
    <cfRule type="cellIs" dxfId="12717" priority="13812" stopIfTrue="1" operator="between">
      <formula>5.601</formula>
      <formula>6.2</formula>
    </cfRule>
    <cfRule type="cellIs" dxfId="12716" priority="13813" stopIfTrue="1" operator="lessThanOrEqual">
      <formula>5.6</formula>
    </cfRule>
  </conditionalFormatting>
  <conditionalFormatting sqref="K561">
    <cfRule type="cellIs" dxfId="12715" priority="13810" stopIfTrue="1" operator="lessThanOrEqual">
      <formula>0.02</formula>
    </cfRule>
  </conditionalFormatting>
  <conditionalFormatting sqref="G561">
    <cfRule type="cellIs" dxfId="12714" priority="13807" stopIfTrue="1" operator="lessThanOrEqual">
      <formula>0.12</formula>
    </cfRule>
    <cfRule type="cellIs" dxfId="12713" priority="13808" stopIfTrue="1" operator="between">
      <formula>0.1201</formula>
      <formula>0.2</formula>
    </cfRule>
    <cfRule type="cellIs" dxfId="12712" priority="13809" stopIfTrue="1" operator="greaterThan">
      <formula>0.2</formula>
    </cfRule>
  </conditionalFormatting>
  <conditionalFormatting sqref="N561">
    <cfRule type="cellIs" dxfId="12711" priority="13805" stopIfTrue="1" operator="between">
      <formula>50.1</formula>
      <formula>100</formula>
    </cfRule>
    <cfRule type="cellIs" dxfId="12710" priority="13806" stopIfTrue="1" operator="greaterThan">
      <formula>100</formula>
    </cfRule>
  </conditionalFormatting>
  <conditionalFormatting sqref="M561">
    <cfRule type="cellIs" dxfId="12709" priority="13803" stopIfTrue="1" operator="between">
      <formula>1250.1</formula>
      <formula>5000</formula>
    </cfRule>
    <cfRule type="cellIs" dxfId="12708" priority="13804" stopIfTrue="1" operator="greaterThan">
      <formula>5000</formula>
    </cfRule>
  </conditionalFormatting>
  <conditionalFormatting sqref="F573:G573">
    <cfRule type="cellIs" dxfId="12707" priority="13800" stopIfTrue="1" operator="lessThanOrEqual">
      <formula>60</formula>
    </cfRule>
    <cfRule type="cellIs" dxfId="12706" priority="13801" stopIfTrue="1" operator="between">
      <formula>60</formula>
      <formula>100</formula>
    </cfRule>
    <cfRule type="cellIs" dxfId="12705" priority="13802" stopIfTrue="1" operator="greaterThan">
      <formula>100</formula>
    </cfRule>
  </conditionalFormatting>
  <conditionalFormatting sqref="E573">
    <cfRule type="cellIs" dxfId="12704" priority="13797" stopIfTrue="1" operator="lessThanOrEqual">
      <formula>2.5</formula>
    </cfRule>
    <cfRule type="cellIs" dxfId="12703" priority="13798" stopIfTrue="1" operator="between">
      <formula>2.5</formula>
      <formula>7</formula>
    </cfRule>
    <cfRule type="cellIs" dxfId="12702" priority="13799" stopIfTrue="1" operator="greaterThan">
      <formula>7</formula>
    </cfRule>
  </conditionalFormatting>
  <conditionalFormatting sqref="H573">
    <cfRule type="cellIs" dxfId="12701" priority="13794" stopIfTrue="1" operator="lessThanOrEqual">
      <formula>12</formula>
    </cfRule>
    <cfRule type="cellIs" dxfId="12700" priority="13795" stopIfTrue="1" operator="between">
      <formula>12</formula>
      <formula>16</formula>
    </cfRule>
    <cfRule type="cellIs" dxfId="12699" priority="13796" stopIfTrue="1" operator="greaterThan">
      <formula>16</formula>
    </cfRule>
  </conditionalFormatting>
  <conditionalFormatting sqref="J573">
    <cfRule type="cellIs" dxfId="12698" priority="13791" stopIfTrue="1" operator="greaterThan">
      <formula>6.2</formula>
    </cfRule>
    <cfRule type="cellIs" dxfId="12697" priority="13792" stopIfTrue="1" operator="between">
      <formula>5.601</formula>
      <formula>6.2</formula>
    </cfRule>
    <cfRule type="cellIs" dxfId="12696" priority="13793" stopIfTrue="1" operator="lessThanOrEqual">
      <formula>5.6</formula>
    </cfRule>
  </conditionalFormatting>
  <conditionalFormatting sqref="K573">
    <cfRule type="cellIs" dxfId="12695" priority="13790" stopIfTrue="1" operator="lessThanOrEqual">
      <formula>0.02</formula>
    </cfRule>
  </conditionalFormatting>
  <conditionalFormatting sqref="G573">
    <cfRule type="cellIs" dxfId="12694" priority="13787" stopIfTrue="1" operator="lessThanOrEqual">
      <formula>0.12</formula>
    </cfRule>
    <cfRule type="cellIs" dxfId="12693" priority="13788" stopIfTrue="1" operator="between">
      <formula>0.1201</formula>
      <formula>0.2</formula>
    </cfRule>
    <cfRule type="cellIs" dxfId="12692" priority="13789" stopIfTrue="1" operator="greaterThan">
      <formula>0.2</formula>
    </cfRule>
  </conditionalFormatting>
  <conditionalFormatting sqref="N573">
    <cfRule type="cellIs" dxfId="12691" priority="13785" stopIfTrue="1" operator="between">
      <formula>50.1</formula>
      <formula>100</formula>
    </cfRule>
    <cfRule type="cellIs" dxfId="12690" priority="13786" stopIfTrue="1" operator="greaterThan">
      <formula>100</formula>
    </cfRule>
  </conditionalFormatting>
  <conditionalFormatting sqref="M573">
    <cfRule type="cellIs" dxfId="12689" priority="13783" stopIfTrue="1" operator="between">
      <formula>1250.1</formula>
      <formula>5000</formula>
    </cfRule>
    <cfRule type="cellIs" dxfId="12688" priority="13784" stopIfTrue="1" operator="greaterThan">
      <formula>5000</formula>
    </cfRule>
  </conditionalFormatting>
  <conditionalFormatting sqref="F573:G573">
    <cfRule type="cellIs" dxfId="12687" priority="13780" stopIfTrue="1" operator="lessThanOrEqual">
      <formula>60</formula>
    </cfRule>
    <cfRule type="cellIs" dxfId="12686" priority="13781" stopIfTrue="1" operator="between">
      <formula>60</formula>
      <formula>100</formula>
    </cfRule>
    <cfRule type="cellIs" dxfId="12685" priority="13782" stopIfTrue="1" operator="greaterThan">
      <formula>100</formula>
    </cfRule>
  </conditionalFormatting>
  <conditionalFormatting sqref="E573">
    <cfRule type="cellIs" dxfId="12684" priority="13777" stopIfTrue="1" operator="lessThanOrEqual">
      <formula>2.5</formula>
    </cfRule>
    <cfRule type="cellIs" dxfId="12683" priority="13778" stopIfTrue="1" operator="between">
      <formula>2.5</formula>
      <formula>7</formula>
    </cfRule>
    <cfRule type="cellIs" dxfId="12682" priority="13779" stopIfTrue="1" operator="greaterThan">
      <formula>7</formula>
    </cfRule>
  </conditionalFormatting>
  <conditionalFormatting sqref="H573">
    <cfRule type="cellIs" dxfId="12681" priority="13774" stopIfTrue="1" operator="lessThanOrEqual">
      <formula>12</formula>
    </cfRule>
    <cfRule type="cellIs" dxfId="12680" priority="13775" stopIfTrue="1" operator="between">
      <formula>12</formula>
      <formula>16</formula>
    </cfRule>
    <cfRule type="cellIs" dxfId="12679" priority="13776" stopIfTrue="1" operator="greaterThan">
      <formula>16</formula>
    </cfRule>
  </conditionalFormatting>
  <conditionalFormatting sqref="J573">
    <cfRule type="cellIs" dxfId="12678" priority="13771" stopIfTrue="1" operator="greaterThan">
      <formula>6.2</formula>
    </cfRule>
    <cfRule type="cellIs" dxfId="12677" priority="13772" stopIfTrue="1" operator="between">
      <formula>5.601</formula>
      <formula>6.2</formula>
    </cfRule>
    <cfRule type="cellIs" dxfId="12676" priority="13773" stopIfTrue="1" operator="lessThanOrEqual">
      <formula>5.6</formula>
    </cfRule>
  </conditionalFormatting>
  <conditionalFormatting sqref="K573">
    <cfRule type="cellIs" dxfId="12675" priority="13770" stopIfTrue="1" operator="lessThanOrEqual">
      <formula>0.02</formula>
    </cfRule>
  </conditionalFormatting>
  <conditionalFormatting sqref="G573">
    <cfRule type="cellIs" dxfId="12674" priority="13767" stopIfTrue="1" operator="lessThanOrEqual">
      <formula>0.12</formula>
    </cfRule>
    <cfRule type="cellIs" dxfId="12673" priority="13768" stopIfTrue="1" operator="between">
      <formula>0.1201</formula>
      <formula>0.2</formula>
    </cfRule>
    <cfRule type="cellIs" dxfId="12672" priority="13769" stopIfTrue="1" operator="greaterThan">
      <formula>0.2</formula>
    </cfRule>
  </conditionalFormatting>
  <conditionalFormatting sqref="N573">
    <cfRule type="cellIs" dxfId="12671" priority="13765" stopIfTrue="1" operator="between">
      <formula>50.1</formula>
      <formula>100</formula>
    </cfRule>
    <cfRule type="cellIs" dxfId="12670" priority="13766" stopIfTrue="1" operator="greaterThan">
      <formula>100</formula>
    </cfRule>
  </conditionalFormatting>
  <conditionalFormatting sqref="M573">
    <cfRule type="cellIs" dxfId="12669" priority="13763" stopIfTrue="1" operator="between">
      <formula>1250.1</formula>
      <formula>5000</formula>
    </cfRule>
    <cfRule type="cellIs" dxfId="12668" priority="13764" stopIfTrue="1" operator="greaterThan">
      <formula>5000</formula>
    </cfRule>
  </conditionalFormatting>
  <conditionalFormatting sqref="F585:G585">
    <cfRule type="cellIs" dxfId="12667" priority="13760" stopIfTrue="1" operator="lessThanOrEqual">
      <formula>60</formula>
    </cfRule>
    <cfRule type="cellIs" dxfId="12666" priority="13761" stopIfTrue="1" operator="between">
      <formula>60</formula>
      <formula>100</formula>
    </cfRule>
    <cfRule type="cellIs" dxfId="12665" priority="13762" stopIfTrue="1" operator="greaterThan">
      <formula>100</formula>
    </cfRule>
  </conditionalFormatting>
  <conditionalFormatting sqref="E585">
    <cfRule type="cellIs" dxfId="12664" priority="13757" stopIfTrue="1" operator="lessThanOrEqual">
      <formula>2.5</formula>
    </cfRule>
    <cfRule type="cellIs" dxfId="12663" priority="13758" stopIfTrue="1" operator="between">
      <formula>2.5</formula>
      <formula>7</formula>
    </cfRule>
    <cfRule type="cellIs" dxfId="12662" priority="13759" stopIfTrue="1" operator="greaterThan">
      <formula>7</formula>
    </cfRule>
  </conditionalFormatting>
  <conditionalFormatting sqref="H585">
    <cfRule type="cellIs" dxfId="12661" priority="13754" stopIfTrue="1" operator="lessThanOrEqual">
      <formula>12</formula>
    </cfRule>
    <cfRule type="cellIs" dxfId="12660" priority="13755" stopIfTrue="1" operator="between">
      <formula>12</formula>
      <formula>16</formula>
    </cfRule>
    <cfRule type="cellIs" dxfId="12659" priority="13756" stopIfTrue="1" operator="greaterThan">
      <formula>16</formula>
    </cfRule>
  </conditionalFormatting>
  <conditionalFormatting sqref="J585">
    <cfRule type="cellIs" dxfId="12658" priority="13751" stopIfTrue="1" operator="greaterThan">
      <formula>6.2</formula>
    </cfRule>
    <cfRule type="cellIs" dxfId="12657" priority="13752" stopIfTrue="1" operator="between">
      <formula>5.601</formula>
      <formula>6.2</formula>
    </cfRule>
    <cfRule type="cellIs" dxfId="12656" priority="13753" stopIfTrue="1" operator="lessThanOrEqual">
      <formula>5.6</formula>
    </cfRule>
  </conditionalFormatting>
  <conditionalFormatting sqref="K585">
    <cfRule type="cellIs" dxfId="12655" priority="13750" stopIfTrue="1" operator="lessThanOrEqual">
      <formula>0.02</formula>
    </cfRule>
  </conditionalFormatting>
  <conditionalFormatting sqref="G585">
    <cfRule type="cellIs" dxfId="12654" priority="13747" stopIfTrue="1" operator="lessThanOrEqual">
      <formula>0.12</formula>
    </cfRule>
    <cfRule type="cellIs" dxfId="12653" priority="13748" stopIfTrue="1" operator="between">
      <formula>0.1201</formula>
      <formula>0.2</formula>
    </cfRule>
    <cfRule type="cellIs" dxfId="12652" priority="13749" stopIfTrue="1" operator="greaterThan">
      <formula>0.2</formula>
    </cfRule>
  </conditionalFormatting>
  <conditionalFormatting sqref="N585">
    <cfRule type="cellIs" dxfId="12651" priority="13745" stopIfTrue="1" operator="between">
      <formula>50.1</formula>
      <formula>100</formula>
    </cfRule>
    <cfRule type="cellIs" dxfId="12650" priority="13746" stopIfTrue="1" operator="greaterThan">
      <formula>100</formula>
    </cfRule>
  </conditionalFormatting>
  <conditionalFormatting sqref="M585">
    <cfRule type="cellIs" dxfId="12649" priority="13743" stopIfTrue="1" operator="between">
      <formula>1250.1</formula>
      <formula>5000</formula>
    </cfRule>
    <cfRule type="cellIs" dxfId="12648" priority="13744" stopIfTrue="1" operator="greaterThan">
      <formula>5000</formula>
    </cfRule>
  </conditionalFormatting>
  <conditionalFormatting sqref="F585:G585">
    <cfRule type="cellIs" dxfId="12647" priority="13740" stopIfTrue="1" operator="lessThanOrEqual">
      <formula>60</formula>
    </cfRule>
    <cfRule type="cellIs" dxfId="12646" priority="13741" stopIfTrue="1" operator="between">
      <formula>60</formula>
      <formula>100</formula>
    </cfRule>
    <cfRule type="cellIs" dxfId="12645" priority="13742" stopIfTrue="1" operator="greaterThan">
      <formula>100</formula>
    </cfRule>
  </conditionalFormatting>
  <conditionalFormatting sqref="E585">
    <cfRule type="cellIs" dxfId="12644" priority="13737" stopIfTrue="1" operator="lessThanOrEqual">
      <formula>2.5</formula>
    </cfRule>
    <cfRule type="cellIs" dxfId="12643" priority="13738" stopIfTrue="1" operator="between">
      <formula>2.5</formula>
      <formula>7</formula>
    </cfRule>
    <cfRule type="cellIs" dxfId="12642" priority="13739" stopIfTrue="1" operator="greaterThan">
      <formula>7</formula>
    </cfRule>
  </conditionalFormatting>
  <conditionalFormatting sqref="H585">
    <cfRule type="cellIs" dxfId="12641" priority="13734" stopIfTrue="1" operator="lessThanOrEqual">
      <formula>12</formula>
    </cfRule>
    <cfRule type="cellIs" dxfId="12640" priority="13735" stopIfTrue="1" operator="between">
      <formula>12</formula>
      <formula>16</formula>
    </cfRule>
    <cfRule type="cellIs" dxfId="12639" priority="13736" stopIfTrue="1" operator="greaterThan">
      <formula>16</formula>
    </cfRule>
  </conditionalFormatting>
  <conditionalFormatting sqref="J585">
    <cfRule type="cellIs" dxfId="12638" priority="13731" stopIfTrue="1" operator="greaterThan">
      <formula>6.2</formula>
    </cfRule>
    <cfRule type="cellIs" dxfId="12637" priority="13732" stopIfTrue="1" operator="between">
      <formula>5.601</formula>
      <formula>6.2</formula>
    </cfRule>
    <cfRule type="cellIs" dxfId="12636" priority="13733" stopIfTrue="1" operator="lessThanOrEqual">
      <formula>5.6</formula>
    </cfRule>
  </conditionalFormatting>
  <conditionalFormatting sqref="K585">
    <cfRule type="cellIs" dxfId="12635" priority="13730" stopIfTrue="1" operator="lessThanOrEqual">
      <formula>0.02</formula>
    </cfRule>
  </conditionalFormatting>
  <conditionalFormatting sqref="G585">
    <cfRule type="cellIs" dxfId="12634" priority="13727" stopIfTrue="1" operator="lessThanOrEqual">
      <formula>0.12</formula>
    </cfRule>
    <cfRule type="cellIs" dxfId="12633" priority="13728" stopIfTrue="1" operator="between">
      <formula>0.1201</formula>
      <formula>0.2</formula>
    </cfRule>
    <cfRule type="cellIs" dxfId="12632" priority="13729" stopIfTrue="1" operator="greaterThan">
      <formula>0.2</formula>
    </cfRule>
  </conditionalFormatting>
  <conditionalFormatting sqref="N585">
    <cfRule type="cellIs" dxfId="12631" priority="13725" stopIfTrue="1" operator="between">
      <formula>50.1</formula>
      <formula>100</formula>
    </cfRule>
    <cfRule type="cellIs" dxfId="12630" priority="13726" stopIfTrue="1" operator="greaterThan">
      <formula>100</formula>
    </cfRule>
  </conditionalFormatting>
  <conditionalFormatting sqref="M585">
    <cfRule type="cellIs" dxfId="12629" priority="13723" stopIfTrue="1" operator="between">
      <formula>1250.1</formula>
      <formula>5000</formula>
    </cfRule>
    <cfRule type="cellIs" dxfId="12628" priority="13724" stopIfTrue="1" operator="greaterThan">
      <formula>5000</formula>
    </cfRule>
  </conditionalFormatting>
  <conditionalFormatting sqref="F597:G597">
    <cfRule type="cellIs" dxfId="12627" priority="13720" stopIfTrue="1" operator="lessThanOrEqual">
      <formula>60</formula>
    </cfRule>
    <cfRule type="cellIs" dxfId="12626" priority="13721" stopIfTrue="1" operator="between">
      <formula>60</formula>
      <formula>100</formula>
    </cfRule>
    <cfRule type="cellIs" dxfId="12625" priority="13722" stopIfTrue="1" operator="greaterThan">
      <formula>100</formula>
    </cfRule>
  </conditionalFormatting>
  <conditionalFormatting sqref="E597">
    <cfRule type="cellIs" dxfId="12624" priority="13717" stopIfTrue="1" operator="lessThanOrEqual">
      <formula>2.5</formula>
    </cfRule>
    <cfRule type="cellIs" dxfId="12623" priority="13718" stopIfTrue="1" operator="between">
      <formula>2.5</formula>
      <formula>7</formula>
    </cfRule>
    <cfRule type="cellIs" dxfId="12622" priority="13719" stopIfTrue="1" operator="greaterThan">
      <formula>7</formula>
    </cfRule>
  </conditionalFormatting>
  <conditionalFormatting sqref="H597">
    <cfRule type="cellIs" dxfId="12621" priority="13714" stopIfTrue="1" operator="lessThanOrEqual">
      <formula>12</formula>
    </cfRule>
    <cfRule type="cellIs" dxfId="12620" priority="13715" stopIfTrue="1" operator="between">
      <formula>12</formula>
      <formula>16</formula>
    </cfRule>
    <cfRule type="cellIs" dxfId="12619" priority="13716" stopIfTrue="1" operator="greaterThan">
      <formula>16</formula>
    </cfRule>
  </conditionalFormatting>
  <conditionalFormatting sqref="J597">
    <cfRule type="cellIs" dxfId="12618" priority="13711" stopIfTrue="1" operator="greaterThan">
      <formula>6.2</formula>
    </cfRule>
    <cfRule type="cellIs" dxfId="12617" priority="13712" stopIfTrue="1" operator="between">
      <formula>5.601</formula>
      <formula>6.2</formula>
    </cfRule>
    <cfRule type="cellIs" dxfId="12616" priority="13713" stopIfTrue="1" operator="lessThanOrEqual">
      <formula>5.6</formula>
    </cfRule>
  </conditionalFormatting>
  <conditionalFormatting sqref="K597">
    <cfRule type="cellIs" dxfId="12615" priority="13710" stopIfTrue="1" operator="lessThanOrEqual">
      <formula>0.02</formula>
    </cfRule>
  </conditionalFormatting>
  <conditionalFormatting sqref="G597">
    <cfRule type="cellIs" dxfId="12614" priority="13707" stopIfTrue="1" operator="lessThanOrEqual">
      <formula>0.12</formula>
    </cfRule>
    <cfRule type="cellIs" dxfId="12613" priority="13708" stopIfTrue="1" operator="between">
      <formula>0.1201</formula>
      <formula>0.2</formula>
    </cfRule>
    <cfRule type="cellIs" dxfId="12612" priority="13709" stopIfTrue="1" operator="greaterThan">
      <formula>0.2</formula>
    </cfRule>
  </conditionalFormatting>
  <conditionalFormatting sqref="N597">
    <cfRule type="cellIs" dxfId="12611" priority="13705" stopIfTrue="1" operator="between">
      <formula>50.1</formula>
      <formula>100</formula>
    </cfRule>
    <cfRule type="cellIs" dxfId="12610" priority="13706" stopIfTrue="1" operator="greaterThan">
      <formula>100</formula>
    </cfRule>
  </conditionalFormatting>
  <conditionalFormatting sqref="M597">
    <cfRule type="cellIs" dxfId="12609" priority="13703" stopIfTrue="1" operator="between">
      <formula>1250.1</formula>
      <formula>5000</formula>
    </cfRule>
    <cfRule type="cellIs" dxfId="12608" priority="13704" stopIfTrue="1" operator="greaterThan">
      <formula>5000</formula>
    </cfRule>
  </conditionalFormatting>
  <conditionalFormatting sqref="F597:G597">
    <cfRule type="cellIs" dxfId="12607" priority="13700" stopIfTrue="1" operator="lessThanOrEqual">
      <formula>60</formula>
    </cfRule>
    <cfRule type="cellIs" dxfId="12606" priority="13701" stopIfTrue="1" operator="between">
      <formula>60</formula>
      <formula>100</formula>
    </cfRule>
    <cfRule type="cellIs" dxfId="12605" priority="13702" stopIfTrue="1" operator="greaterThan">
      <formula>100</formula>
    </cfRule>
  </conditionalFormatting>
  <conditionalFormatting sqref="E597">
    <cfRule type="cellIs" dxfId="12604" priority="13697" stopIfTrue="1" operator="lessThanOrEqual">
      <formula>2.5</formula>
    </cfRule>
    <cfRule type="cellIs" dxfId="12603" priority="13698" stopIfTrue="1" operator="between">
      <formula>2.5</formula>
      <formula>7</formula>
    </cfRule>
    <cfRule type="cellIs" dxfId="12602" priority="13699" stopIfTrue="1" operator="greaterThan">
      <formula>7</formula>
    </cfRule>
  </conditionalFormatting>
  <conditionalFormatting sqref="H597">
    <cfRule type="cellIs" dxfId="12601" priority="13694" stopIfTrue="1" operator="lessThanOrEqual">
      <formula>12</formula>
    </cfRule>
    <cfRule type="cellIs" dxfId="12600" priority="13695" stopIfTrue="1" operator="between">
      <formula>12</formula>
      <formula>16</formula>
    </cfRule>
    <cfRule type="cellIs" dxfId="12599" priority="13696" stopIfTrue="1" operator="greaterThan">
      <formula>16</formula>
    </cfRule>
  </conditionalFormatting>
  <conditionalFormatting sqref="J597">
    <cfRule type="cellIs" dxfId="12598" priority="13691" stopIfTrue="1" operator="greaterThan">
      <formula>6.2</formula>
    </cfRule>
    <cfRule type="cellIs" dxfId="12597" priority="13692" stopIfTrue="1" operator="between">
      <formula>5.601</formula>
      <formula>6.2</formula>
    </cfRule>
    <cfRule type="cellIs" dxfId="12596" priority="13693" stopIfTrue="1" operator="lessThanOrEqual">
      <formula>5.6</formula>
    </cfRule>
  </conditionalFormatting>
  <conditionalFormatting sqref="K597">
    <cfRule type="cellIs" dxfId="12595" priority="13690" stopIfTrue="1" operator="lessThanOrEqual">
      <formula>0.02</formula>
    </cfRule>
  </conditionalFormatting>
  <conditionalFormatting sqref="G597">
    <cfRule type="cellIs" dxfId="12594" priority="13687" stopIfTrue="1" operator="lessThanOrEqual">
      <formula>0.12</formula>
    </cfRule>
    <cfRule type="cellIs" dxfId="12593" priority="13688" stopIfTrue="1" operator="between">
      <formula>0.1201</formula>
      <formula>0.2</formula>
    </cfRule>
    <cfRule type="cellIs" dxfId="12592" priority="13689" stopIfTrue="1" operator="greaterThan">
      <formula>0.2</formula>
    </cfRule>
  </conditionalFormatting>
  <conditionalFormatting sqref="N597">
    <cfRule type="cellIs" dxfId="12591" priority="13685" stopIfTrue="1" operator="between">
      <formula>50.1</formula>
      <formula>100</formula>
    </cfRule>
    <cfRule type="cellIs" dxfId="12590" priority="13686" stopIfTrue="1" operator="greaterThan">
      <formula>100</formula>
    </cfRule>
  </conditionalFormatting>
  <conditionalFormatting sqref="M597">
    <cfRule type="cellIs" dxfId="12589" priority="13683" stopIfTrue="1" operator="between">
      <formula>1250.1</formula>
      <formula>5000</formula>
    </cfRule>
    <cfRule type="cellIs" dxfId="12588" priority="13684" stopIfTrue="1" operator="greaterThan">
      <formula>5000</formula>
    </cfRule>
  </conditionalFormatting>
  <conditionalFormatting sqref="F609:G609">
    <cfRule type="cellIs" dxfId="12587" priority="13680" stopIfTrue="1" operator="lessThanOrEqual">
      <formula>60</formula>
    </cfRule>
    <cfRule type="cellIs" dxfId="12586" priority="13681" stopIfTrue="1" operator="between">
      <formula>60</formula>
      <formula>100</formula>
    </cfRule>
    <cfRule type="cellIs" dxfId="12585" priority="13682" stopIfTrue="1" operator="greaterThan">
      <formula>100</formula>
    </cfRule>
  </conditionalFormatting>
  <conditionalFormatting sqref="E609">
    <cfRule type="cellIs" dxfId="12584" priority="13677" stopIfTrue="1" operator="lessThanOrEqual">
      <formula>2.5</formula>
    </cfRule>
    <cfRule type="cellIs" dxfId="12583" priority="13678" stopIfTrue="1" operator="between">
      <formula>2.5</formula>
      <formula>7</formula>
    </cfRule>
    <cfRule type="cellIs" dxfId="12582" priority="13679" stopIfTrue="1" operator="greaterThan">
      <formula>7</formula>
    </cfRule>
  </conditionalFormatting>
  <conditionalFormatting sqref="H609">
    <cfRule type="cellIs" dxfId="12581" priority="13674" stopIfTrue="1" operator="lessThanOrEqual">
      <formula>12</formula>
    </cfRule>
    <cfRule type="cellIs" dxfId="12580" priority="13675" stopIfTrue="1" operator="between">
      <formula>12</formula>
      <formula>16</formula>
    </cfRule>
    <cfRule type="cellIs" dxfId="12579" priority="13676" stopIfTrue="1" operator="greaterThan">
      <formula>16</formula>
    </cfRule>
  </conditionalFormatting>
  <conditionalFormatting sqref="J609">
    <cfRule type="cellIs" dxfId="12578" priority="13671" stopIfTrue="1" operator="greaterThan">
      <formula>6.2</formula>
    </cfRule>
    <cfRule type="cellIs" dxfId="12577" priority="13672" stopIfTrue="1" operator="between">
      <formula>5.601</formula>
      <formula>6.2</formula>
    </cfRule>
    <cfRule type="cellIs" dxfId="12576" priority="13673" stopIfTrue="1" operator="lessThanOrEqual">
      <formula>5.6</formula>
    </cfRule>
  </conditionalFormatting>
  <conditionalFormatting sqref="K609">
    <cfRule type="cellIs" dxfId="12575" priority="13670" stopIfTrue="1" operator="lessThanOrEqual">
      <formula>0.02</formula>
    </cfRule>
  </conditionalFormatting>
  <conditionalFormatting sqref="G609">
    <cfRule type="cellIs" dxfId="12574" priority="13667" stopIfTrue="1" operator="lessThanOrEqual">
      <formula>0.12</formula>
    </cfRule>
    <cfRule type="cellIs" dxfId="12573" priority="13668" stopIfTrue="1" operator="between">
      <formula>0.1201</formula>
      <formula>0.2</formula>
    </cfRule>
    <cfRule type="cellIs" dxfId="12572" priority="13669" stopIfTrue="1" operator="greaterThan">
      <formula>0.2</formula>
    </cfRule>
  </conditionalFormatting>
  <conditionalFormatting sqref="N609">
    <cfRule type="cellIs" dxfId="12571" priority="13665" stopIfTrue="1" operator="between">
      <formula>50.1</formula>
      <formula>100</formula>
    </cfRule>
    <cfRule type="cellIs" dxfId="12570" priority="13666" stopIfTrue="1" operator="greaterThan">
      <formula>100</formula>
    </cfRule>
  </conditionalFormatting>
  <conditionalFormatting sqref="M609">
    <cfRule type="cellIs" dxfId="12569" priority="13663" stopIfTrue="1" operator="between">
      <formula>1250.1</formula>
      <formula>5000</formula>
    </cfRule>
    <cfRule type="cellIs" dxfId="12568" priority="13664" stopIfTrue="1" operator="greaterThan">
      <formula>5000</formula>
    </cfRule>
  </conditionalFormatting>
  <conditionalFormatting sqref="F609:G609">
    <cfRule type="cellIs" dxfId="12567" priority="13660" stopIfTrue="1" operator="lessThanOrEqual">
      <formula>60</formula>
    </cfRule>
    <cfRule type="cellIs" dxfId="12566" priority="13661" stopIfTrue="1" operator="between">
      <formula>60</formula>
      <formula>100</formula>
    </cfRule>
    <cfRule type="cellIs" dxfId="12565" priority="13662" stopIfTrue="1" operator="greaterThan">
      <formula>100</formula>
    </cfRule>
  </conditionalFormatting>
  <conditionalFormatting sqref="E609">
    <cfRule type="cellIs" dxfId="12564" priority="13657" stopIfTrue="1" operator="lessThanOrEqual">
      <formula>2.5</formula>
    </cfRule>
    <cfRule type="cellIs" dxfId="12563" priority="13658" stopIfTrue="1" operator="between">
      <formula>2.5</formula>
      <formula>7</formula>
    </cfRule>
    <cfRule type="cellIs" dxfId="12562" priority="13659" stopIfTrue="1" operator="greaterThan">
      <formula>7</formula>
    </cfRule>
  </conditionalFormatting>
  <conditionalFormatting sqref="H609">
    <cfRule type="cellIs" dxfId="12561" priority="13654" stopIfTrue="1" operator="lessThanOrEqual">
      <formula>12</formula>
    </cfRule>
    <cfRule type="cellIs" dxfId="12560" priority="13655" stopIfTrue="1" operator="between">
      <formula>12</formula>
      <formula>16</formula>
    </cfRule>
    <cfRule type="cellIs" dxfId="12559" priority="13656" stopIfTrue="1" operator="greaterThan">
      <formula>16</formula>
    </cfRule>
  </conditionalFormatting>
  <conditionalFormatting sqref="J609">
    <cfRule type="cellIs" dxfId="12558" priority="13651" stopIfTrue="1" operator="greaterThan">
      <formula>6.2</formula>
    </cfRule>
    <cfRule type="cellIs" dxfId="12557" priority="13652" stopIfTrue="1" operator="between">
      <formula>5.601</formula>
      <formula>6.2</formula>
    </cfRule>
    <cfRule type="cellIs" dxfId="12556" priority="13653" stopIfTrue="1" operator="lessThanOrEqual">
      <formula>5.6</formula>
    </cfRule>
  </conditionalFormatting>
  <conditionalFormatting sqref="K609">
    <cfRule type="cellIs" dxfId="12555" priority="13650" stopIfTrue="1" operator="lessThanOrEqual">
      <formula>0.02</formula>
    </cfRule>
  </conditionalFormatting>
  <conditionalFormatting sqref="G609">
    <cfRule type="cellIs" dxfId="12554" priority="13647" stopIfTrue="1" operator="lessThanOrEqual">
      <formula>0.12</formula>
    </cfRule>
    <cfRule type="cellIs" dxfId="12553" priority="13648" stopIfTrue="1" operator="between">
      <formula>0.1201</formula>
      <formula>0.2</formula>
    </cfRule>
    <cfRule type="cellIs" dxfId="12552" priority="13649" stopIfTrue="1" operator="greaterThan">
      <formula>0.2</formula>
    </cfRule>
  </conditionalFormatting>
  <conditionalFormatting sqref="N609">
    <cfRule type="cellIs" dxfId="12551" priority="13645" stopIfTrue="1" operator="between">
      <formula>50.1</formula>
      <formula>100</formula>
    </cfRule>
    <cfRule type="cellIs" dxfId="12550" priority="13646" stopIfTrue="1" operator="greaterThan">
      <formula>100</formula>
    </cfRule>
  </conditionalFormatting>
  <conditionalFormatting sqref="M609">
    <cfRule type="cellIs" dxfId="12549" priority="13643" stopIfTrue="1" operator="between">
      <formula>1250.1</formula>
      <formula>5000</formula>
    </cfRule>
    <cfRule type="cellIs" dxfId="12548" priority="13644" stopIfTrue="1" operator="greaterThan">
      <formula>5000</formula>
    </cfRule>
  </conditionalFormatting>
  <conditionalFormatting sqref="F626:G626">
    <cfRule type="cellIs" dxfId="12547" priority="13640" stopIfTrue="1" operator="lessThanOrEqual">
      <formula>60</formula>
    </cfRule>
    <cfRule type="cellIs" dxfId="12546" priority="13641" stopIfTrue="1" operator="between">
      <formula>60</formula>
      <formula>100</formula>
    </cfRule>
    <cfRule type="cellIs" dxfId="12545" priority="13642" stopIfTrue="1" operator="greaterThan">
      <formula>100</formula>
    </cfRule>
  </conditionalFormatting>
  <conditionalFormatting sqref="E626">
    <cfRule type="cellIs" dxfId="12544" priority="13637" stopIfTrue="1" operator="lessThanOrEqual">
      <formula>2.5</formula>
    </cfRule>
    <cfRule type="cellIs" dxfId="12543" priority="13638" stopIfTrue="1" operator="between">
      <formula>2.5</formula>
      <formula>7</formula>
    </cfRule>
    <cfRule type="cellIs" dxfId="12542" priority="13639" stopIfTrue="1" operator="greaterThan">
      <formula>7</formula>
    </cfRule>
  </conditionalFormatting>
  <conditionalFormatting sqref="H626">
    <cfRule type="cellIs" dxfId="12541" priority="13634" stopIfTrue="1" operator="lessThanOrEqual">
      <formula>12</formula>
    </cfRule>
    <cfRule type="cellIs" dxfId="12540" priority="13635" stopIfTrue="1" operator="between">
      <formula>12</formula>
      <formula>16</formula>
    </cfRule>
    <cfRule type="cellIs" dxfId="12539" priority="13636" stopIfTrue="1" operator="greaterThan">
      <formula>16</formula>
    </cfRule>
  </conditionalFormatting>
  <conditionalFormatting sqref="J626">
    <cfRule type="cellIs" dxfId="12538" priority="13631" stopIfTrue="1" operator="greaterThan">
      <formula>6.2</formula>
    </cfRule>
    <cfRule type="cellIs" dxfId="12537" priority="13632" stopIfTrue="1" operator="between">
      <formula>5.601</formula>
      <formula>6.2</formula>
    </cfRule>
    <cfRule type="cellIs" dxfId="12536" priority="13633" stopIfTrue="1" operator="lessThanOrEqual">
      <formula>5.6</formula>
    </cfRule>
  </conditionalFormatting>
  <conditionalFormatting sqref="K626">
    <cfRule type="cellIs" dxfId="12535" priority="13630" stopIfTrue="1" operator="lessThanOrEqual">
      <formula>0.02</formula>
    </cfRule>
  </conditionalFormatting>
  <conditionalFormatting sqref="G626">
    <cfRule type="cellIs" dxfId="12534" priority="13627" stopIfTrue="1" operator="lessThanOrEqual">
      <formula>0.12</formula>
    </cfRule>
    <cfRule type="cellIs" dxfId="12533" priority="13628" stopIfTrue="1" operator="between">
      <formula>0.1201</formula>
      <formula>0.2</formula>
    </cfRule>
    <cfRule type="cellIs" dxfId="12532" priority="13629" stopIfTrue="1" operator="greaterThan">
      <formula>0.2</formula>
    </cfRule>
  </conditionalFormatting>
  <conditionalFormatting sqref="N626">
    <cfRule type="cellIs" dxfId="12531" priority="13625" stopIfTrue="1" operator="between">
      <formula>50.1</formula>
      <formula>100</formula>
    </cfRule>
    <cfRule type="cellIs" dxfId="12530" priority="13626" stopIfTrue="1" operator="greaterThan">
      <formula>100</formula>
    </cfRule>
  </conditionalFormatting>
  <conditionalFormatting sqref="M626">
    <cfRule type="cellIs" dxfId="12529" priority="13623" stopIfTrue="1" operator="between">
      <formula>1250.1</formula>
      <formula>5000</formula>
    </cfRule>
    <cfRule type="cellIs" dxfId="12528" priority="13624" stopIfTrue="1" operator="greaterThan">
      <formula>5000</formula>
    </cfRule>
  </conditionalFormatting>
  <conditionalFormatting sqref="F626:G626">
    <cfRule type="cellIs" dxfId="12527" priority="13620" stopIfTrue="1" operator="lessThanOrEqual">
      <formula>60</formula>
    </cfRule>
    <cfRule type="cellIs" dxfId="12526" priority="13621" stopIfTrue="1" operator="between">
      <formula>60</formula>
      <formula>100</formula>
    </cfRule>
    <cfRule type="cellIs" dxfId="12525" priority="13622" stopIfTrue="1" operator="greaterThan">
      <formula>100</formula>
    </cfRule>
  </conditionalFormatting>
  <conditionalFormatting sqref="E626">
    <cfRule type="cellIs" dxfId="12524" priority="13617" stopIfTrue="1" operator="lessThanOrEqual">
      <formula>2.5</formula>
    </cfRule>
    <cfRule type="cellIs" dxfId="12523" priority="13618" stopIfTrue="1" operator="between">
      <formula>2.5</formula>
      <formula>7</formula>
    </cfRule>
    <cfRule type="cellIs" dxfId="12522" priority="13619" stopIfTrue="1" operator="greaterThan">
      <formula>7</formula>
    </cfRule>
  </conditionalFormatting>
  <conditionalFormatting sqref="H626">
    <cfRule type="cellIs" dxfId="12521" priority="13614" stopIfTrue="1" operator="lessThanOrEqual">
      <formula>12</formula>
    </cfRule>
    <cfRule type="cellIs" dxfId="12520" priority="13615" stopIfTrue="1" operator="between">
      <formula>12</formula>
      <formula>16</formula>
    </cfRule>
    <cfRule type="cellIs" dxfId="12519" priority="13616" stopIfTrue="1" operator="greaterThan">
      <formula>16</formula>
    </cfRule>
  </conditionalFormatting>
  <conditionalFormatting sqref="J626">
    <cfRule type="cellIs" dxfId="12518" priority="13611" stopIfTrue="1" operator="greaterThan">
      <formula>6.2</formula>
    </cfRule>
    <cfRule type="cellIs" dxfId="12517" priority="13612" stopIfTrue="1" operator="between">
      <formula>5.601</formula>
      <formula>6.2</formula>
    </cfRule>
    <cfRule type="cellIs" dxfId="12516" priority="13613" stopIfTrue="1" operator="lessThanOrEqual">
      <formula>5.6</formula>
    </cfRule>
  </conditionalFormatting>
  <conditionalFormatting sqref="K626">
    <cfRule type="cellIs" dxfId="12515" priority="13610" stopIfTrue="1" operator="lessThanOrEqual">
      <formula>0.02</formula>
    </cfRule>
  </conditionalFormatting>
  <conditionalFormatting sqref="G626">
    <cfRule type="cellIs" dxfId="12514" priority="13607" stopIfTrue="1" operator="lessThanOrEqual">
      <formula>0.12</formula>
    </cfRule>
    <cfRule type="cellIs" dxfId="12513" priority="13608" stopIfTrue="1" operator="between">
      <formula>0.1201</formula>
      <formula>0.2</formula>
    </cfRule>
    <cfRule type="cellIs" dxfId="12512" priority="13609" stopIfTrue="1" operator="greaterThan">
      <formula>0.2</formula>
    </cfRule>
  </conditionalFormatting>
  <conditionalFormatting sqref="N626">
    <cfRule type="cellIs" dxfId="12511" priority="13605" stopIfTrue="1" operator="between">
      <formula>50.1</formula>
      <formula>100</formula>
    </cfRule>
    <cfRule type="cellIs" dxfId="12510" priority="13606" stopIfTrue="1" operator="greaterThan">
      <formula>100</formula>
    </cfRule>
  </conditionalFormatting>
  <conditionalFormatting sqref="M626">
    <cfRule type="cellIs" dxfId="12509" priority="13603" stopIfTrue="1" operator="between">
      <formula>1250.1</formula>
      <formula>5000</formula>
    </cfRule>
    <cfRule type="cellIs" dxfId="12508" priority="13604" stopIfTrue="1" operator="greaterThan">
      <formula>5000</formula>
    </cfRule>
  </conditionalFormatting>
  <conditionalFormatting sqref="F639:G639">
    <cfRule type="cellIs" dxfId="12507" priority="13600" stopIfTrue="1" operator="lessThanOrEqual">
      <formula>60</formula>
    </cfRule>
    <cfRule type="cellIs" dxfId="12506" priority="13601" stopIfTrue="1" operator="between">
      <formula>60</formula>
      <formula>100</formula>
    </cfRule>
    <cfRule type="cellIs" dxfId="12505" priority="13602" stopIfTrue="1" operator="greaterThan">
      <formula>100</formula>
    </cfRule>
  </conditionalFormatting>
  <conditionalFormatting sqref="E639">
    <cfRule type="cellIs" dxfId="12504" priority="13597" stopIfTrue="1" operator="lessThanOrEqual">
      <formula>2.5</formula>
    </cfRule>
    <cfRule type="cellIs" dxfId="12503" priority="13598" stopIfTrue="1" operator="between">
      <formula>2.5</formula>
      <formula>7</formula>
    </cfRule>
    <cfRule type="cellIs" dxfId="12502" priority="13599" stopIfTrue="1" operator="greaterThan">
      <formula>7</formula>
    </cfRule>
  </conditionalFormatting>
  <conditionalFormatting sqref="H639">
    <cfRule type="cellIs" dxfId="12501" priority="13594" stopIfTrue="1" operator="lessThanOrEqual">
      <formula>12</formula>
    </cfRule>
    <cfRule type="cellIs" dxfId="12500" priority="13595" stopIfTrue="1" operator="between">
      <formula>12</formula>
      <formula>16</formula>
    </cfRule>
    <cfRule type="cellIs" dxfId="12499" priority="13596" stopIfTrue="1" operator="greaterThan">
      <formula>16</formula>
    </cfRule>
  </conditionalFormatting>
  <conditionalFormatting sqref="J639">
    <cfRule type="cellIs" dxfId="12498" priority="13591" stopIfTrue="1" operator="greaterThan">
      <formula>6.2</formula>
    </cfRule>
    <cfRule type="cellIs" dxfId="12497" priority="13592" stopIfTrue="1" operator="between">
      <formula>5.601</formula>
      <formula>6.2</formula>
    </cfRule>
    <cfRule type="cellIs" dxfId="12496" priority="13593" stopIfTrue="1" operator="lessThanOrEqual">
      <formula>5.6</formula>
    </cfRule>
  </conditionalFormatting>
  <conditionalFormatting sqref="K639">
    <cfRule type="cellIs" dxfId="12495" priority="13590" stopIfTrue="1" operator="lessThanOrEqual">
      <formula>0.02</formula>
    </cfRule>
  </conditionalFormatting>
  <conditionalFormatting sqref="G639">
    <cfRule type="cellIs" dxfId="12494" priority="13587" stopIfTrue="1" operator="lessThanOrEqual">
      <formula>0.12</formula>
    </cfRule>
    <cfRule type="cellIs" dxfId="12493" priority="13588" stopIfTrue="1" operator="between">
      <formula>0.1201</formula>
      <formula>0.2</formula>
    </cfRule>
    <cfRule type="cellIs" dxfId="12492" priority="13589" stopIfTrue="1" operator="greaterThan">
      <formula>0.2</formula>
    </cfRule>
  </conditionalFormatting>
  <conditionalFormatting sqref="N639">
    <cfRule type="cellIs" dxfId="12491" priority="13585" stopIfTrue="1" operator="between">
      <formula>50.1</formula>
      <formula>100</formula>
    </cfRule>
    <cfRule type="cellIs" dxfId="12490" priority="13586" stopIfTrue="1" operator="greaterThan">
      <formula>100</formula>
    </cfRule>
  </conditionalFormatting>
  <conditionalFormatting sqref="M639">
    <cfRule type="cellIs" dxfId="12489" priority="13583" stopIfTrue="1" operator="between">
      <formula>1250.1</formula>
      <formula>5000</formula>
    </cfRule>
    <cfRule type="cellIs" dxfId="12488" priority="13584" stopIfTrue="1" operator="greaterThan">
      <formula>5000</formula>
    </cfRule>
  </conditionalFormatting>
  <conditionalFormatting sqref="F639:G639">
    <cfRule type="cellIs" dxfId="12487" priority="13580" stopIfTrue="1" operator="lessThanOrEqual">
      <formula>60</formula>
    </cfRule>
    <cfRule type="cellIs" dxfId="12486" priority="13581" stopIfTrue="1" operator="between">
      <formula>60</formula>
      <formula>100</formula>
    </cfRule>
    <cfRule type="cellIs" dxfId="12485" priority="13582" stopIfTrue="1" operator="greaterThan">
      <formula>100</formula>
    </cfRule>
  </conditionalFormatting>
  <conditionalFormatting sqref="E639">
    <cfRule type="cellIs" dxfId="12484" priority="13577" stopIfTrue="1" operator="lessThanOrEqual">
      <formula>2.5</formula>
    </cfRule>
    <cfRule type="cellIs" dxfId="12483" priority="13578" stopIfTrue="1" operator="between">
      <formula>2.5</formula>
      <formula>7</formula>
    </cfRule>
    <cfRule type="cellIs" dxfId="12482" priority="13579" stopIfTrue="1" operator="greaterThan">
      <formula>7</formula>
    </cfRule>
  </conditionalFormatting>
  <conditionalFormatting sqref="H639">
    <cfRule type="cellIs" dxfId="12481" priority="13574" stopIfTrue="1" operator="lessThanOrEqual">
      <formula>12</formula>
    </cfRule>
    <cfRule type="cellIs" dxfId="12480" priority="13575" stopIfTrue="1" operator="between">
      <formula>12</formula>
      <formula>16</formula>
    </cfRule>
    <cfRule type="cellIs" dxfId="12479" priority="13576" stopIfTrue="1" operator="greaterThan">
      <formula>16</formula>
    </cfRule>
  </conditionalFormatting>
  <conditionalFormatting sqref="J639">
    <cfRule type="cellIs" dxfId="12478" priority="13571" stopIfTrue="1" operator="greaterThan">
      <formula>6.2</formula>
    </cfRule>
    <cfRule type="cellIs" dxfId="12477" priority="13572" stopIfTrue="1" operator="between">
      <formula>5.601</formula>
      <formula>6.2</formula>
    </cfRule>
    <cfRule type="cellIs" dxfId="12476" priority="13573" stopIfTrue="1" operator="lessThanOrEqual">
      <formula>5.6</formula>
    </cfRule>
  </conditionalFormatting>
  <conditionalFormatting sqref="K639">
    <cfRule type="cellIs" dxfId="12475" priority="13570" stopIfTrue="1" operator="lessThanOrEqual">
      <formula>0.02</formula>
    </cfRule>
  </conditionalFormatting>
  <conditionalFormatting sqref="G639">
    <cfRule type="cellIs" dxfId="12474" priority="13567" stopIfTrue="1" operator="lessThanOrEqual">
      <formula>0.12</formula>
    </cfRule>
    <cfRule type="cellIs" dxfId="12473" priority="13568" stopIfTrue="1" operator="between">
      <formula>0.1201</formula>
      <formula>0.2</formula>
    </cfRule>
    <cfRule type="cellIs" dxfId="12472" priority="13569" stopIfTrue="1" operator="greaterThan">
      <formula>0.2</formula>
    </cfRule>
  </conditionalFormatting>
  <conditionalFormatting sqref="N639">
    <cfRule type="cellIs" dxfId="12471" priority="13565" stopIfTrue="1" operator="between">
      <formula>50.1</formula>
      <formula>100</formula>
    </cfRule>
    <cfRule type="cellIs" dxfId="12470" priority="13566" stopIfTrue="1" operator="greaterThan">
      <formula>100</formula>
    </cfRule>
  </conditionalFormatting>
  <conditionalFormatting sqref="M639">
    <cfRule type="cellIs" dxfId="12469" priority="13563" stopIfTrue="1" operator="between">
      <formula>1250.1</formula>
      <formula>5000</formula>
    </cfRule>
    <cfRule type="cellIs" dxfId="12468" priority="13564" stopIfTrue="1" operator="greaterThan">
      <formula>5000</formula>
    </cfRule>
  </conditionalFormatting>
  <conditionalFormatting sqref="F651:G651">
    <cfRule type="cellIs" dxfId="12467" priority="13560" stopIfTrue="1" operator="lessThanOrEqual">
      <formula>60</formula>
    </cfRule>
    <cfRule type="cellIs" dxfId="12466" priority="13561" stopIfTrue="1" operator="between">
      <formula>60</formula>
      <formula>100</formula>
    </cfRule>
    <cfRule type="cellIs" dxfId="12465" priority="13562" stopIfTrue="1" operator="greaterThan">
      <formula>100</formula>
    </cfRule>
  </conditionalFormatting>
  <conditionalFormatting sqref="E651">
    <cfRule type="cellIs" dxfId="12464" priority="13557" stopIfTrue="1" operator="lessThanOrEqual">
      <formula>2.5</formula>
    </cfRule>
    <cfRule type="cellIs" dxfId="12463" priority="13558" stopIfTrue="1" operator="between">
      <formula>2.5</formula>
      <formula>7</formula>
    </cfRule>
    <cfRule type="cellIs" dxfId="12462" priority="13559" stopIfTrue="1" operator="greaterThan">
      <formula>7</formula>
    </cfRule>
  </conditionalFormatting>
  <conditionalFormatting sqref="H651">
    <cfRule type="cellIs" dxfId="12461" priority="13554" stopIfTrue="1" operator="lessThanOrEqual">
      <formula>12</formula>
    </cfRule>
    <cfRule type="cellIs" dxfId="12460" priority="13555" stopIfTrue="1" operator="between">
      <formula>12</formula>
      <formula>16</formula>
    </cfRule>
    <cfRule type="cellIs" dxfId="12459" priority="13556" stopIfTrue="1" operator="greaterThan">
      <formula>16</formula>
    </cfRule>
  </conditionalFormatting>
  <conditionalFormatting sqref="J651">
    <cfRule type="cellIs" dxfId="12458" priority="13551" stopIfTrue="1" operator="greaterThan">
      <formula>6.2</formula>
    </cfRule>
    <cfRule type="cellIs" dxfId="12457" priority="13552" stopIfTrue="1" operator="between">
      <formula>5.601</formula>
      <formula>6.2</formula>
    </cfRule>
    <cfRule type="cellIs" dxfId="12456" priority="13553" stopIfTrue="1" operator="lessThanOrEqual">
      <formula>5.6</formula>
    </cfRule>
  </conditionalFormatting>
  <conditionalFormatting sqref="K651">
    <cfRule type="cellIs" dxfId="12455" priority="13550" stopIfTrue="1" operator="lessThanOrEqual">
      <formula>0.02</formula>
    </cfRule>
  </conditionalFormatting>
  <conditionalFormatting sqref="G651">
    <cfRule type="cellIs" dxfId="12454" priority="13547" stopIfTrue="1" operator="lessThanOrEqual">
      <formula>0.12</formula>
    </cfRule>
    <cfRule type="cellIs" dxfId="12453" priority="13548" stopIfTrue="1" operator="between">
      <formula>0.1201</formula>
      <formula>0.2</formula>
    </cfRule>
    <cfRule type="cellIs" dxfId="12452" priority="13549" stopIfTrue="1" operator="greaterThan">
      <formula>0.2</formula>
    </cfRule>
  </conditionalFormatting>
  <conditionalFormatting sqref="N651">
    <cfRule type="cellIs" dxfId="12451" priority="13545" stopIfTrue="1" operator="between">
      <formula>50.1</formula>
      <formula>100</formula>
    </cfRule>
    <cfRule type="cellIs" dxfId="12450" priority="13546" stopIfTrue="1" operator="greaterThan">
      <formula>100</formula>
    </cfRule>
  </conditionalFormatting>
  <conditionalFormatting sqref="M651">
    <cfRule type="cellIs" dxfId="12449" priority="13543" stopIfTrue="1" operator="between">
      <formula>1250.1</formula>
      <formula>5000</formula>
    </cfRule>
    <cfRule type="cellIs" dxfId="12448" priority="13544" stopIfTrue="1" operator="greaterThan">
      <formula>5000</formula>
    </cfRule>
  </conditionalFormatting>
  <conditionalFormatting sqref="F651:G651">
    <cfRule type="cellIs" dxfId="12447" priority="13540" stopIfTrue="1" operator="lessThanOrEqual">
      <formula>60</formula>
    </cfRule>
    <cfRule type="cellIs" dxfId="12446" priority="13541" stopIfTrue="1" operator="between">
      <formula>60</formula>
      <formula>100</formula>
    </cfRule>
    <cfRule type="cellIs" dxfId="12445" priority="13542" stopIfTrue="1" operator="greaterThan">
      <formula>100</formula>
    </cfRule>
  </conditionalFormatting>
  <conditionalFormatting sqref="E651">
    <cfRule type="cellIs" dxfId="12444" priority="13537" stopIfTrue="1" operator="lessThanOrEqual">
      <formula>2.5</formula>
    </cfRule>
    <cfRule type="cellIs" dxfId="12443" priority="13538" stopIfTrue="1" operator="between">
      <formula>2.5</formula>
      <formula>7</formula>
    </cfRule>
    <cfRule type="cellIs" dxfId="12442" priority="13539" stopIfTrue="1" operator="greaterThan">
      <formula>7</formula>
    </cfRule>
  </conditionalFormatting>
  <conditionalFormatting sqref="H651">
    <cfRule type="cellIs" dxfId="12441" priority="13534" stopIfTrue="1" operator="lessThanOrEqual">
      <formula>12</formula>
    </cfRule>
    <cfRule type="cellIs" dxfId="12440" priority="13535" stopIfTrue="1" operator="between">
      <formula>12</formula>
      <formula>16</formula>
    </cfRule>
    <cfRule type="cellIs" dxfId="12439" priority="13536" stopIfTrue="1" operator="greaterThan">
      <formula>16</formula>
    </cfRule>
  </conditionalFormatting>
  <conditionalFormatting sqref="J651">
    <cfRule type="cellIs" dxfId="12438" priority="13531" stopIfTrue="1" operator="greaterThan">
      <formula>6.2</formula>
    </cfRule>
    <cfRule type="cellIs" dxfId="12437" priority="13532" stopIfTrue="1" operator="between">
      <formula>5.601</formula>
      <formula>6.2</formula>
    </cfRule>
    <cfRule type="cellIs" dxfId="12436" priority="13533" stopIfTrue="1" operator="lessThanOrEqual">
      <formula>5.6</formula>
    </cfRule>
  </conditionalFormatting>
  <conditionalFormatting sqref="K651">
    <cfRule type="cellIs" dxfId="12435" priority="13530" stopIfTrue="1" operator="lessThanOrEqual">
      <formula>0.02</formula>
    </cfRule>
  </conditionalFormatting>
  <conditionalFormatting sqref="G651">
    <cfRule type="cellIs" dxfId="12434" priority="13527" stopIfTrue="1" operator="lessThanOrEqual">
      <formula>0.12</formula>
    </cfRule>
    <cfRule type="cellIs" dxfId="12433" priority="13528" stopIfTrue="1" operator="between">
      <formula>0.1201</formula>
      <formula>0.2</formula>
    </cfRule>
    <cfRule type="cellIs" dxfId="12432" priority="13529" stopIfTrue="1" operator="greaterThan">
      <formula>0.2</formula>
    </cfRule>
  </conditionalFormatting>
  <conditionalFormatting sqref="N651">
    <cfRule type="cellIs" dxfId="12431" priority="13525" stopIfTrue="1" operator="between">
      <formula>50.1</formula>
      <formula>100</formula>
    </cfRule>
    <cfRule type="cellIs" dxfId="12430" priority="13526" stopIfTrue="1" operator="greaterThan">
      <formula>100</formula>
    </cfRule>
  </conditionalFormatting>
  <conditionalFormatting sqref="M651">
    <cfRule type="cellIs" dxfId="12429" priority="13523" stopIfTrue="1" operator="between">
      <formula>1250.1</formula>
      <formula>5000</formula>
    </cfRule>
    <cfRule type="cellIs" dxfId="12428" priority="13524" stopIfTrue="1" operator="greaterThan">
      <formula>5000</formula>
    </cfRule>
  </conditionalFormatting>
  <conditionalFormatting sqref="F663:G663">
    <cfRule type="cellIs" dxfId="12427" priority="13520" stopIfTrue="1" operator="lessThanOrEqual">
      <formula>60</formula>
    </cfRule>
    <cfRule type="cellIs" dxfId="12426" priority="13521" stopIfTrue="1" operator="between">
      <formula>60</formula>
      <formula>100</formula>
    </cfRule>
    <cfRule type="cellIs" dxfId="12425" priority="13522" stopIfTrue="1" operator="greaterThan">
      <formula>100</formula>
    </cfRule>
  </conditionalFormatting>
  <conditionalFormatting sqref="E663">
    <cfRule type="cellIs" dxfId="12424" priority="13517" stopIfTrue="1" operator="lessThanOrEqual">
      <formula>2.5</formula>
    </cfRule>
    <cfRule type="cellIs" dxfId="12423" priority="13518" stopIfTrue="1" operator="between">
      <formula>2.5</formula>
      <formula>7</formula>
    </cfRule>
    <cfRule type="cellIs" dxfId="12422" priority="13519" stopIfTrue="1" operator="greaterThan">
      <formula>7</formula>
    </cfRule>
  </conditionalFormatting>
  <conditionalFormatting sqref="H663">
    <cfRule type="cellIs" dxfId="12421" priority="13514" stopIfTrue="1" operator="lessThanOrEqual">
      <formula>12</formula>
    </cfRule>
    <cfRule type="cellIs" dxfId="12420" priority="13515" stopIfTrue="1" operator="between">
      <formula>12</formula>
      <formula>16</formula>
    </cfRule>
    <cfRule type="cellIs" dxfId="12419" priority="13516" stopIfTrue="1" operator="greaterThan">
      <formula>16</formula>
    </cfRule>
  </conditionalFormatting>
  <conditionalFormatting sqref="J663">
    <cfRule type="cellIs" dxfId="12418" priority="13511" stopIfTrue="1" operator="greaterThan">
      <formula>6.2</formula>
    </cfRule>
    <cfRule type="cellIs" dxfId="12417" priority="13512" stopIfTrue="1" operator="between">
      <formula>5.601</formula>
      <formula>6.2</formula>
    </cfRule>
    <cfRule type="cellIs" dxfId="12416" priority="13513" stopIfTrue="1" operator="lessThanOrEqual">
      <formula>5.6</formula>
    </cfRule>
  </conditionalFormatting>
  <conditionalFormatting sqref="K663">
    <cfRule type="cellIs" dxfId="12415" priority="13510" stopIfTrue="1" operator="lessThanOrEqual">
      <formula>0.02</formula>
    </cfRule>
  </conditionalFormatting>
  <conditionalFormatting sqref="G663">
    <cfRule type="cellIs" dxfId="12414" priority="13507" stopIfTrue="1" operator="lessThanOrEqual">
      <formula>0.12</formula>
    </cfRule>
    <cfRule type="cellIs" dxfId="12413" priority="13508" stopIfTrue="1" operator="between">
      <formula>0.1201</formula>
      <formula>0.2</formula>
    </cfRule>
    <cfRule type="cellIs" dxfId="12412" priority="13509" stopIfTrue="1" operator="greaterThan">
      <formula>0.2</formula>
    </cfRule>
  </conditionalFormatting>
  <conditionalFormatting sqref="N663">
    <cfRule type="cellIs" dxfId="12411" priority="13505" stopIfTrue="1" operator="between">
      <formula>50.1</formula>
      <formula>100</formula>
    </cfRule>
    <cfRule type="cellIs" dxfId="12410" priority="13506" stopIfTrue="1" operator="greaterThan">
      <formula>100</formula>
    </cfRule>
  </conditionalFormatting>
  <conditionalFormatting sqref="M663">
    <cfRule type="cellIs" dxfId="12409" priority="13503" stopIfTrue="1" operator="between">
      <formula>1250.1</formula>
      <formula>5000</formula>
    </cfRule>
    <cfRule type="cellIs" dxfId="12408" priority="13504" stopIfTrue="1" operator="greaterThan">
      <formula>5000</formula>
    </cfRule>
  </conditionalFormatting>
  <conditionalFormatting sqref="F663:G663">
    <cfRule type="cellIs" dxfId="12407" priority="13500" stopIfTrue="1" operator="lessThanOrEqual">
      <formula>60</formula>
    </cfRule>
    <cfRule type="cellIs" dxfId="12406" priority="13501" stopIfTrue="1" operator="between">
      <formula>60</formula>
      <formula>100</formula>
    </cfRule>
    <cfRule type="cellIs" dxfId="12405" priority="13502" stopIfTrue="1" operator="greaterThan">
      <formula>100</formula>
    </cfRule>
  </conditionalFormatting>
  <conditionalFormatting sqref="E663">
    <cfRule type="cellIs" dxfId="12404" priority="13497" stopIfTrue="1" operator="lessThanOrEqual">
      <formula>2.5</formula>
    </cfRule>
    <cfRule type="cellIs" dxfId="12403" priority="13498" stopIfTrue="1" operator="between">
      <formula>2.5</formula>
      <formula>7</formula>
    </cfRule>
    <cfRule type="cellIs" dxfId="12402" priority="13499" stopIfTrue="1" operator="greaterThan">
      <formula>7</formula>
    </cfRule>
  </conditionalFormatting>
  <conditionalFormatting sqref="H663">
    <cfRule type="cellIs" dxfId="12401" priority="13494" stopIfTrue="1" operator="lessThanOrEqual">
      <formula>12</formula>
    </cfRule>
    <cfRule type="cellIs" dxfId="12400" priority="13495" stopIfTrue="1" operator="between">
      <formula>12</formula>
      <formula>16</formula>
    </cfRule>
    <cfRule type="cellIs" dxfId="12399" priority="13496" stopIfTrue="1" operator="greaterThan">
      <formula>16</formula>
    </cfRule>
  </conditionalFormatting>
  <conditionalFormatting sqref="J663">
    <cfRule type="cellIs" dxfId="12398" priority="13491" stopIfTrue="1" operator="greaterThan">
      <formula>6.2</formula>
    </cfRule>
    <cfRule type="cellIs" dxfId="12397" priority="13492" stopIfTrue="1" operator="between">
      <formula>5.601</formula>
      <formula>6.2</formula>
    </cfRule>
    <cfRule type="cellIs" dxfId="12396" priority="13493" stopIfTrue="1" operator="lessThanOrEqual">
      <formula>5.6</formula>
    </cfRule>
  </conditionalFormatting>
  <conditionalFormatting sqref="K663">
    <cfRule type="cellIs" dxfId="12395" priority="13490" stopIfTrue="1" operator="lessThanOrEqual">
      <formula>0.02</formula>
    </cfRule>
  </conditionalFormatting>
  <conditionalFormatting sqref="G663">
    <cfRule type="cellIs" dxfId="12394" priority="13487" stopIfTrue="1" operator="lessThanOrEqual">
      <formula>0.12</formula>
    </cfRule>
    <cfRule type="cellIs" dxfId="12393" priority="13488" stopIfTrue="1" operator="between">
      <formula>0.1201</formula>
      <formula>0.2</formula>
    </cfRule>
    <cfRule type="cellIs" dxfId="12392" priority="13489" stopIfTrue="1" operator="greaterThan">
      <formula>0.2</formula>
    </cfRule>
  </conditionalFormatting>
  <conditionalFormatting sqref="N663">
    <cfRule type="cellIs" dxfId="12391" priority="13485" stopIfTrue="1" operator="between">
      <formula>50.1</formula>
      <formula>100</formula>
    </cfRule>
    <cfRule type="cellIs" dxfId="12390" priority="13486" stopIfTrue="1" operator="greaterThan">
      <formula>100</formula>
    </cfRule>
  </conditionalFormatting>
  <conditionalFormatting sqref="M663">
    <cfRule type="cellIs" dxfId="12389" priority="13483" stopIfTrue="1" operator="between">
      <formula>1250.1</formula>
      <formula>5000</formula>
    </cfRule>
    <cfRule type="cellIs" dxfId="12388" priority="13484" stopIfTrue="1" operator="greaterThan">
      <formula>5000</formula>
    </cfRule>
  </conditionalFormatting>
  <conditionalFormatting sqref="F675:G675">
    <cfRule type="cellIs" dxfId="12387" priority="13480" stopIfTrue="1" operator="lessThanOrEqual">
      <formula>60</formula>
    </cfRule>
    <cfRule type="cellIs" dxfId="12386" priority="13481" stopIfTrue="1" operator="between">
      <formula>60</formula>
      <formula>100</formula>
    </cfRule>
    <cfRule type="cellIs" dxfId="12385" priority="13482" stopIfTrue="1" operator="greaterThan">
      <formula>100</formula>
    </cfRule>
  </conditionalFormatting>
  <conditionalFormatting sqref="E675">
    <cfRule type="cellIs" dxfId="12384" priority="13477" stopIfTrue="1" operator="lessThanOrEqual">
      <formula>2.5</formula>
    </cfRule>
    <cfRule type="cellIs" dxfId="12383" priority="13478" stopIfTrue="1" operator="between">
      <formula>2.5</formula>
      <formula>7</formula>
    </cfRule>
    <cfRule type="cellIs" dxfId="12382" priority="13479" stopIfTrue="1" operator="greaterThan">
      <formula>7</formula>
    </cfRule>
  </conditionalFormatting>
  <conditionalFormatting sqref="H675">
    <cfRule type="cellIs" dxfId="12381" priority="13474" stopIfTrue="1" operator="lessThanOrEqual">
      <formula>12</formula>
    </cfRule>
    <cfRule type="cellIs" dxfId="12380" priority="13475" stopIfTrue="1" operator="between">
      <formula>12</formula>
      <formula>16</formula>
    </cfRule>
    <cfRule type="cellIs" dxfId="12379" priority="13476" stopIfTrue="1" operator="greaterThan">
      <formula>16</formula>
    </cfRule>
  </conditionalFormatting>
  <conditionalFormatting sqref="J675">
    <cfRule type="cellIs" dxfId="12378" priority="13471" stopIfTrue="1" operator="greaterThan">
      <formula>6.2</formula>
    </cfRule>
    <cfRule type="cellIs" dxfId="12377" priority="13472" stopIfTrue="1" operator="between">
      <formula>5.601</formula>
      <formula>6.2</formula>
    </cfRule>
    <cfRule type="cellIs" dxfId="12376" priority="13473" stopIfTrue="1" operator="lessThanOrEqual">
      <formula>5.6</formula>
    </cfRule>
  </conditionalFormatting>
  <conditionalFormatting sqref="K675">
    <cfRule type="cellIs" dxfId="12375" priority="13470" stopIfTrue="1" operator="lessThanOrEqual">
      <formula>0.02</formula>
    </cfRule>
  </conditionalFormatting>
  <conditionalFormatting sqref="G675">
    <cfRule type="cellIs" dxfId="12374" priority="13467" stopIfTrue="1" operator="lessThanOrEqual">
      <formula>0.12</formula>
    </cfRule>
    <cfRule type="cellIs" dxfId="12373" priority="13468" stopIfTrue="1" operator="between">
      <formula>0.1201</formula>
      <formula>0.2</formula>
    </cfRule>
    <cfRule type="cellIs" dxfId="12372" priority="13469" stopIfTrue="1" operator="greaterThan">
      <formula>0.2</formula>
    </cfRule>
  </conditionalFormatting>
  <conditionalFormatting sqref="N675">
    <cfRule type="cellIs" dxfId="12371" priority="13465" stopIfTrue="1" operator="between">
      <formula>50.1</formula>
      <formula>100</formula>
    </cfRule>
    <cfRule type="cellIs" dxfId="12370" priority="13466" stopIfTrue="1" operator="greaterThan">
      <formula>100</formula>
    </cfRule>
  </conditionalFormatting>
  <conditionalFormatting sqref="M675">
    <cfRule type="cellIs" dxfId="12369" priority="13463" stopIfTrue="1" operator="between">
      <formula>1250.1</formula>
      <formula>5000</formula>
    </cfRule>
    <cfRule type="cellIs" dxfId="12368" priority="13464" stopIfTrue="1" operator="greaterThan">
      <formula>5000</formula>
    </cfRule>
  </conditionalFormatting>
  <conditionalFormatting sqref="F675:G675">
    <cfRule type="cellIs" dxfId="12367" priority="13460" stopIfTrue="1" operator="lessThanOrEqual">
      <formula>60</formula>
    </cfRule>
    <cfRule type="cellIs" dxfId="12366" priority="13461" stopIfTrue="1" operator="between">
      <formula>60</formula>
      <formula>100</formula>
    </cfRule>
    <cfRule type="cellIs" dxfId="12365" priority="13462" stopIfTrue="1" operator="greaterThan">
      <formula>100</formula>
    </cfRule>
  </conditionalFormatting>
  <conditionalFormatting sqref="E675">
    <cfRule type="cellIs" dxfId="12364" priority="13457" stopIfTrue="1" operator="lessThanOrEqual">
      <formula>2.5</formula>
    </cfRule>
    <cfRule type="cellIs" dxfId="12363" priority="13458" stopIfTrue="1" operator="between">
      <formula>2.5</formula>
      <formula>7</formula>
    </cfRule>
    <cfRule type="cellIs" dxfId="12362" priority="13459" stopIfTrue="1" operator="greaterThan">
      <formula>7</formula>
    </cfRule>
  </conditionalFormatting>
  <conditionalFormatting sqref="H675">
    <cfRule type="cellIs" dxfId="12361" priority="13454" stopIfTrue="1" operator="lessThanOrEqual">
      <formula>12</formula>
    </cfRule>
    <cfRule type="cellIs" dxfId="12360" priority="13455" stopIfTrue="1" operator="between">
      <formula>12</formula>
      <formula>16</formula>
    </cfRule>
    <cfRule type="cellIs" dxfId="12359" priority="13456" stopIfTrue="1" operator="greaterThan">
      <formula>16</formula>
    </cfRule>
  </conditionalFormatting>
  <conditionalFormatting sqref="J675">
    <cfRule type="cellIs" dxfId="12358" priority="13451" stopIfTrue="1" operator="greaterThan">
      <formula>6.2</formula>
    </cfRule>
    <cfRule type="cellIs" dxfId="12357" priority="13452" stopIfTrue="1" operator="between">
      <formula>5.601</formula>
      <formula>6.2</formula>
    </cfRule>
    <cfRule type="cellIs" dxfId="12356" priority="13453" stopIfTrue="1" operator="lessThanOrEqual">
      <formula>5.6</formula>
    </cfRule>
  </conditionalFormatting>
  <conditionalFormatting sqref="K675">
    <cfRule type="cellIs" dxfId="12355" priority="13450" stopIfTrue="1" operator="lessThanOrEqual">
      <formula>0.02</formula>
    </cfRule>
  </conditionalFormatting>
  <conditionalFormatting sqref="G675">
    <cfRule type="cellIs" dxfId="12354" priority="13447" stopIfTrue="1" operator="lessThanOrEqual">
      <formula>0.12</formula>
    </cfRule>
    <cfRule type="cellIs" dxfId="12353" priority="13448" stopIfTrue="1" operator="between">
      <formula>0.1201</formula>
      <formula>0.2</formula>
    </cfRule>
    <cfRule type="cellIs" dxfId="12352" priority="13449" stopIfTrue="1" operator="greaterThan">
      <formula>0.2</formula>
    </cfRule>
  </conditionalFormatting>
  <conditionalFormatting sqref="N675">
    <cfRule type="cellIs" dxfId="12351" priority="13445" stopIfTrue="1" operator="between">
      <formula>50.1</formula>
      <formula>100</formula>
    </cfRule>
    <cfRule type="cellIs" dxfId="12350" priority="13446" stopIfTrue="1" operator="greaterThan">
      <formula>100</formula>
    </cfRule>
  </conditionalFormatting>
  <conditionalFormatting sqref="M675">
    <cfRule type="cellIs" dxfId="12349" priority="13443" stopIfTrue="1" operator="between">
      <formula>1250.1</formula>
      <formula>5000</formula>
    </cfRule>
    <cfRule type="cellIs" dxfId="12348" priority="13444" stopIfTrue="1" operator="greaterThan">
      <formula>5000</formula>
    </cfRule>
  </conditionalFormatting>
  <conditionalFormatting sqref="F692:G692">
    <cfRule type="cellIs" dxfId="12347" priority="13440" stopIfTrue="1" operator="lessThanOrEqual">
      <formula>60</formula>
    </cfRule>
    <cfRule type="cellIs" dxfId="12346" priority="13441" stopIfTrue="1" operator="between">
      <formula>60</formula>
      <formula>100</formula>
    </cfRule>
    <cfRule type="cellIs" dxfId="12345" priority="13442" stopIfTrue="1" operator="greaterThan">
      <formula>100</formula>
    </cfRule>
  </conditionalFormatting>
  <conditionalFormatting sqref="E692">
    <cfRule type="cellIs" dxfId="12344" priority="13437" stopIfTrue="1" operator="lessThanOrEqual">
      <formula>2.5</formula>
    </cfRule>
    <cfRule type="cellIs" dxfId="12343" priority="13438" stopIfTrue="1" operator="between">
      <formula>2.5</formula>
      <formula>7</formula>
    </cfRule>
    <cfRule type="cellIs" dxfId="12342" priority="13439" stopIfTrue="1" operator="greaterThan">
      <formula>7</formula>
    </cfRule>
  </conditionalFormatting>
  <conditionalFormatting sqref="H692">
    <cfRule type="cellIs" dxfId="12341" priority="13434" stopIfTrue="1" operator="lessThanOrEqual">
      <formula>12</formula>
    </cfRule>
    <cfRule type="cellIs" dxfId="12340" priority="13435" stopIfTrue="1" operator="between">
      <formula>12</formula>
      <formula>16</formula>
    </cfRule>
    <cfRule type="cellIs" dxfId="12339" priority="13436" stopIfTrue="1" operator="greaterThan">
      <formula>16</formula>
    </cfRule>
  </conditionalFormatting>
  <conditionalFormatting sqref="J692">
    <cfRule type="cellIs" dxfId="12338" priority="13431" stopIfTrue="1" operator="greaterThan">
      <formula>6.2</formula>
    </cfRule>
    <cfRule type="cellIs" dxfId="12337" priority="13432" stopIfTrue="1" operator="between">
      <formula>5.601</formula>
      <formula>6.2</formula>
    </cfRule>
    <cfRule type="cellIs" dxfId="12336" priority="13433" stopIfTrue="1" operator="lessThanOrEqual">
      <formula>5.6</formula>
    </cfRule>
  </conditionalFormatting>
  <conditionalFormatting sqref="K692">
    <cfRule type="cellIs" dxfId="12335" priority="13430" stopIfTrue="1" operator="lessThanOrEqual">
      <formula>0.02</formula>
    </cfRule>
  </conditionalFormatting>
  <conditionalFormatting sqref="G692">
    <cfRule type="cellIs" dxfId="12334" priority="13427" stopIfTrue="1" operator="lessThanOrEqual">
      <formula>0.12</formula>
    </cfRule>
    <cfRule type="cellIs" dxfId="12333" priority="13428" stopIfTrue="1" operator="between">
      <formula>0.1201</formula>
      <formula>0.2</formula>
    </cfRule>
    <cfRule type="cellIs" dxfId="12332" priority="13429" stopIfTrue="1" operator="greaterThan">
      <formula>0.2</formula>
    </cfRule>
  </conditionalFormatting>
  <conditionalFormatting sqref="N692">
    <cfRule type="cellIs" dxfId="12331" priority="13425" stopIfTrue="1" operator="between">
      <formula>50.1</formula>
      <formula>100</formula>
    </cfRule>
    <cfRule type="cellIs" dxfId="12330" priority="13426" stopIfTrue="1" operator="greaterThan">
      <formula>100</formula>
    </cfRule>
  </conditionalFormatting>
  <conditionalFormatting sqref="M692">
    <cfRule type="cellIs" dxfId="12329" priority="13423" stopIfTrue="1" operator="between">
      <formula>1250.1</formula>
      <formula>5000</formula>
    </cfRule>
    <cfRule type="cellIs" dxfId="12328" priority="13424" stopIfTrue="1" operator="greaterThan">
      <formula>5000</formula>
    </cfRule>
  </conditionalFormatting>
  <conditionalFormatting sqref="F692:G692">
    <cfRule type="cellIs" dxfId="12327" priority="13420" stopIfTrue="1" operator="lessThanOrEqual">
      <formula>60</formula>
    </cfRule>
    <cfRule type="cellIs" dxfId="12326" priority="13421" stopIfTrue="1" operator="between">
      <formula>60</formula>
      <formula>100</formula>
    </cfRule>
    <cfRule type="cellIs" dxfId="12325" priority="13422" stopIfTrue="1" operator="greaterThan">
      <formula>100</formula>
    </cfRule>
  </conditionalFormatting>
  <conditionalFormatting sqref="E692">
    <cfRule type="cellIs" dxfId="12324" priority="13417" stopIfTrue="1" operator="lessThanOrEqual">
      <formula>2.5</formula>
    </cfRule>
    <cfRule type="cellIs" dxfId="12323" priority="13418" stopIfTrue="1" operator="between">
      <formula>2.5</formula>
      <formula>7</formula>
    </cfRule>
    <cfRule type="cellIs" dxfId="12322" priority="13419" stopIfTrue="1" operator="greaterThan">
      <formula>7</formula>
    </cfRule>
  </conditionalFormatting>
  <conditionalFormatting sqref="H692">
    <cfRule type="cellIs" dxfId="12321" priority="13414" stopIfTrue="1" operator="lessThanOrEqual">
      <formula>12</formula>
    </cfRule>
    <cfRule type="cellIs" dxfId="12320" priority="13415" stopIfTrue="1" operator="between">
      <formula>12</formula>
      <formula>16</formula>
    </cfRule>
    <cfRule type="cellIs" dxfId="12319" priority="13416" stopIfTrue="1" operator="greaterThan">
      <formula>16</formula>
    </cfRule>
  </conditionalFormatting>
  <conditionalFormatting sqref="J692">
    <cfRule type="cellIs" dxfId="12318" priority="13411" stopIfTrue="1" operator="greaterThan">
      <formula>6.2</formula>
    </cfRule>
    <cfRule type="cellIs" dxfId="12317" priority="13412" stopIfTrue="1" operator="between">
      <formula>5.601</formula>
      <formula>6.2</formula>
    </cfRule>
    <cfRule type="cellIs" dxfId="12316" priority="13413" stopIfTrue="1" operator="lessThanOrEqual">
      <formula>5.6</formula>
    </cfRule>
  </conditionalFormatting>
  <conditionalFormatting sqref="K692">
    <cfRule type="cellIs" dxfId="12315" priority="13410" stopIfTrue="1" operator="lessThanOrEqual">
      <formula>0.02</formula>
    </cfRule>
  </conditionalFormatting>
  <conditionalFormatting sqref="G692">
    <cfRule type="cellIs" dxfId="12314" priority="13407" stopIfTrue="1" operator="lessThanOrEqual">
      <formula>0.12</formula>
    </cfRule>
    <cfRule type="cellIs" dxfId="12313" priority="13408" stopIfTrue="1" operator="between">
      <formula>0.1201</formula>
      <formula>0.2</formula>
    </cfRule>
    <cfRule type="cellIs" dxfId="12312" priority="13409" stopIfTrue="1" operator="greaterThan">
      <formula>0.2</formula>
    </cfRule>
  </conditionalFormatting>
  <conditionalFormatting sqref="N692">
    <cfRule type="cellIs" dxfId="12311" priority="13405" stopIfTrue="1" operator="between">
      <formula>50.1</formula>
      <formula>100</formula>
    </cfRule>
    <cfRule type="cellIs" dxfId="12310" priority="13406" stopIfTrue="1" operator="greaterThan">
      <formula>100</formula>
    </cfRule>
  </conditionalFormatting>
  <conditionalFormatting sqref="M692">
    <cfRule type="cellIs" dxfId="12309" priority="13403" stopIfTrue="1" operator="between">
      <formula>1250.1</formula>
      <formula>5000</formula>
    </cfRule>
    <cfRule type="cellIs" dxfId="12308" priority="13404" stopIfTrue="1" operator="greaterThan">
      <formula>5000</formula>
    </cfRule>
  </conditionalFormatting>
  <conditionalFormatting sqref="F705:G705">
    <cfRule type="cellIs" dxfId="12307" priority="13400" stopIfTrue="1" operator="lessThanOrEqual">
      <formula>60</formula>
    </cfRule>
    <cfRule type="cellIs" dxfId="12306" priority="13401" stopIfTrue="1" operator="between">
      <formula>60</formula>
      <formula>100</formula>
    </cfRule>
    <cfRule type="cellIs" dxfId="12305" priority="13402" stopIfTrue="1" operator="greaterThan">
      <formula>100</formula>
    </cfRule>
  </conditionalFormatting>
  <conditionalFormatting sqref="E705">
    <cfRule type="cellIs" dxfId="12304" priority="13397" stopIfTrue="1" operator="lessThanOrEqual">
      <formula>2.5</formula>
    </cfRule>
    <cfRule type="cellIs" dxfId="12303" priority="13398" stopIfTrue="1" operator="between">
      <formula>2.5</formula>
      <formula>7</formula>
    </cfRule>
    <cfRule type="cellIs" dxfId="12302" priority="13399" stopIfTrue="1" operator="greaterThan">
      <formula>7</formula>
    </cfRule>
  </conditionalFormatting>
  <conditionalFormatting sqref="H705">
    <cfRule type="cellIs" dxfId="12301" priority="13394" stopIfTrue="1" operator="lessThanOrEqual">
      <formula>12</formula>
    </cfRule>
    <cfRule type="cellIs" dxfId="12300" priority="13395" stopIfTrue="1" operator="between">
      <formula>12</formula>
      <formula>16</formula>
    </cfRule>
    <cfRule type="cellIs" dxfId="12299" priority="13396" stopIfTrue="1" operator="greaterThan">
      <formula>16</formula>
    </cfRule>
  </conditionalFormatting>
  <conditionalFormatting sqref="J705">
    <cfRule type="cellIs" dxfId="12298" priority="13391" stopIfTrue="1" operator="greaterThan">
      <formula>6.2</formula>
    </cfRule>
    <cfRule type="cellIs" dxfId="12297" priority="13392" stopIfTrue="1" operator="between">
      <formula>5.601</formula>
      <formula>6.2</formula>
    </cfRule>
    <cfRule type="cellIs" dxfId="12296" priority="13393" stopIfTrue="1" operator="lessThanOrEqual">
      <formula>5.6</formula>
    </cfRule>
  </conditionalFormatting>
  <conditionalFormatting sqref="K705">
    <cfRule type="cellIs" dxfId="12295" priority="13390" stopIfTrue="1" operator="lessThanOrEqual">
      <formula>0.02</formula>
    </cfRule>
  </conditionalFormatting>
  <conditionalFormatting sqref="G705">
    <cfRule type="cellIs" dxfId="12294" priority="13387" stopIfTrue="1" operator="lessThanOrEqual">
      <formula>0.12</formula>
    </cfRule>
    <cfRule type="cellIs" dxfId="12293" priority="13388" stopIfTrue="1" operator="between">
      <formula>0.1201</formula>
      <formula>0.2</formula>
    </cfRule>
    <cfRule type="cellIs" dxfId="12292" priority="13389" stopIfTrue="1" operator="greaterThan">
      <formula>0.2</formula>
    </cfRule>
  </conditionalFormatting>
  <conditionalFormatting sqref="N705">
    <cfRule type="cellIs" dxfId="12291" priority="13385" stopIfTrue="1" operator="between">
      <formula>50.1</formula>
      <formula>100</formula>
    </cfRule>
    <cfRule type="cellIs" dxfId="12290" priority="13386" stopIfTrue="1" operator="greaterThan">
      <formula>100</formula>
    </cfRule>
  </conditionalFormatting>
  <conditionalFormatting sqref="M705">
    <cfRule type="cellIs" dxfId="12289" priority="13383" stopIfTrue="1" operator="between">
      <formula>1250.1</formula>
      <formula>5000</formula>
    </cfRule>
    <cfRule type="cellIs" dxfId="12288" priority="13384" stopIfTrue="1" operator="greaterThan">
      <formula>5000</formula>
    </cfRule>
  </conditionalFormatting>
  <conditionalFormatting sqref="F705:G705">
    <cfRule type="cellIs" dxfId="12287" priority="13380" stopIfTrue="1" operator="lessThanOrEqual">
      <formula>60</formula>
    </cfRule>
    <cfRule type="cellIs" dxfId="12286" priority="13381" stopIfTrue="1" operator="between">
      <formula>60</formula>
      <formula>100</formula>
    </cfRule>
    <cfRule type="cellIs" dxfId="12285" priority="13382" stopIfTrue="1" operator="greaterThan">
      <formula>100</formula>
    </cfRule>
  </conditionalFormatting>
  <conditionalFormatting sqref="E705">
    <cfRule type="cellIs" dxfId="12284" priority="13377" stopIfTrue="1" operator="lessThanOrEqual">
      <formula>2.5</formula>
    </cfRule>
    <cfRule type="cellIs" dxfId="12283" priority="13378" stopIfTrue="1" operator="between">
      <formula>2.5</formula>
      <formula>7</formula>
    </cfRule>
    <cfRule type="cellIs" dxfId="12282" priority="13379" stopIfTrue="1" operator="greaterThan">
      <formula>7</formula>
    </cfRule>
  </conditionalFormatting>
  <conditionalFormatting sqref="H705">
    <cfRule type="cellIs" dxfId="12281" priority="13374" stopIfTrue="1" operator="lessThanOrEqual">
      <formula>12</formula>
    </cfRule>
    <cfRule type="cellIs" dxfId="12280" priority="13375" stopIfTrue="1" operator="between">
      <formula>12</formula>
      <formula>16</formula>
    </cfRule>
    <cfRule type="cellIs" dxfId="12279" priority="13376" stopIfTrue="1" operator="greaterThan">
      <formula>16</formula>
    </cfRule>
  </conditionalFormatting>
  <conditionalFormatting sqref="J705">
    <cfRule type="cellIs" dxfId="12278" priority="13371" stopIfTrue="1" operator="greaterThan">
      <formula>6.2</formula>
    </cfRule>
    <cfRule type="cellIs" dxfId="12277" priority="13372" stopIfTrue="1" operator="between">
      <formula>5.601</formula>
      <formula>6.2</formula>
    </cfRule>
    <cfRule type="cellIs" dxfId="12276" priority="13373" stopIfTrue="1" operator="lessThanOrEqual">
      <formula>5.6</formula>
    </cfRule>
  </conditionalFormatting>
  <conditionalFormatting sqref="K705">
    <cfRule type="cellIs" dxfId="12275" priority="13370" stopIfTrue="1" operator="lessThanOrEqual">
      <formula>0.02</formula>
    </cfRule>
  </conditionalFormatting>
  <conditionalFormatting sqref="G705">
    <cfRule type="cellIs" dxfId="12274" priority="13367" stopIfTrue="1" operator="lessThanOrEqual">
      <formula>0.12</formula>
    </cfRule>
    <cfRule type="cellIs" dxfId="12273" priority="13368" stopIfTrue="1" operator="between">
      <formula>0.1201</formula>
      <formula>0.2</formula>
    </cfRule>
    <cfRule type="cellIs" dxfId="12272" priority="13369" stopIfTrue="1" operator="greaterThan">
      <formula>0.2</formula>
    </cfRule>
  </conditionalFormatting>
  <conditionalFormatting sqref="N705">
    <cfRule type="cellIs" dxfId="12271" priority="13365" stopIfTrue="1" operator="between">
      <formula>50.1</formula>
      <formula>100</formula>
    </cfRule>
    <cfRule type="cellIs" dxfId="12270" priority="13366" stopIfTrue="1" operator="greaterThan">
      <formula>100</formula>
    </cfRule>
  </conditionalFormatting>
  <conditionalFormatting sqref="M705">
    <cfRule type="cellIs" dxfId="12269" priority="13363" stopIfTrue="1" operator="between">
      <formula>1250.1</formula>
      <formula>5000</formula>
    </cfRule>
    <cfRule type="cellIs" dxfId="12268" priority="13364" stopIfTrue="1" operator="greaterThan">
      <formula>5000</formula>
    </cfRule>
  </conditionalFormatting>
  <conditionalFormatting sqref="F717:G717">
    <cfRule type="cellIs" dxfId="12267" priority="13360" stopIfTrue="1" operator="lessThanOrEqual">
      <formula>60</formula>
    </cfRule>
    <cfRule type="cellIs" dxfId="12266" priority="13361" stopIfTrue="1" operator="between">
      <formula>60</formula>
      <formula>100</formula>
    </cfRule>
    <cfRule type="cellIs" dxfId="12265" priority="13362" stopIfTrue="1" operator="greaterThan">
      <formula>100</formula>
    </cfRule>
  </conditionalFormatting>
  <conditionalFormatting sqref="E717">
    <cfRule type="cellIs" dxfId="12264" priority="13357" stopIfTrue="1" operator="lessThanOrEqual">
      <formula>2.5</formula>
    </cfRule>
    <cfRule type="cellIs" dxfId="12263" priority="13358" stopIfTrue="1" operator="between">
      <formula>2.5</formula>
      <formula>7</formula>
    </cfRule>
    <cfRule type="cellIs" dxfId="12262" priority="13359" stopIfTrue="1" operator="greaterThan">
      <formula>7</formula>
    </cfRule>
  </conditionalFormatting>
  <conditionalFormatting sqref="H717">
    <cfRule type="cellIs" dxfId="12261" priority="13354" stopIfTrue="1" operator="lessThanOrEqual">
      <formula>12</formula>
    </cfRule>
    <cfRule type="cellIs" dxfId="12260" priority="13355" stopIfTrue="1" operator="between">
      <formula>12</formula>
      <formula>16</formula>
    </cfRule>
    <cfRule type="cellIs" dxfId="12259" priority="13356" stopIfTrue="1" operator="greaterThan">
      <formula>16</formula>
    </cfRule>
  </conditionalFormatting>
  <conditionalFormatting sqref="J717">
    <cfRule type="cellIs" dxfId="12258" priority="13351" stopIfTrue="1" operator="greaterThan">
      <formula>6.2</formula>
    </cfRule>
    <cfRule type="cellIs" dxfId="12257" priority="13352" stopIfTrue="1" operator="between">
      <formula>5.601</formula>
      <formula>6.2</formula>
    </cfRule>
    <cfRule type="cellIs" dxfId="12256" priority="13353" stopIfTrue="1" operator="lessThanOrEqual">
      <formula>5.6</formula>
    </cfRule>
  </conditionalFormatting>
  <conditionalFormatting sqref="K717">
    <cfRule type="cellIs" dxfId="12255" priority="13350" stopIfTrue="1" operator="lessThanOrEqual">
      <formula>0.02</formula>
    </cfRule>
  </conditionalFormatting>
  <conditionalFormatting sqref="G717">
    <cfRule type="cellIs" dxfId="12254" priority="13347" stopIfTrue="1" operator="lessThanOrEqual">
      <formula>0.12</formula>
    </cfRule>
    <cfRule type="cellIs" dxfId="12253" priority="13348" stopIfTrue="1" operator="between">
      <formula>0.1201</formula>
      <formula>0.2</formula>
    </cfRule>
    <cfRule type="cellIs" dxfId="12252" priority="13349" stopIfTrue="1" operator="greaterThan">
      <formula>0.2</formula>
    </cfRule>
  </conditionalFormatting>
  <conditionalFormatting sqref="N717">
    <cfRule type="cellIs" dxfId="12251" priority="13345" stopIfTrue="1" operator="between">
      <formula>50.1</formula>
      <formula>100</formula>
    </cfRule>
    <cfRule type="cellIs" dxfId="12250" priority="13346" stopIfTrue="1" operator="greaterThan">
      <formula>100</formula>
    </cfRule>
  </conditionalFormatting>
  <conditionalFormatting sqref="M717">
    <cfRule type="cellIs" dxfId="12249" priority="13343" stopIfTrue="1" operator="between">
      <formula>1250.1</formula>
      <formula>5000</formula>
    </cfRule>
    <cfRule type="cellIs" dxfId="12248" priority="13344" stopIfTrue="1" operator="greaterThan">
      <formula>5000</formula>
    </cfRule>
  </conditionalFormatting>
  <conditionalFormatting sqref="F717:G717">
    <cfRule type="cellIs" dxfId="12247" priority="13340" stopIfTrue="1" operator="lessThanOrEqual">
      <formula>60</formula>
    </cfRule>
    <cfRule type="cellIs" dxfId="12246" priority="13341" stopIfTrue="1" operator="between">
      <formula>60</formula>
      <formula>100</formula>
    </cfRule>
    <cfRule type="cellIs" dxfId="12245" priority="13342" stopIfTrue="1" operator="greaterThan">
      <formula>100</formula>
    </cfRule>
  </conditionalFormatting>
  <conditionalFormatting sqref="E717">
    <cfRule type="cellIs" dxfId="12244" priority="13337" stopIfTrue="1" operator="lessThanOrEqual">
      <formula>2.5</formula>
    </cfRule>
    <cfRule type="cellIs" dxfId="12243" priority="13338" stopIfTrue="1" operator="between">
      <formula>2.5</formula>
      <formula>7</formula>
    </cfRule>
    <cfRule type="cellIs" dxfId="12242" priority="13339" stopIfTrue="1" operator="greaterThan">
      <formula>7</formula>
    </cfRule>
  </conditionalFormatting>
  <conditionalFormatting sqref="H717">
    <cfRule type="cellIs" dxfId="12241" priority="13334" stopIfTrue="1" operator="lessThanOrEqual">
      <formula>12</formula>
    </cfRule>
    <cfRule type="cellIs" dxfId="12240" priority="13335" stopIfTrue="1" operator="between">
      <formula>12</formula>
      <formula>16</formula>
    </cfRule>
    <cfRule type="cellIs" dxfId="12239" priority="13336" stopIfTrue="1" operator="greaterThan">
      <formula>16</formula>
    </cfRule>
  </conditionalFormatting>
  <conditionalFormatting sqref="J717">
    <cfRule type="cellIs" dxfId="12238" priority="13331" stopIfTrue="1" operator="greaterThan">
      <formula>6.2</formula>
    </cfRule>
    <cfRule type="cellIs" dxfId="12237" priority="13332" stopIfTrue="1" operator="between">
      <formula>5.601</formula>
      <formula>6.2</formula>
    </cfRule>
    <cfRule type="cellIs" dxfId="12236" priority="13333" stopIfTrue="1" operator="lessThanOrEqual">
      <formula>5.6</formula>
    </cfRule>
  </conditionalFormatting>
  <conditionalFormatting sqref="K717">
    <cfRule type="cellIs" dxfId="12235" priority="13330" stopIfTrue="1" operator="lessThanOrEqual">
      <formula>0.02</formula>
    </cfRule>
  </conditionalFormatting>
  <conditionalFormatting sqref="G717">
    <cfRule type="cellIs" dxfId="12234" priority="13327" stopIfTrue="1" operator="lessThanOrEqual">
      <formula>0.12</formula>
    </cfRule>
    <cfRule type="cellIs" dxfId="12233" priority="13328" stopIfTrue="1" operator="between">
      <formula>0.1201</formula>
      <formula>0.2</formula>
    </cfRule>
    <cfRule type="cellIs" dxfId="12232" priority="13329" stopIfTrue="1" operator="greaterThan">
      <formula>0.2</formula>
    </cfRule>
  </conditionalFormatting>
  <conditionalFormatting sqref="N717">
    <cfRule type="cellIs" dxfId="12231" priority="13325" stopIfTrue="1" operator="between">
      <formula>50.1</formula>
      <formula>100</formula>
    </cfRule>
    <cfRule type="cellIs" dxfId="12230" priority="13326" stopIfTrue="1" operator="greaterThan">
      <formula>100</formula>
    </cfRule>
  </conditionalFormatting>
  <conditionalFormatting sqref="M717">
    <cfRule type="cellIs" dxfId="12229" priority="13323" stopIfTrue="1" operator="between">
      <formula>1250.1</formula>
      <formula>5000</formula>
    </cfRule>
    <cfRule type="cellIs" dxfId="12228" priority="13324" stopIfTrue="1" operator="greaterThan">
      <formula>5000</formula>
    </cfRule>
  </conditionalFormatting>
  <conditionalFormatting sqref="F65 I65">
    <cfRule type="cellIs" dxfId="12227" priority="10150" stopIfTrue="1" operator="lessThanOrEqual">
      <formula>60</formula>
    </cfRule>
    <cfRule type="cellIs" dxfId="12226" priority="10151" stopIfTrue="1" operator="between">
      <formula>60</formula>
      <formula>100</formula>
    </cfRule>
    <cfRule type="cellIs" dxfId="12225" priority="10152" stopIfTrue="1" operator="greaterThan">
      <formula>100</formula>
    </cfRule>
  </conditionalFormatting>
  <conditionalFormatting sqref="E65">
    <cfRule type="cellIs" dxfId="12224" priority="10153" stopIfTrue="1" operator="lessThanOrEqual">
      <formula>2.5</formula>
    </cfRule>
    <cfRule type="cellIs" dxfId="12223" priority="10154" stopIfTrue="1" operator="between">
      <formula>2.5</formula>
      <formula>7</formula>
    </cfRule>
    <cfRule type="cellIs" dxfId="12222" priority="10155" stopIfTrue="1" operator="greaterThan">
      <formula>7</formula>
    </cfRule>
  </conditionalFormatting>
  <conditionalFormatting sqref="H65">
    <cfRule type="cellIs" dxfId="12221" priority="10156" stopIfTrue="1" operator="lessThanOrEqual">
      <formula>12</formula>
    </cfRule>
    <cfRule type="cellIs" dxfId="12220" priority="10157" stopIfTrue="1" operator="between">
      <formula>12</formula>
      <formula>16</formula>
    </cfRule>
    <cfRule type="cellIs" dxfId="12219" priority="10158" stopIfTrue="1" operator="greaterThan">
      <formula>16</formula>
    </cfRule>
  </conditionalFormatting>
  <conditionalFormatting sqref="J65">
    <cfRule type="cellIs" dxfId="12218" priority="10159" stopIfTrue="1" operator="greaterThan">
      <formula>6.2</formula>
    </cfRule>
    <cfRule type="cellIs" dxfId="12217" priority="10160" stopIfTrue="1" operator="between">
      <formula>5.601</formula>
      <formula>6.2</formula>
    </cfRule>
    <cfRule type="cellIs" dxfId="12216" priority="10161" stopIfTrue="1" operator="lessThanOrEqual">
      <formula>5.6</formula>
    </cfRule>
  </conditionalFormatting>
  <conditionalFormatting sqref="K65">
    <cfRule type="cellIs" dxfId="12215" priority="10162" stopIfTrue="1" operator="lessThanOrEqual">
      <formula>0.02</formula>
    </cfRule>
  </conditionalFormatting>
  <conditionalFormatting sqref="G65">
    <cfRule type="cellIs" dxfId="12214" priority="10147" stopIfTrue="1" operator="lessThanOrEqual">
      <formula>0.12</formula>
    </cfRule>
    <cfRule type="cellIs" dxfId="12213" priority="10148" stopIfTrue="1" operator="between">
      <formula>0.1201</formula>
      <formula>0.2</formula>
    </cfRule>
    <cfRule type="cellIs" dxfId="12212" priority="10149" stopIfTrue="1" operator="greaterThan">
      <formula>0.2</formula>
    </cfRule>
  </conditionalFormatting>
  <conditionalFormatting sqref="N65">
    <cfRule type="cellIs" dxfId="12211" priority="10144" stopIfTrue="1" operator="between">
      <formula>50.1</formula>
      <formula>100</formula>
    </cfRule>
    <cfRule type="cellIs" dxfId="12210" priority="10146" stopIfTrue="1" operator="greaterThan">
      <formula>100</formula>
    </cfRule>
  </conditionalFormatting>
  <conditionalFormatting sqref="M65">
    <cfRule type="cellIs" dxfId="12209" priority="10143" stopIfTrue="1" operator="between">
      <formula>1250.1</formula>
      <formula>5000</formula>
    </cfRule>
    <cfRule type="cellIs" dxfId="12208" priority="10145" stopIfTrue="1" operator="greaterThan">
      <formula>5000</formula>
    </cfRule>
  </conditionalFormatting>
  <conditionalFormatting sqref="F65 I65">
    <cfRule type="cellIs" dxfId="12207" priority="10140" stopIfTrue="1" operator="lessThanOrEqual">
      <formula>60</formula>
    </cfRule>
    <cfRule type="cellIs" dxfId="12206" priority="10141" stopIfTrue="1" operator="between">
      <formula>60</formula>
      <formula>100</formula>
    </cfRule>
    <cfRule type="cellIs" dxfId="12205" priority="10142" stopIfTrue="1" operator="greaterThan">
      <formula>100</formula>
    </cfRule>
  </conditionalFormatting>
  <conditionalFormatting sqref="E65">
    <cfRule type="cellIs" dxfId="12204" priority="10137" stopIfTrue="1" operator="lessThanOrEqual">
      <formula>2.5</formula>
    </cfRule>
    <cfRule type="cellIs" dxfId="12203" priority="10138" stopIfTrue="1" operator="between">
      <formula>2.5</formula>
      <formula>7</formula>
    </cfRule>
    <cfRule type="cellIs" dxfId="12202" priority="10139" stopIfTrue="1" operator="greaterThan">
      <formula>7</formula>
    </cfRule>
  </conditionalFormatting>
  <conditionalFormatting sqref="H65">
    <cfRule type="cellIs" dxfId="12201" priority="10134" stopIfTrue="1" operator="lessThanOrEqual">
      <formula>12</formula>
    </cfRule>
    <cfRule type="cellIs" dxfId="12200" priority="10135" stopIfTrue="1" operator="between">
      <formula>12</formula>
      <formula>16</formula>
    </cfRule>
    <cfRule type="cellIs" dxfId="12199" priority="10136" stopIfTrue="1" operator="greaterThan">
      <formula>16</formula>
    </cfRule>
  </conditionalFormatting>
  <conditionalFormatting sqref="J65">
    <cfRule type="cellIs" dxfId="12198" priority="10131" stopIfTrue="1" operator="greaterThan">
      <formula>6.2</formula>
    </cfRule>
    <cfRule type="cellIs" dxfId="12197" priority="10132" stopIfTrue="1" operator="between">
      <formula>5.601</formula>
      <formula>6.2</formula>
    </cfRule>
    <cfRule type="cellIs" dxfId="12196" priority="10133" stopIfTrue="1" operator="lessThanOrEqual">
      <formula>5.6</formula>
    </cfRule>
  </conditionalFormatting>
  <conditionalFormatting sqref="K65">
    <cfRule type="cellIs" dxfId="12195" priority="10130" stopIfTrue="1" operator="lessThanOrEqual">
      <formula>0.02</formula>
    </cfRule>
  </conditionalFormatting>
  <conditionalFormatting sqref="G65">
    <cfRule type="cellIs" dxfId="12194" priority="10127" stopIfTrue="1" operator="lessThanOrEqual">
      <formula>0.12</formula>
    </cfRule>
    <cfRule type="cellIs" dxfId="12193" priority="10128" stopIfTrue="1" operator="between">
      <formula>0.1201</formula>
      <formula>0.2</formula>
    </cfRule>
    <cfRule type="cellIs" dxfId="12192" priority="10129" stopIfTrue="1" operator="greaterThan">
      <formula>0.2</formula>
    </cfRule>
  </conditionalFormatting>
  <conditionalFormatting sqref="N65">
    <cfRule type="cellIs" dxfId="12191" priority="10125" stopIfTrue="1" operator="between">
      <formula>50.1</formula>
      <formula>100</formula>
    </cfRule>
    <cfRule type="cellIs" dxfId="12190" priority="10126" stopIfTrue="1" operator="greaterThan">
      <formula>100</formula>
    </cfRule>
  </conditionalFormatting>
  <conditionalFormatting sqref="M65">
    <cfRule type="cellIs" dxfId="12189" priority="10123" stopIfTrue="1" operator="between">
      <formula>1250.1</formula>
      <formula>5000</formula>
    </cfRule>
    <cfRule type="cellIs" dxfId="12188" priority="10124" stopIfTrue="1" operator="greaterThan">
      <formula>5000</formula>
    </cfRule>
  </conditionalFormatting>
  <conditionalFormatting sqref="F83 I83">
    <cfRule type="cellIs" dxfId="12187" priority="10110" stopIfTrue="1" operator="lessThanOrEqual">
      <formula>60</formula>
    </cfRule>
    <cfRule type="cellIs" dxfId="12186" priority="10111" stopIfTrue="1" operator="between">
      <formula>60</formula>
      <formula>100</formula>
    </cfRule>
    <cfRule type="cellIs" dxfId="12185" priority="10112" stopIfTrue="1" operator="greaterThan">
      <formula>100</formula>
    </cfRule>
  </conditionalFormatting>
  <conditionalFormatting sqref="E83">
    <cfRule type="cellIs" dxfId="12184" priority="10113" stopIfTrue="1" operator="lessThanOrEqual">
      <formula>2.5</formula>
    </cfRule>
    <cfRule type="cellIs" dxfId="12183" priority="10114" stopIfTrue="1" operator="between">
      <formula>2.5</formula>
      <formula>7</formula>
    </cfRule>
    <cfRule type="cellIs" dxfId="12182" priority="10115" stopIfTrue="1" operator="greaterThan">
      <formula>7</formula>
    </cfRule>
  </conditionalFormatting>
  <conditionalFormatting sqref="H83">
    <cfRule type="cellIs" dxfId="12181" priority="10116" stopIfTrue="1" operator="lessThanOrEqual">
      <formula>12</formula>
    </cfRule>
    <cfRule type="cellIs" dxfId="12180" priority="10117" stopIfTrue="1" operator="between">
      <formula>12</formula>
      <formula>16</formula>
    </cfRule>
    <cfRule type="cellIs" dxfId="12179" priority="10118" stopIfTrue="1" operator="greaterThan">
      <formula>16</formula>
    </cfRule>
  </conditionalFormatting>
  <conditionalFormatting sqref="J83">
    <cfRule type="cellIs" dxfId="12178" priority="10119" stopIfTrue="1" operator="greaterThan">
      <formula>6.2</formula>
    </cfRule>
    <cfRule type="cellIs" dxfId="12177" priority="10120" stopIfTrue="1" operator="between">
      <formula>5.601</formula>
      <formula>6.2</formula>
    </cfRule>
    <cfRule type="cellIs" dxfId="12176" priority="10121" stopIfTrue="1" operator="lessThanOrEqual">
      <formula>5.6</formula>
    </cfRule>
  </conditionalFormatting>
  <conditionalFormatting sqref="K83">
    <cfRule type="cellIs" dxfId="12175" priority="10122" stopIfTrue="1" operator="lessThanOrEqual">
      <formula>0.02</formula>
    </cfRule>
  </conditionalFormatting>
  <conditionalFormatting sqref="G83">
    <cfRule type="cellIs" dxfId="12174" priority="10107" stopIfTrue="1" operator="lessThanOrEqual">
      <formula>0.12</formula>
    </cfRule>
    <cfRule type="cellIs" dxfId="12173" priority="10108" stopIfTrue="1" operator="between">
      <formula>0.1201</formula>
      <formula>0.2</formula>
    </cfRule>
    <cfRule type="cellIs" dxfId="12172" priority="10109" stopIfTrue="1" operator="greaterThan">
      <formula>0.2</formula>
    </cfRule>
  </conditionalFormatting>
  <conditionalFormatting sqref="N83">
    <cfRule type="cellIs" dxfId="12171" priority="10104" stopIfTrue="1" operator="between">
      <formula>50.1</formula>
      <formula>100</formula>
    </cfRule>
    <cfRule type="cellIs" dxfId="12170" priority="10106" stopIfTrue="1" operator="greaterThan">
      <formula>100</formula>
    </cfRule>
  </conditionalFormatting>
  <conditionalFormatting sqref="M83">
    <cfRule type="cellIs" dxfId="12169" priority="10103" stopIfTrue="1" operator="between">
      <formula>1250.1</formula>
      <formula>5000</formula>
    </cfRule>
    <cfRule type="cellIs" dxfId="12168" priority="10105" stopIfTrue="1" operator="greaterThan">
      <formula>5000</formula>
    </cfRule>
  </conditionalFormatting>
  <conditionalFormatting sqref="F83 I83">
    <cfRule type="cellIs" dxfId="12167" priority="10100" stopIfTrue="1" operator="lessThanOrEqual">
      <formula>60</formula>
    </cfRule>
    <cfRule type="cellIs" dxfId="12166" priority="10101" stopIfTrue="1" operator="between">
      <formula>60</formula>
      <formula>100</formula>
    </cfRule>
    <cfRule type="cellIs" dxfId="12165" priority="10102" stopIfTrue="1" operator="greaterThan">
      <formula>100</formula>
    </cfRule>
  </conditionalFormatting>
  <conditionalFormatting sqref="E83">
    <cfRule type="cellIs" dxfId="12164" priority="10097" stopIfTrue="1" operator="lessThanOrEqual">
      <formula>2.5</formula>
    </cfRule>
    <cfRule type="cellIs" dxfId="12163" priority="10098" stopIfTrue="1" operator="between">
      <formula>2.5</formula>
      <formula>7</formula>
    </cfRule>
    <cfRule type="cellIs" dxfId="12162" priority="10099" stopIfTrue="1" operator="greaterThan">
      <formula>7</formula>
    </cfRule>
  </conditionalFormatting>
  <conditionalFormatting sqref="H83">
    <cfRule type="cellIs" dxfId="12161" priority="10094" stopIfTrue="1" operator="lessThanOrEqual">
      <formula>12</formula>
    </cfRule>
    <cfRule type="cellIs" dxfId="12160" priority="10095" stopIfTrue="1" operator="between">
      <formula>12</formula>
      <formula>16</formula>
    </cfRule>
    <cfRule type="cellIs" dxfId="12159" priority="10096" stopIfTrue="1" operator="greaterThan">
      <formula>16</formula>
    </cfRule>
  </conditionalFormatting>
  <conditionalFormatting sqref="J83">
    <cfRule type="cellIs" dxfId="12158" priority="10091" stopIfTrue="1" operator="greaterThan">
      <formula>6.2</formula>
    </cfRule>
    <cfRule type="cellIs" dxfId="12157" priority="10092" stopIfTrue="1" operator="between">
      <formula>5.601</formula>
      <formula>6.2</formula>
    </cfRule>
    <cfRule type="cellIs" dxfId="12156" priority="10093" stopIfTrue="1" operator="lessThanOrEqual">
      <formula>5.6</formula>
    </cfRule>
  </conditionalFormatting>
  <conditionalFormatting sqref="K83">
    <cfRule type="cellIs" dxfId="12155" priority="10090" stopIfTrue="1" operator="lessThanOrEqual">
      <formula>0.02</formula>
    </cfRule>
  </conditionalFormatting>
  <conditionalFormatting sqref="G83">
    <cfRule type="cellIs" dxfId="12154" priority="10087" stopIfTrue="1" operator="lessThanOrEqual">
      <formula>0.12</formula>
    </cfRule>
    <cfRule type="cellIs" dxfId="12153" priority="10088" stopIfTrue="1" operator="between">
      <formula>0.1201</formula>
      <formula>0.2</formula>
    </cfRule>
    <cfRule type="cellIs" dxfId="12152" priority="10089" stopIfTrue="1" operator="greaterThan">
      <formula>0.2</formula>
    </cfRule>
  </conditionalFormatting>
  <conditionalFormatting sqref="N83">
    <cfRule type="cellIs" dxfId="12151" priority="10085" stopIfTrue="1" operator="between">
      <formula>50.1</formula>
      <formula>100</formula>
    </cfRule>
    <cfRule type="cellIs" dxfId="12150" priority="10086" stopIfTrue="1" operator="greaterThan">
      <formula>100</formula>
    </cfRule>
  </conditionalFormatting>
  <conditionalFormatting sqref="M83">
    <cfRule type="cellIs" dxfId="12149" priority="10083" stopIfTrue="1" operator="between">
      <formula>1250.1</formula>
      <formula>5000</formula>
    </cfRule>
    <cfRule type="cellIs" dxfId="12148" priority="10084" stopIfTrue="1" operator="greaterThan">
      <formula>5000</formula>
    </cfRule>
  </conditionalFormatting>
  <conditionalFormatting sqref="F137">
    <cfRule type="cellIs" dxfId="12147" priority="10070" stopIfTrue="1" operator="lessThanOrEqual">
      <formula>60</formula>
    </cfRule>
    <cfRule type="cellIs" dxfId="12146" priority="10071" stopIfTrue="1" operator="between">
      <formula>60</formula>
      <formula>100</formula>
    </cfRule>
    <cfRule type="cellIs" dxfId="12145" priority="10072" stopIfTrue="1" operator="greaterThan">
      <formula>100</formula>
    </cfRule>
  </conditionalFormatting>
  <conditionalFormatting sqref="E137">
    <cfRule type="cellIs" dxfId="12144" priority="10073" stopIfTrue="1" operator="lessThanOrEqual">
      <formula>2.5</formula>
    </cfRule>
    <cfRule type="cellIs" dxfId="12143" priority="10074" stopIfTrue="1" operator="between">
      <formula>2.5</formula>
      <formula>7</formula>
    </cfRule>
    <cfRule type="cellIs" dxfId="12142" priority="10075" stopIfTrue="1" operator="greaterThan">
      <formula>7</formula>
    </cfRule>
  </conditionalFormatting>
  <conditionalFormatting sqref="H137">
    <cfRule type="cellIs" dxfId="12141" priority="10076" stopIfTrue="1" operator="lessThanOrEqual">
      <formula>12</formula>
    </cfRule>
    <cfRule type="cellIs" dxfId="12140" priority="10077" stopIfTrue="1" operator="between">
      <formula>12</formula>
      <formula>16</formula>
    </cfRule>
    <cfRule type="cellIs" dxfId="12139" priority="10078" stopIfTrue="1" operator="greaterThan">
      <formula>16</formula>
    </cfRule>
  </conditionalFormatting>
  <conditionalFormatting sqref="J137">
    <cfRule type="cellIs" dxfId="12138" priority="10079" stopIfTrue="1" operator="greaterThan">
      <formula>6.2</formula>
    </cfRule>
    <cfRule type="cellIs" dxfId="12137" priority="10080" stopIfTrue="1" operator="between">
      <formula>5.601</formula>
      <formula>6.2</formula>
    </cfRule>
    <cfRule type="cellIs" dxfId="12136" priority="10081" stopIfTrue="1" operator="lessThanOrEqual">
      <formula>5.6</formula>
    </cfRule>
  </conditionalFormatting>
  <conditionalFormatting sqref="K137">
    <cfRule type="cellIs" dxfId="12135" priority="10082" stopIfTrue="1" operator="lessThanOrEqual">
      <formula>0.02</formula>
    </cfRule>
  </conditionalFormatting>
  <conditionalFormatting sqref="G137">
    <cfRule type="cellIs" dxfId="12134" priority="10067" stopIfTrue="1" operator="lessThanOrEqual">
      <formula>0.12</formula>
    </cfRule>
    <cfRule type="cellIs" dxfId="12133" priority="10068" stopIfTrue="1" operator="between">
      <formula>0.1201</formula>
      <formula>0.2</formula>
    </cfRule>
    <cfRule type="cellIs" dxfId="12132" priority="10069" stopIfTrue="1" operator="greaterThan">
      <formula>0.2</formula>
    </cfRule>
  </conditionalFormatting>
  <conditionalFormatting sqref="N137">
    <cfRule type="cellIs" dxfId="12131" priority="10064" stopIfTrue="1" operator="between">
      <formula>50.1</formula>
      <formula>100</formula>
    </cfRule>
    <cfRule type="cellIs" dxfId="12130" priority="10066" stopIfTrue="1" operator="greaterThan">
      <formula>100</formula>
    </cfRule>
  </conditionalFormatting>
  <conditionalFormatting sqref="M137">
    <cfRule type="cellIs" dxfId="12129" priority="10063" stopIfTrue="1" operator="between">
      <formula>1250.1</formula>
      <formula>5000</formula>
    </cfRule>
    <cfRule type="cellIs" dxfId="12128" priority="10065" stopIfTrue="1" operator="greaterThan">
      <formula>5000</formula>
    </cfRule>
  </conditionalFormatting>
  <conditionalFormatting sqref="F137">
    <cfRule type="cellIs" dxfId="12127" priority="10060" stopIfTrue="1" operator="lessThanOrEqual">
      <formula>60</formula>
    </cfRule>
    <cfRule type="cellIs" dxfId="12126" priority="10061" stopIfTrue="1" operator="between">
      <formula>60</formula>
      <formula>100</formula>
    </cfRule>
    <cfRule type="cellIs" dxfId="12125" priority="10062" stopIfTrue="1" operator="greaterThan">
      <formula>100</formula>
    </cfRule>
  </conditionalFormatting>
  <conditionalFormatting sqref="E137">
    <cfRule type="cellIs" dxfId="12124" priority="10057" stopIfTrue="1" operator="lessThanOrEqual">
      <formula>2.5</formula>
    </cfRule>
    <cfRule type="cellIs" dxfId="12123" priority="10058" stopIfTrue="1" operator="between">
      <formula>2.5</formula>
      <formula>7</formula>
    </cfRule>
    <cfRule type="cellIs" dxfId="12122" priority="10059" stopIfTrue="1" operator="greaterThan">
      <formula>7</formula>
    </cfRule>
  </conditionalFormatting>
  <conditionalFormatting sqref="H137">
    <cfRule type="cellIs" dxfId="12121" priority="10054" stopIfTrue="1" operator="lessThanOrEqual">
      <formula>12</formula>
    </cfRule>
    <cfRule type="cellIs" dxfId="12120" priority="10055" stopIfTrue="1" operator="between">
      <formula>12</formula>
      <formula>16</formula>
    </cfRule>
    <cfRule type="cellIs" dxfId="12119" priority="10056" stopIfTrue="1" operator="greaterThan">
      <formula>16</formula>
    </cfRule>
  </conditionalFormatting>
  <conditionalFormatting sqref="J137">
    <cfRule type="cellIs" dxfId="12118" priority="10051" stopIfTrue="1" operator="greaterThan">
      <formula>6.2</formula>
    </cfRule>
    <cfRule type="cellIs" dxfId="12117" priority="10052" stopIfTrue="1" operator="between">
      <formula>5.601</formula>
      <formula>6.2</formula>
    </cfRule>
    <cfRule type="cellIs" dxfId="12116" priority="10053" stopIfTrue="1" operator="lessThanOrEqual">
      <formula>5.6</formula>
    </cfRule>
  </conditionalFormatting>
  <conditionalFormatting sqref="K137">
    <cfRule type="cellIs" dxfId="12115" priority="10050" stopIfTrue="1" operator="lessThanOrEqual">
      <formula>0.02</formula>
    </cfRule>
  </conditionalFormatting>
  <conditionalFormatting sqref="G137">
    <cfRule type="cellIs" dxfId="12114" priority="10047" stopIfTrue="1" operator="lessThanOrEqual">
      <formula>0.12</formula>
    </cfRule>
    <cfRule type="cellIs" dxfId="12113" priority="10048" stopIfTrue="1" operator="between">
      <formula>0.1201</formula>
      <formula>0.2</formula>
    </cfRule>
    <cfRule type="cellIs" dxfId="12112" priority="10049" stopIfTrue="1" operator="greaterThan">
      <formula>0.2</formula>
    </cfRule>
  </conditionalFormatting>
  <conditionalFormatting sqref="N137">
    <cfRule type="cellIs" dxfId="12111" priority="10045" stopIfTrue="1" operator="between">
      <formula>50.1</formula>
      <formula>100</formula>
    </cfRule>
    <cfRule type="cellIs" dxfId="12110" priority="10046" stopIfTrue="1" operator="greaterThan">
      <formula>100</formula>
    </cfRule>
  </conditionalFormatting>
  <conditionalFormatting sqref="M137">
    <cfRule type="cellIs" dxfId="12109" priority="10043" stopIfTrue="1" operator="between">
      <formula>1250.1</formula>
      <formula>5000</formula>
    </cfRule>
    <cfRule type="cellIs" dxfId="12108" priority="10044" stopIfTrue="1" operator="greaterThan">
      <formula>5000</formula>
    </cfRule>
  </conditionalFormatting>
  <conditionalFormatting sqref="F167">
    <cfRule type="cellIs" dxfId="12107" priority="10030" stopIfTrue="1" operator="lessThanOrEqual">
      <formula>60</formula>
    </cfRule>
    <cfRule type="cellIs" dxfId="12106" priority="10031" stopIfTrue="1" operator="between">
      <formula>60</formula>
      <formula>100</formula>
    </cfRule>
    <cfRule type="cellIs" dxfId="12105" priority="10032" stopIfTrue="1" operator="greaterThan">
      <formula>100</formula>
    </cfRule>
  </conditionalFormatting>
  <conditionalFormatting sqref="E167">
    <cfRule type="cellIs" dxfId="12104" priority="10033" stopIfTrue="1" operator="lessThanOrEqual">
      <formula>2.5</formula>
    </cfRule>
    <cfRule type="cellIs" dxfId="12103" priority="10034" stopIfTrue="1" operator="between">
      <formula>2.5</formula>
      <formula>7</formula>
    </cfRule>
    <cfRule type="cellIs" dxfId="12102" priority="10035" stopIfTrue="1" operator="greaterThan">
      <formula>7</formula>
    </cfRule>
  </conditionalFormatting>
  <conditionalFormatting sqref="H167">
    <cfRule type="cellIs" dxfId="12101" priority="10036" stopIfTrue="1" operator="lessThanOrEqual">
      <formula>12</formula>
    </cfRule>
    <cfRule type="cellIs" dxfId="12100" priority="10037" stopIfTrue="1" operator="between">
      <formula>12</formula>
      <formula>16</formula>
    </cfRule>
    <cfRule type="cellIs" dxfId="12099" priority="10038" stopIfTrue="1" operator="greaterThan">
      <formula>16</formula>
    </cfRule>
  </conditionalFormatting>
  <conditionalFormatting sqref="J167">
    <cfRule type="cellIs" dxfId="12098" priority="10039" stopIfTrue="1" operator="greaterThan">
      <formula>6.2</formula>
    </cfRule>
    <cfRule type="cellIs" dxfId="12097" priority="10040" stopIfTrue="1" operator="between">
      <formula>5.601</formula>
      <formula>6.2</formula>
    </cfRule>
    <cfRule type="cellIs" dxfId="12096" priority="10041" stopIfTrue="1" operator="lessThanOrEqual">
      <formula>5.6</formula>
    </cfRule>
  </conditionalFormatting>
  <conditionalFormatting sqref="K167">
    <cfRule type="cellIs" dxfId="12095" priority="10042" stopIfTrue="1" operator="lessThanOrEqual">
      <formula>0.02</formula>
    </cfRule>
  </conditionalFormatting>
  <conditionalFormatting sqref="G167">
    <cfRule type="cellIs" dxfId="12094" priority="10027" stopIfTrue="1" operator="lessThanOrEqual">
      <formula>0.12</formula>
    </cfRule>
    <cfRule type="cellIs" dxfId="12093" priority="10028" stopIfTrue="1" operator="between">
      <formula>0.1201</formula>
      <formula>0.2</formula>
    </cfRule>
    <cfRule type="cellIs" dxfId="12092" priority="10029" stopIfTrue="1" operator="greaterThan">
      <formula>0.2</formula>
    </cfRule>
  </conditionalFormatting>
  <conditionalFormatting sqref="N167">
    <cfRule type="cellIs" dxfId="12091" priority="10024" stopIfTrue="1" operator="between">
      <formula>50.1</formula>
      <formula>100</formula>
    </cfRule>
    <cfRule type="cellIs" dxfId="12090" priority="10026" stopIfTrue="1" operator="greaterThan">
      <formula>100</formula>
    </cfRule>
  </conditionalFormatting>
  <conditionalFormatting sqref="M167">
    <cfRule type="cellIs" dxfId="12089" priority="10023" stopIfTrue="1" operator="between">
      <formula>1250.1</formula>
      <formula>5000</formula>
    </cfRule>
    <cfRule type="cellIs" dxfId="12088" priority="10025" stopIfTrue="1" operator="greaterThan">
      <formula>5000</formula>
    </cfRule>
  </conditionalFormatting>
  <conditionalFormatting sqref="F167">
    <cfRule type="cellIs" dxfId="12087" priority="10020" stopIfTrue="1" operator="lessThanOrEqual">
      <formula>60</formula>
    </cfRule>
    <cfRule type="cellIs" dxfId="12086" priority="10021" stopIfTrue="1" operator="between">
      <formula>60</formula>
      <formula>100</formula>
    </cfRule>
    <cfRule type="cellIs" dxfId="12085" priority="10022" stopIfTrue="1" operator="greaterThan">
      <formula>100</formula>
    </cfRule>
  </conditionalFormatting>
  <conditionalFormatting sqref="E167">
    <cfRule type="cellIs" dxfId="12084" priority="10017" stopIfTrue="1" operator="lessThanOrEqual">
      <formula>2.5</formula>
    </cfRule>
    <cfRule type="cellIs" dxfId="12083" priority="10018" stopIfTrue="1" operator="between">
      <formula>2.5</formula>
      <formula>7</formula>
    </cfRule>
    <cfRule type="cellIs" dxfId="12082" priority="10019" stopIfTrue="1" operator="greaterThan">
      <formula>7</formula>
    </cfRule>
  </conditionalFormatting>
  <conditionalFormatting sqref="H167">
    <cfRule type="cellIs" dxfId="12081" priority="10014" stopIfTrue="1" operator="lessThanOrEqual">
      <formula>12</formula>
    </cfRule>
    <cfRule type="cellIs" dxfId="12080" priority="10015" stopIfTrue="1" operator="between">
      <formula>12</formula>
      <formula>16</formula>
    </cfRule>
    <cfRule type="cellIs" dxfId="12079" priority="10016" stopIfTrue="1" operator="greaterThan">
      <formula>16</formula>
    </cfRule>
  </conditionalFormatting>
  <conditionalFormatting sqref="J167">
    <cfRule type="cellIs" dxfId="12078" priority="10011" stopIfTrue="1" operator="greaterThan">
      <formula>6.2</formula>
    </cfRule>
    <cfRule type="cellIs" dxfId="12077" priority="10012" stopIfTrue="1" operator="between">
      <formula>5.601</formula>
      <formula>6.2</formula>
    </cfRule>
    <cfRule type="cellIs" dxfId="12076" priority="10013" stopIfTrue="1" operator="lessThanOrEqual">
      <formula>5.6</formula>
    </cfRule>
  </conditionalFormatting>
  <conditionalFormatting sqref="K167">
    <cfRule type="cellIs" dxfId="12075" priority="10010" stopIfTrue="1" operator="lessThanOrEqual">
      <formula>0.02</formula>
    </cfRule>
  </conditionalFormatting>
  <conditionalFormatting sqref="G167">
    <cfRule type="cellIs" dxfId="12074" priority="10007" stopIfTrue="1" operator="lessThanOrEqual">
      <formula>0.12</formula>
    </cfRule>
    <cfRule type="cellIs" dxfId="12073" priority="10008" stopIfTrue="1" operator="between">
      <formula>0.1201</formula>
      <formula>0.2</formula>
    </cfRule>
    <cfRule type="cellIs" dxfId="12072" priority="10009" stopIfTrue="1" operator="greaterThan">
      <formula>0.2</formula>
    </cfRule>
  </conditionalFormatting>
  <conditionalFormatting sqref="N167">
    <cfRule type="cellIs" dxfId="12071" priority="10005" stopIfTrue="1" operator="between">
      <formula>50.1</formula>
      <formula>100</formula>
    </cfRule>
    <cfRule type="cellIs" dxfId="12070" priority="10006" stopIfTrue="1" operator="greaterThan">
      <formula>100</formula>
    </cfRule>
  </conditionalFormatting>
  <conditionalFormatting sqref="M167">
    <cfRule type="cellIs" dxfId="12069" priority="10003" stopIfTrue="1" operator="between">
      <formula>1250.1</formula>
      <formula>5000</formula>
    </cfRule>
    <cfRule type="cellIs" dxfId="12068" priority="10004" stopIfTrue="1" operator="greaterThan">
      <formula>5000</formula>
    </cfRule>
  </conditionalFormatting>
  <conditionalFormatting sqref="F209">
    <cfRule type="cellIs" dxfId="12067" priority="9990" stopIfTrue="1" operator="lessThanOrEqual">
      <formula>60</formula>
    </cfRule>
    <cfRule type="cellIs" dxfId="12066" priority="9991" stopIfTrue="1" operator="between">
      <formula>60</formula>
      <formula>100</formula>
    </cfRule>
    <cfRule type="cellIs" dxfId="12065" priority="9992" stopIfTrue="1" operator="greaterThan">
      <formula>100</formula>
    </cfRule>
  </conditionalFormatting>
  <conditionalFormatting sqref="E209">
    <cfRule type="cellIs" dxfId="12064" priority="9993" stopIfTrue="1" operator="lessThanOrEqual">
      <formula>2.5</formula>
    </cfRule>
    <cfRule type="cellIs" dxfId="12063" priority="9994" stopIfTrue="1" operator="between">
      <formula>2.5</formula>
      <formula>7</formula>
    </cfRule>
    <cfRule type="cellIs" dxfId="12062" priority="9995" stopIfTrue="1" operator="greaterThan">
      <formula>7</formula>
    </cfRule>
  </conditionalFormatting>
  <conditionalFormatting sqref="H209">
    <cfRule type="cellIs" dxfId="12061" priority="9996" stopIfTrue="1" operator="lessThanOrEqual">
      <formula>12</formula>
    </cfRule>
    <cfRule type="cellIs" dxfId="12060" priority="9997" stopIfTrue="1" operator="between">
      <formula>12</formula>
      <formula>16</formula>
    </cfRule>
    <cfRule type="cellIs" dxfId="12059" priority="9998" stopIfTrue="1" operator="greaterThan">
      <formula>16</formula>
    </cfRule>
  </conditionalFormatting>
  <conditionalFormatting sqref="J209">
    <cfRule type="cellIs" dxfId="12058" priority="9999" stopIfTrue="1" operator="greaterThan">
      <formula>6.2</formula>
    </cfRule>
    <cfRule type="cellIs" dxfId="12057" priority="10000" stopIfTrue="1" operator="between">
      <formula>5.601</formula>
      <formula>6.2</formula>
    </cfRule>
    <cfRule type="cellIs" dxfId="12056" priority="10001" stopIfTrue="1" operator="lessThanOrEqual">
      <formula>5.6</formula>
    </cfRule>
  </conditionalFormatting>
  <conditionalFormatting sqref="K209">
    <cfRule type="cellIs" dxfId="12055" priority="10002" stopIfTrue="1" operator="lessThanOrEqual">
      <formula>0.02</formula>
    </cfRule>
  </conditionalFormatting>
  <conditionalFormatting sqref="G209">
    <cfRule type="cellIs" dxfId="12054" priority="9987" stopIfTrue="1" operator="lessThanOrEqual">
      <formula>0.12</formula>
    </cfRule>
    <cfRule type="cellIs" dxfId="12053" priority="9988" stopIfTrue="1" operator="between">
      <formula>0.1201</formula>
      <formula>0.2</formula>
    </cfRule>
    <cfRule type="cellIs" dxfId="12052" priority="9989" stopIfTrue="1" operator="greaterThan">
      <formula>0.2</formula>
    </cfRule>
  </conditionalFormatting>
  <conditionalFormatting sqref="N209">
    <cfRule type="cellIs" dxfId="12051" priority="9984" stopIfTrue="1" operator="between">
      <formula>50.1</formula>
      <formula>100</formula>
    </cfRule>
    <cfRule type="cellIs" dxfId="12050" priority="9986" stopIfTrue="1" operator="greaterThan">
      <formula>100</formula>
    </cfRule>
  </conditionalFormatting>
  <conditionalFormatting sqref="M209">
    <cfRule type="cellIs" dxfId="12049" priority="9983" stopIfTrue="1" operator="between">
      <formula>1250.1</formula>
      <formula>5000</formula>
    </cfRule>
    <cfRule type="cellIs" dxfId="12048" priority="9985" stopIfTrue="1" operator="greaterThan">
      <formula>5000</formula>
    </cfRule>
  </conditionalFormatting>
  <conditionalFormatting sqref="F209">
    <cfRule type="cellIs" dxfId="12047" priority="9980" stopIfTrue="1" operator="lessThanOrEqual">
      <formula>60</formula>
    </cfRule>
    <cfRule type="cellIs" dxfId="12046" priority="9981" stopIfTrue="1" operator="between">
      <formula>60</formula>
      <formula>100</formula>
    </cfRule>
    <cfRule type="cellIs" dxfId="12045" priority="9982" stopIfTrue="1" operator="greaterThan">
      <formula>100</formula>
    </cfRule>
  </conditionalFormatting>
  <conditionalFormatting sqref="E209">
    <cfRule type="cellIs" dxfId="12044" priority="9977" stopIfTrue="1" operator="lessThanOrEqual">
      <formula>2.5</formula>
    </cfRule>
    <cfRule type="cellIs" dxfId="12043" priority="9978" stopIfTrue="1" operator="between">
      <formula>2.5</formula>
      <formula>7</formula>
    </cfRule>
    <cfRule type="cellIs" dxfId="12042" priority="9979" stopIfTrue="1" operator="greaterThan">
      <formula>7</formula>
    </cfRule>
  </conditionalFormatting>
  <conditionalFormatting sqref="H209">
    <cfRule type="cellIs" dxfId="12041" priority="9974" stopIfTrue="1" operator="lessThanOrEqual">
      <formula>12</formula>
    </cfRule>
    <cfRule type="cellIs" dxfId="12040" priority="9975" stopIfTrue="1" operator="between">
      <formula>12</formula>
      <formula>16</formula>
    </cfRule>
    <cfRule type="cellIs" dxfId="12039" priority="9976" stopIfTrue="1" operator="greaterThan">
      <formula>16</formula>
    </cfRule>
  </conditionalFormatting>
  <conditionalFormatting sqref="J209">
    <cfRule type="cellIs" dxfId="12038" priority="9971" stopIfTrue="1" operator="greaterThan">
      <formula>6.2</formula>
    </cfRule>
    <cfRule type="cellIs" dxfId="12037" priority="9972" stopIfTrue="1" operator="between">
      <formula>5.601</formula>
      <formula>6.2</formula>
    </cfRule>
    <cfRule type="cellIs" dxfId="12036" priority="9973" stopIfTrue="1" operator="lessThanOrEqual">
      <formula>5.6</formula>
    </cfRule>
  </conditionalFormatting>
  <conditionalFormatting sqref="K209">
    <cfRule type="cellIs" dxfId="12035" priority="9970" stopIfTrue="1" operator="lessThanOrEqual">
      <formula>0.02</formula>
    </cfRule>
  </conditionalFormatting>
  <conditionalFormatting sqref="G209">
    <cfRule type="cellIs" dxfId="12034" priority="9967" stopIfTrue="1" operator="lessThanOrEqual">
      <formula>0.12</formula>
    </cfRule>
    <cfRule type="cellIs" dxfId="12033" priority="9968" stopIfTrue="1" operator="between">
      <formula>0.1201</formula>
      <formula>0.2</formula>
    </cfRule>
    <cfRule type="cellIs" dxfId="12032" priority="9969" stopIfTrue="1" operator="greaterThan">
      <formula>0.2</formula>
    </cfRule>
  </conditionalFormatting>
  <conditionalFormatting sqref="N209">
    <cfRule type="cellIs" dxfId="12031" priority="9965" stopIfTrue="1" operator="between">
      <formula>50.1</formula>
      <formula>100</formula>
    </cfRule>
    <cfRule type="cellIs" dxfId="12030" priority="9966" stopIfTrue="1" operator="greaterThan">
      <formula>100</formula>
    </cfRule>
  </conditionalFormatting>
  <conditionalFormatting sqref="M209">
    <cfRule type="cellIs" dxfId="12029" priority="9963" stopIfTrue="1" operator="between">
      <formula>1250.1</formula>
      <formula>5000</formula>
    </cfRule>
    <cfRule type="cellIs" dxfId="12028" priority="9964" stopIfTrue="1" operator="greaterThan">
      <formula>5000</formula>
    </cfRule>
  </conditionalFormatting>
  <conditionalFormatting sqref="F227">
    <cfRule type="cellIs" dxfId="12027" priority="9950" stopIfTrue="1" operator="lessThanOrEqual">
      <formula>60</formula>
    </cfRule>
    <cfRule type="cellIs" dxfId="12026" priority="9951" stopIfTrue="1" operator="between">
      <formula>60</formula>
      <formula>100</formula>
    </cfRule>
    <cfRule type="cellIs" dxfId="12025" priority="9952" stopIfTrue="1" operator="greaterThan">
      <formula>100</formula>
    </cfRule>
  </conditionalFormatting>
  <conditionalFormatting sqref="E227">
    <cfRule type="cellIs" dxfId="12024" priority="9953" stopIfTrue="1" operator="lessThanOrEqual">
      <formula>2.5</formula>
    </cfRule>
    <cfRule type="cellIs" dxfId="12023" priority="9954" stopIfTrue="1" operator="between">
      <formula>2.5</formula>
      <formula>7</formula>
    </cfRule>
    <cfRule type="cellIs" dxfId="12022" priority="9955" stopIfTrue="1" operator="greaterThan">
      <formula>7</formula>
    </cfRule>
  </conditionalFormatting>
  <conditionalFormatting sqref="H227">
    <cfRule type="cellIs" dxfId="12021" priority="9956" stopIfTrue="1" operator="lessThanOrEqual">
      <formula>12</formula>
    </cfRule>
    <cfRule type="cellIs" dxfId="12020" priority="9957" stopIfTrue="1" operator="between">
      <formula>12</formula>
      <formula>16</formula>
    </cfRule>
    <cfRule type="cellIs" dxfId="12019" priority="9958" stopIfTrue="1" operator="greaterThan">
      <formula>16</formula>
    </cfRule>
  </conditionalFormatting>
  <conditionalFormatting sqref="J227">
    <cfRule type="cellIs" dxfId="12018" priority="9959" stopIfTrue="1" operator="greaterThan">
      <formula>6.2</formula>
    </cfRule>
    <cfRule type="cellIs" dxfId="12017" priority="9960" stopIfTrue="1" operator="between">
      <formula>5.601</formula>
      <formula>6.2</formula>
    </cfRule>
    <cfRule type="cellIs" dxfId="12016" priority="9961" stopIfTrue="1" operator="lessThanOrEqual">
      <formula>5.6</formula>
    </cfRule>
  </conditionalFormatting>
  <conditionalFormatting sqref="K227">
    <cfRule type="cellIs" dxfId="12015" priority="9962" stopIfTrue="1" operator="lessThanOrEqual">
      <formula>0.02</formula>
    </cfRule>
  </conditionalFormatting>
  <conditionalFormatting sqref="G227">
    <cfRule type="cellIs" dxfId="12014" priority="9947" stopIfTrue="1" operator="lessThanOrEqual">
      <formula>0.12</formula>
    </cfRule>
    <cfRule type="cellIs" dxfId="12013" priority="9948" stopIfTrue="1" operator="between">
      <formula>0.1201</formula>
      <formula>0.2</formula>
    </cfRule>
    <cfRule type="cellIs" dxfId="12012" priority="9949" stopIfTrue="1" operator="greaterThan">
      <formula>0.2</formula>
    </cfRule>
  </conditionalFormatting>
  <conditionalFormatting sqref="N227">
    <cfRule type="cellIs" dxfId="12011" priority="9944" stopIfTrue="1" operator="between">
      <formula>50.1</formula>
      <formula>100</formula>
    </cfRule>
    <cfRule type="cellIs" dxfId="12010" priority="9946" stopIfTrue="1" operator="greaterThan">
      <formula>100</formula>
    </cfRule>
  </conditionalFormatting>
  <conditionalFormatting sqref="M227">
    <cfRule type="cellIs" dxfId="12009" priority="9943" stopIfTrue="1" operator="between">
      <formula>1250.1</formula>
      <formula>5000</formula>
    </cfRule>
    <cfRule type="cellIs" dxfId="12008" priority="9945" stopIfTrue="1" operator="greaterThan">
      <formula>5000</formula>
    </cfRule>
  </conditionalFormatting>
  <conditionalFormatting sqref="F227">
    <cfRule type="cellIs" dxfId="12007" priority="9940" stopIfTrue="1" operator="lessThanOrEqual">
      <formula>60</formula>
    </cfRule>
    <cfRule type="cellIs" dxfId="12006" priority="9941" stopIfTrue="1" operator="between">
      <formula>60</formula>
      <formula>100</formula>
    </cfRule>
    <cfRule type="cellIs" dxfId="12005" priority="9942" stopIfTrue="1" operator="greaterThan">
      <formula>100</formula>
    </cfRule>
  </conditionalFormatting>
  <conditionalFormatting sqref="E227">
    <cfRule type="cellIs" dxfId="12004" priority="9937" stopIfTrue="1" operator="lessThanOrEqual">
      <formula>2.5</formula>
    </cfRule>
    <cfRule type="cellIs" dxfId="12003" priority="9938" stopIfTrue="1" operator="between">
      <formula>2.5</formula>
      <formula>7</formula>
    </cfRule>
    <cfRule type="cellIs" dxfId="12002" priority="9939" stopIfTrue="1" operator="greaterThan">
      <formula>7</formula>
    </cfRule>
  </conditionalFormatting>
  <conditionalFormatting sqref="H227">
    <cfRule type="cellIs" dxfId="12001" priority="9934" stopIfTrue="1" operator="lessThanOrEqual">
      <formula>12</formula>
    </cfRule>
    <cfRule type="cellIs" dxfId="12000" priority="9935" stopIfTrue="1" operator="between">
      <formula>12</formula>
      <formula>16</formula>
    </cfRule>
    <cfRule type="cellIs" dxfId="11999" priority="9936" stopIfTrue="1" operator="greaterThan">
      <formula>16</formula>
    </cfRule>
  </conditionalFormatting>
  <conditionalFormatting sqref="J227">
    <cfRule type="cellIs" dxfId="11998" priority="9931" stopIfTrue="1" operator="greaterThan">
      <formula>6.2</formula>
    </cfRule>
    <cfRule type="cellIs" dxfId="11997" priority="9932" stopIfTrue="1" operator="between">
      <formula>5.601</formula>
      <formula>6.2</formula>
    </cfRule>
    <cfRule type="cellIs" dxfId="11996" priority="9933" stopIfTrue="1" operator="lessThanOrEqual">
      <formula>5.6</formula>
    </cfRule>
  </conditionalFormatting>
  <conditionalFormatting sqref="K227">
    <cfRule type="cellIs" dxfId="11995" priority="9930" stopIfTrue="1" operator="lessThanOrEqual">
      <formula>0.02</formula>
    </cfRule>
  </conditionalFormatting>
  <conditionalFormatting sqref="G227">
    <cfRule type="cellIs" dxfId="11994" priority="9927" stopIfTrue="1" operator="lessThanOrEqual">
      <formula>0.12</formula>
    </cfRule>
    <cfRule type="cellIs" dxfId="11993" priority="9928" stopIfTrue="1" operator="between">
      <formula>0.1201</formula>
      <formula>0.2</formula>
    </cfRule>
    <cfRule type="cellIs" dxfId="11992" priority="9929" stopIfTrue="1" operator="greaterThan">
      <formula>0.2</formula>
    </cfRule>
  </conditionalFormatting>
  <conditionalFormatting sqref="N227">
    <cfRule type="cellIs" dxfId="11991" priority="9925" stopIfTrue="1" operator="between">
      <formula>50.1</formula>
      <formula>100</formula>
    </cfRule>
    <cfRule type="cellIs" dxfId="11990" priority="9926" stopIfTrue="1" operator="greaterThan">
      <formula>100</formula>
    </cfRule>
  </conditionalFormatting>
  <conditionalFormatting sqref="M227">
    <cfRule type="cellIs" dxfId="11989" priority="9923" stopIfTrue="1" operator="between">
      <formula>1250.1</formula>
      <formula>5000</formula>
    </cfRule>
    <cfRule type="cellIs" dxfId="11988" priority="9924" stopIfTrue="1" operator="greaterThan">
      <formula>5000</formula>
    </cfRule>
  </conditionalFormatting>
  <conditionalFormatting sqref="F321">
    <cfRule type="cellIs" dxfId="11987" priority="9910" stopIfTrue="1" operator="lessThanOrEqual">
      <formula>60</formula>
    </cfRule>
    <cfRule type="cellIs" dxfId="11986" priority="9911" stopIfTrue="1" operator="between">
      <formula>60</formula>
      <formula>100</formula>
    </cfRule>
    <cfRule type="cellIs" dxfId="11985" priority="9912" stopIfTrue="1" operator="greaterThan">
      <formula>100</formula>
    </cfRule>
  </conditionalFormatting>
  <conditionalFormatting sqref="E321">
    <cfRule type="cellIs" dxfId="11984" priority="9913" stopIfTrue="1" operator="lessThanOrEqual">
      <formula>2.5</formula>
    </cfRule>
    <cfRule type="cellIs" dxfId="11983" priority="9914" stopIfTrue="1" operator="between">
      <formula>2.5</formula>
      <formula>7</formula>
    </cfRule>
    <cfRule type="cellIs" dxfId="11982" priority="9915" stopIfTrue="1" operator="greaterThan">
      <formula>7</formula>
    </cfRule>
  </conditionalFormatting>
  <conditionalFormatting sqref="H321">
    <cfRule type="cellIs" dxfId="11981" priority="9916" stopIfTrue="1" operator="lessThanOrEqual">
      <formula>12</formula>
    </cfRule>
    <cfRule type="cellIs" dxfId="11980" priority="9917" stopIfTrue="1" operator="between">
      <formula>12</formula>
      <formula>16</formula>
    </cfRule>
    <cfRule type="cellIs" dxfId="11979" priority="9918" stopIfTrue="1" operator="greaterThan">
      <formula>16</formula>
    </cfRule>
  </conditionalFormatting>
  <conditionalFormatting sqref="J321">
    <cfRule type="cellIs" dxfId="11978" priority="9919" stopIfTrue="1" operator="greaterThan">
      <formula>6.2</formula>
    </cfRule>
    <cfRule type="cellIs" dxfId="11977" priority="9920" stopIfTrue="1" operator="between">
      <formula>5.601</formula>
      <formula>6.2</formula>
    </cfRule>
    <cfRule type="cellIs" dxfId="11976" priority="9921" stopIfTrue="1" operator="lessThanOrEqual">
      <formula>5.6</formula>
    </cfRule>
  </conditionalFormatting>
  <conditionalFormatting sqref="K321">
    <cfRule type="cellIs" dxfId="11975" priority="9922" stopIfTrue="1" operator="lessThanOrEqual">
      <formula>0.02</formula>
    </cfRule>
  </conditionalFormatting>
  <conditionalFormatting sqref="G321">
    <cfRule type="cellIs" dxfId="11974" priority="9907" stopIfTrue="1" operator="lessThanOrEqual">
      <formula>0.12</formula>
    </cfRule>
    <cfRule type="cellIs" dxfId="11973" priority="9908" stopIfTrue="1" operator="between">
      <formula>0.1201</formula>
      <formula>0.2</formula>
    </cfRule>
    <cfRule type="cellIs" dxfId="11972" priority="9909" stopIfTrue="1" operator="greaterThan">
      <formula>0.2</formula>
    </cfRule>
  </conditionalFormatting>
  <conditionalFormatting sqref="N321">
    <cfRule type="cellIs" dxfId="11971" priority="9904" stopIfTrue="1" operator="between">
      <formula>50.1</formula>
      <formula>100</formula>
    </cfRule>
    <cfRule type="cellIs" dxfId="11970" priority="9906" stopIfTrue="1" operator="greaterThan">
      <formula>100</formula>
    </cfRule>
  </conditionalFormatting>
  <conditionalFormatting sqref="M321">
    <cfRule type="cellIs" dxfId="11969" priority="9903" stopIfTrue="1" operator="between">
      <formula>1250.1</formula>
      <formula>5000</formula>
    </cfRule>
    <cfRule type="cellIs" dxfId="11968" priority="9905" stopIfTrue="1" operator="greaterThan">
      <formula>5000</formula>
    </cfRule>
  </conditionalFormatting>
  <conditionalFormatting sqref="F321">
    <cfRule type="cellIs" dxfId="11967" priority="9900" stopIfTrue="1" operator="lessThanOrEqual">
      <formula>60</formula>
    </cfRule>
    <cfRule type="cellIs" dxfId="11966" priority="9901" stopIfTrue="1" operator="between">
      <formula>60</formula>
      <formula>100</formula>
    </cfRule>
    <cfRule type="cellIs" dxfId="11965" priority="9902" stopIfTrue="1" operator="greaterThan">
      <formula>100</formula>
    </cfRule>
  </conditionalFormatting>
  <conditionalFormatting sqref="E321">
    <cfRule type="cellIs" dxfId="11964" priority="9897" stopIfTrue="1" operator="lessThanOrEqual">
      <formula>2.5</formula>
    </cfRule>
    <cfRule type="cellIs" dxfId="11963" priority="9898" stopIfTrue="1" operator="between">
      <formula>2.5</formula>
      <formula>7</formula>
    </cfRule>
    <cfRule type="cellIs" dxfId="11962" priority="9899" stopIfTrue="1" operator="greaterThan">
      <formula>7</formula>
    </cfRule>
  </conditionalFormatting>
  <conditionalFormatting sqref="H321">
    <cfRule type="cellIs" dxfId="11961" priority="9894" stopIfTrue="1" operator="lessThanOrEqual">
      <formula>12</formula>
    </cfRule>
    <cfRule type="cellIs" dxfId="11960" priority="9895" stopIfTrue="1" operator="between">
      <formula>12</formula>
      <formula>16</formula>
    </cfRule>
    <cfRule type="cellIs" dxfId="11959" priority="9896" stopIfTrue="1" operator="greaterThan">
      <formula>16</formula>
    </cfRule>
  </conditionalFormatting>
  <conditionalFormatting sqref="J321">
    <cfRule type="cellIs" dxfId="11958" priority="9891" stopIfTrue="1" operator="greaterThan">
      <formula>6.2</formula>
    </cfRule>
    <cfRule type="cellIs" dxfId="11957" priority="9892" stopIfTrue="1" operator="between">
      <formula>5.601</formula>
      <formula>6.2</formula>
    </cfRule>
    <cfRule type="cellIs" dxfId="11956" priority="9893" stopIfTrue="1" operator="lessThanOrEqual">
      <formula>5.6</formula>
    </cfRule>
  </conditionalFormatting>
  <conditionalFormatting sqref="K321">
    <cfRule type="cellIs" dxfId="11955" priority="9890" stopIfTrue="1" operator="lessThanOrEqual">
      <formula>0.02</formula>
    </cfRule>
  </conditionalFormatting>
  <conditionalFormatting sqref="G321">
    <cfRule type="cellIs" dxfId="11954" priority="9887" stopIfTrue="1" operator="lessThanOrEqual">
      <formula>0.12</formula>
    </cfRule>
    <cfRule type="cellIs" dxfId="11953" priority="9888" stopIfTrue="1" operator="between">
      <formula>0.1201</formula>
      <formula>0.2</formula>
    </cfRule>
    <cfRule type="cellIs" dxfId="11952" priority="9889" stopIfTrue="1" operator="greaterThan">
      <formula>0.2</formula>
    </cfRule>
  </conditionalFormatting>
  <conditionalFormatting sqref="N321">
    <cfRule type="cellIs" dxfId="11951" priority="9885" stopIfTrue="1" operator="between">
      <formula>50.1</formula>
      <formula>100</formula>
    </cfRule>
    <cfRule type="cellIs" dxfId="11950" priority="9886" stopIfTrue="1" operator="greaterThan">
      <formula>100</formula>
    </cfRule>
  </conditionalFormatting>
  <conditionalFormatting sqref="M321">
    <cfRule type="cellIs" dxfId="11949" priority="9883" stopIfTrue="1" operator="between">
      <formula>1250.1</formula>
      <formula>5000</formula>
    </cfRule>
    <cfRule type="cellIs" dxfId="11948" priority="9884" stopIfTrue="1" operator="greaterThan">
      <formula>5000</formula>
    </cfRule>
  </conditionalFormatting>
  <conditionalFormatting sqref="F371">
    <cfRule type="cellIs" dxfId="11947" priority="9870" stopIfTrue="1" operator="lessThanOrEqual">
      <formula>60</formula>
    </cfRule>
    <cfRule type="cellIs" dxfId="11946" priority="9871" stopIfTrue="1" operator="between">
      <formula>60</formula>
      <formula>100</formula>
    </cfRule>
    <cfRule type="cellIs" dxfId="11945" priority="9872" stopIfTrue="1" operator="greaterThan">
      <formula>100</formula>
    </cfRule>
  </conditionalFormatting>
  <conditionalFormatting sqref="E371">
    <cfRule type="cellIs" dxfId="11944" priority="9873" stopIfTrue="1" operator="lessThanOrEqual">
      <formula>2.5</formula>
    </cfRule>
    <cfRule type="cellIs" dxfId="11943" priority="9874" stopIfTrue="1" operator="between">
      <formula>2.5</formula>
      <formula>7</formula>
    </cfRule>
    <cfRule type="cellIs" dxfId="11942" priority="9875" stopIfTrue="1" operator="greaterThan">
      <formula>7</formula>
    </cfRule>
  </conditionalFormatting>
  <conditionalFormatting sqref="H371">
    <cfRule type="cellIs" dxfId="11941" priority="9876" stopIfTrue="1" operator="lessThanOrEqual">
      <formula>12</formula>
    </cfRule>
    <cfRule type="cellIs" dxfId="11940" priority="9877" stopIfTrue="1" operator="between">
      <formula>12</formula>
      <formula>16</formula>
    </cfRule>
    <cfRule type="cellIs" dxfId="11939" priority="9878" stopIfTrue="1" operator="greaterThan">
      <formula>16</formula>
    </cfRule>
  </conditionalFormatting>
  <conditionalFormatting sqref="J371">
    <cfRule type="cellIs" dxfId="11938" priority="9879" stopIfTrue="1" operator="greaterThan">
      <formula>6.2</formula>
    </cfRule>
    <cfRule type="cellIs" dxfId="11937" priority="9880" stopIfTrue="1" operator="between">
      <formula>5.601</formula>
      <formula>6.2</formula>
    </cfRule>
    <cfRule type="cellIs" dxfId="11936" priority="9881" stopIfTrue="1" operator="lessThanOrEqual">
      <formula>5.6</formula>
    </cfRule>
  </conditionalFormatting>
  <conditionalFormatting sqref="K371">
    <cfRule type="cellIs" dxfId="11935" priority="9882" stopIfTrue="1" operator="lessThanOrEqual">
      <formula>0.02</formula>
    </cfRule>
  </conditionalFormatting>
  <conditionalFormatting sqref="G371">
    <cfRule type="cellIs" dxfId="11934" priority="9867" stopIfTrue="1" operator="lessThanOrEqual">
      <formula>0.12</formula>
    </cfRule>
    <cfRule type="cellIs" dxfId="11933" priority="9868" stopIfTrue="1" operator="between">
      <formula>0.1201</formula>
      <formula>0.2</formula>
    </cfRule>
    <cfRule type="cellIs" dxfId="11932" priority="9869" stopIfTrue="1" operator="greaterThan">
      <formula>0.2</formula>
    </cfRule>
  </conditionalFormatting>
  <conditionalFormatting sqref="N371">
    <cfRule type="cellIs" dxfId="11931" priority="9864" stopIfTrue="1" operator="between">
      <formula>50.1</formula>
      <formula>100</formula>
    </cfRule>
    <cfRule type="cellIs" dxfId="11930" priority="9866" stopIfTrue="1" operator="greaterThan">
      <formula>100</formula>
    </cfRule>
  </conditionalFormatting>
  <conditionalFormatting sqref="M371">
    <cfRule type="cellIs" dxfId="11929" priority="9863" stopIfTrue="1" operator="between">
      <formula>1250.1</formula>
      <formula>5000</formula>
    </cfRule>
    <cfRule type="cellIs" dxfId="11928" priority="9865" stopIfTrue="1" operator="greaterThan">
      <formula>5000</formula>
    </cfRule>
  </conditionalFormatting>
  <conditionalFormatting sqref="F371">
    <cfRule type="cellIs" dxfId="11927" priority="9860" stopIfTrue="1" operator="lessThanOrEqual">
      <formula>60</formula>
    </cfRule>
    <cfRule type="cellIs" dxfId="11926" priority="9861" stopIfTrue="1" operator="between">
      <formula>60</formula>
      <formula>100</formula>
    </cfRule>
    <cfRule type="cellIs" dxfId="11925" priority="9862" stopIfTrue="1" operator="greaterThan">
      <formula>100</formula>
    </cfRule>
  </conditionalFormatting>
  <conditionalFormatting sqref="E371">
    <cfRule type="cellIs" dxfId="11924" priority="9857" stopIfTrue="1" operator="lessThanOrEqual">
      <formula>2.5</formula>
    </cfRule>
    <cfRule type="cellIs" dxfId="11923" priority="9858" stopIfTrue="1" operator="between">
      <formula>2.5</formula>
      <formula>7</formula>
    </cfRule>
    <cfRule type="cellIs" dxfId="11922" priority="9859" stopIfTrue="1" operator="greaterThan">
      <formula>7</formula>
    </cfRule>
  </conditionalFormatting>
  <conditionalFormatting sqref="H371">
    <cfRule type="cellIs" dxfId="11921" priority="9854" stopIfTrue="1" operator="lessThanOrEqual">
      <formula>12</formula>
    </cfRule>
    <cfRule type="cellIs" dxfId="11920" priority="9855" stopIfTrue="1" operator="between">
      <formula>12</formula>
      <formula>16</formula>
    </cfRule>
    <cfRule type="cellIs" dxfId="11919" priority="9856" stopIfTrue="1" operator="greaterThan">
      <formula>16</formula>
    </cfRule>
  </conditionalFormatting>
  <conditionalFormatting sqref="J371">
    <cfRule type="cellIs" dxfId="11918" priority="9851" stopIfTrue="1" operator="greaterThan">
      <formula>6.2</formula>
    </cfRule>
    <cfRule type="cellIs" dxfId="11917" priority="9852" stopIfTrue="1" operator="between">
      <formula>5.601</formula>
      <formula>6.2</formula>
    </cfRule>
    <cfRule type="cellIs" dxfId="11916" priority="9853" stopIfTrue="1" operator="lessThanOrEqual">
      <formula>5.6</formula>
    </cfRule>
  </conditionalFormatting>
  <conditionalFormatting sqref="K371">
    <cfRule type="cellIs" dxfId="11915" priority="9850" stopIfTrue="1" operator="lessThanOrEqual">
      <formula>0.02</formula>
    </cfRule>
  </conditionalFormatting>
  <conditionalFormatting sqref="G371">
    <cfRule type="cellIs" dxfId="11914" priority="9847" stopIfTrue="1" operator="lessThanOrEqual">
      <formula>0.12</formula>
    </cfRule>
    <cfRule type="cellIs" dxfId="11913" priority="9848" stopIfTrue="1" operator="between">
      <formula>0.1201</formula>
      <formula>0.2</formula>
    </cfRule>
    <cfRule type="cellIs" dxfId="11912" priority="9849" stopIfTrue="1" operator="greaterThan">
      <formula>0.2</formula>
    </cfRule>
  </conditionalFormatting>
  <conditionalFormatting sqref="N371">
    <cfRule type="cellIs" dxfId="11911" priority="9845" stopIfTrue="1" operator="between">
      <formula>50.1</formula>
      <formula>100</formula>
    </cfRule>
    <cfRule type="cellIs" dxfId="11910" priority="9846" stopIfTrue="1" operator="greaterThan">
      <formula>100</formula>
    </cfRule>
  </conditionalFormatting>
  <conditionalFormatting sqref="M371">
    <cfRule type="cellIs" dxfId="11909" priority="9843" stopIfTrue="1" operator="between">
      <formula>1250.1</formula>
      <formula>5000</formula>
    </cfRule>
    <cfRule type="cellIs" dxfId="11908" priority="9844" stopIfTrue="1" operator="greaterThan">
      <formula>5000</formula>
    </cfRule>
  </conditionalFormatting>
  <conditionalFormatting sqref="F617">
    <cfRule type="cellIs" dxfId="11907" priority="9830" stopIfTrue="1" operator="lessThanOrEqual">
      <formula>60</formula>
    </cfRule>
    <cfRule type="cellIs" dxfId="11906" priority="9831" stopIfTrue="1" operator="between">
      <formula>60</formula>
      <formula>100</formula>
    </cfRule>
    <cfRule type="cellIs" dxfId="11905" priority="9832" stopIfTrue="1" operator="greaterThan">
      <formula>100</formula>
    </cfRule>
  </conditionalFormatting>
  <conditionalFormatting sqref="E617">
    <cfRule type="cellIs" dxfId="11904" priority="9833" stopIfTrue="1" operator="lessThanOrEqual">
      <formula>2.5</formula>
    </cfRule>
    <cfRule type="cellIs" dxfId="11903" priority="9834" stopIfTrue="1" operator="between">
      <formula>2.5</formula>
      <formula>7</formula>
    </cfRule>
    <cfRule type="cellIs" dxfId="11902" priority="9835" stopIfTrue="1" operator="greaterThan">
      <formula>7</formula>
    </cfRule>
  </conditionalFormatting>
  <conditionalFormatting sqref="H617">
    <cfRule type="cellIs" dxfId="11901" priority="9836" stopIfTrue="1" operator="lessThanOrEqual">
      <formula>12</formula>
    </cfRule>
    <cfRule type="cellIs" dxfId="11900" priority="9837" stopIfTrue="1" operator="between">
      <formula>12</formula>
      <formula>16</formula>
    </cfRule>
    <cfRule type="cellIs" dxfId="11899" priority="9838" stopIfTrue="1" operator="greaterThan">
      <formula>16</formula>
    </cfRule>
  </conditionalFormatting>
  <conditionalFormatting sqref="J617">
    <cfRule type="cellIs" dxfId="11898" priority="9839" stopIfTrue="1" operator="greaterThan">
      <formula>6.2</formula>
    </cfRule>
    <cfRule type="cellIs" dxfId="11897" priority="9840" stopIfTrue="1" operator="between">
      <formula>5.601</formula>
      <formula>6.2</formula>
    </cfRule>
    <cfRule type="cellIs" dxfId="11896" priority="9841" stopIfTrue="1" operator="lessThanOrEqual">
      <formula>5.6</formula>
    </cfRule>
  </conditionalFormatting>
  <conditionalFormatting sqref="K617">
    <cfRule type="cellIs" dxfId="11895" priority="9842" stopIfTrue="1" operator="lessThanOrEqual">
      <formula>0.02</formula>
    </cfRule>
  </conditionalFormatting>
  <conditionalFormatting sqref="G617">
    <cfRule type="cellIs" dxfId="11894" priority="9827" stopIfTrue="1" operator="lessThanOrEqual">
      <formula>0.12</formula>
    </cfRule>
    <cfRule type="cellIs" dxfId="11893" priority="9828" stopIfTrue="1" operator="between">
      <formula>0.1201</formula>
      <formula>0.2</formula>
    </cfRule>
    <cfRule type="cellIs" dxfId="11892" priority="9829" stopIfTrue="1" operator="greaterThan">
      <formula>0.2</formula>
    </cfRule>
  </conditionalFormatting>
  <conditionalFormatting sqref="N617">
    <cfRule type="cellIs" dxfId="11891" priority="9824" stopIfTrue="1" operator="between">
      <formula>50.1</formula>
      <formula>100</formula>
    </cfRule>
    <cfRule type="cellIs" dxfId="11890" priority="9826" stopIfTrue="1" operator="greaterThan">
      <formula>100</formula>
    </cfRule>
  </conditionalFormatting>
  <conditionalFormatting sqref="M617">
    <cfRule type="cellIs" dxfId="11889" priority="9823" stopIfTrue="1" operator="between">
      <formula>1250.1</formula>
      <formula>5000</formula>
    </cfRule>
    <cfRule type="cellIs" dxfId="11888" priority="9825" stopIfTrue="1" operator="greaterThan">
      <formula>5000</formula>
    </cfRule>
  </conditionalFormatting>
  <conditionalFormatting sqref="F617">
    <cfRule type="cellIs" dxfId="11887" priority="9820" stopIfTrue="1" operator="lessThanOrEqual">
      <formula>60</formula>
    </cfRule>
    <cfRule type="cellIs" dxfId="11886" priority="9821" stopIfTrue="1" operator="between">
      <formula>60</formula>
      <formula>100</formula>
    </cfRule>
    <cfRule type="cellIs" dxfId="11885" priority="9822" stopIfTrue="1" operator="greaterThan">
      <formula>100</formula>
    </cfRule>
  </conditionalFormatting>
  <conditionalFormatting sqref="E617">
    <cfRule type="cellIs" dxfId="11884" priority="9817" stopIfTrue="1" operator="lessThanOrEqual">
      <formula>2.5</formula>
    </cfRule>
    <cfRule type="cellIs" dxfId="11883" priority="9818" stopIfTrue="1" operator="between">
      <formula>2.5</formula>
      <formula>7</formula>
    </cfRule>
    <cfRule type="cellIs" dxfId="11882" priority="9819" stopIfTrue="1" operator="greaterThan">
      <formula>7</formula>
    </cfRule>
  </conditionalFormatting>
  <conditionalFormatting sqref="H617">
    <cfRule type="cellIs" dxfId="11881" priority="9814" stopIfTrue="1" operator="lessThanOrEqual">
      <formula>12</formula>
    </cfRule>
    <cfRule type="cellIs" dxfId="11880" priority="9815" stopIfTrue="1" operator="between">
      <formula>12</formula>
      <formula>16</formula>
    </cfRule>
    <cfRule type="cellIs" dxfId="11879" priority="9816" stopIfTrue="1" operator="greaterThan">
      <formula>16</formula>
    </cfRule>
  </conditionalFormatting>
  <conditionalFormatting sqref="J617">
    <cfRule type="cellIs" dxfId="11878" priority="9811" stopIfTrue="1" operator="greaterThan">
      <formula>6.2</formula>
    </cfRule>
    <cfRule type="cellIs" dxfId="11877" priority="9812" stopIfTrue="1" operator="between">
      <formula>5.601</formula>
      <formula>6.2</formula>
    </cfRule>
    <cfRule type="cellIs" dxfId="11876" priority="9813" stopIfTrue="1" operator="lessThanOrEqual">
      <formula>5.6</formula>
    </cfRule>
  </conditionalFormatting>
  <conditionalFormatting sqref="K617">
    <cfRule type="cellIs" dxfId="11875" priority="9810" stopIfTrue="1" operator="lessThanOrEqual">
      <formula>0.02</formula>
    </cfRule>
  </conditionalFormatting>
  <conditionalFormatting sqref="G617">
    <cfRule type="cellIs" dxfId="11874" priority="9807" stopIfTrue="1" operator="lessThanOrEqual">
      <formula>0.12</formula>
    </cfRule>
    <cfRule type="cellIs" dxfId="11873" priority="9808" stopIfTrue="1" operator="between">
      <formula>0.1201</formula>
      <formula>0.2</formula>
    </cfRule>
    <cfRule type="cellIs" dxfId="11872" priority="9809" stopIfTrue="1" operator="greaterThan">
      <formula>0.2</formula>
    </cfRule>
  </conditionalFormatting>
  <conditionalFormatting sqref="N617">
    <cfRule type="cellIs" dxfId="11871" priority="9805" stopIfTrue="1" operator="between">
      <formula>50.1</formula>
      <formula>100</formula>
    </cfRule>
    <cfRule type="cellIs" dxfId="11870" priority="9806" stopIfTrue="1" operator="greaterThan">
      <formula>100</formula>
    </cfRule>
  </conditionalFormatting>
  <conditionalFormatting sqref="M617">
    <cfRule type="cellIs" dxfId="11869" priority="9803" stopIfTrue="1" operator="between">
      <formula>1250.1</formula>
      <formula>5000</formula>
    </cfRule>
    <cfRule type="cellIs" dxfId="11868" priority="9804" stopIfTrue="1" operator="greaterThan">
      <formula>5000</formula>
    </cfRule>
  </conditionalFormatting>
  <conditionalFormatting sqref="F683">
    <cfRule type="cellIs" dxfId="11867" priority="9790" stopIfTrue="1" operator="lessThanOrEqual">
      <formula>60</formula>
    </cfRule>
    <cfRule type="cellIs" dxfId="11866" priority="9791" stopIfTrue="1" operator="between">
      <formula>60</formula>
      <formula>100</formula>
    </cfRule>
    <cfRule type="cellIs" dxfId="11865" priority="9792" stopIfTrue="1" operator="greaterThan">
      <formula>100</formula>
    </cfRule>
  </conditionalFormatting>
  <conditionalFormatting sqref="E683">
    <cfRule type="cellIs" dxfId="11864" priority="9793" stopIfTrue="1" operator="lessThanOrEqual">
      <formula>2.5</formula>
    </cfRule>
    <cfRule type="cellIs" dxfId="11863" priority="9794" stopIfTrue="1" operator="between">
      <formula>2.5</formula>
      <formula>7</formula>
    </cfRule>
    <cfRule type="cellIs" dxfId="11862" priority="9795" stopIfTrue="1" operator="greaterThan">
      <formula>7</formula>
    </cfRule>
  </conditionalFormatting>
  <conditionalFormatting sqref="H683">
    <cfRule type="cellIs" dxfId="11861" priority="9796" stopIfTrue="1" operator="lessThanOrEqual">
      <formula>12</formula>
    </cfRule>
    <cfRule type="cellIs" dxfId="11860" priority="9797" stopIfTrue="1" operator="between">
      <formula>12</formula>
      <formula>16</formula>
    </cfRule>
    <cfRule type="cellIs" dxfId="11859" priority="9798" stopIfTrue="1" operator="greaterThan">
      <formula>16</formula>
    </cfRule>
  </conditionalFormatting>
  <conditionalFormatting sqref="J683">
    <cfRule type="cellIs" dxfId="11858" priority="9799" stopIfTrue="1" operator="greaterThan">
      <formula>6.2</formula>
    </cfRule>
    <cfRule type="cellIs" dxfId="11857" priority="9800" stopIfTrue="1" operator="between">
      <formula>5.601</formula>
      <formula>6.2</formula>
    </cfRule>
    <cfRule type="cellIs" dxfId="11856" priority="9801" stopIfTrue="1" operator="lessThanOrEqual">
      <formula>5.6</formula>
    </cfRule>
  </conditionalFormatting>
  <conditionalFormatting sqref="K683">
    <cfRule type="cellIs" dxfId="11855" priority="9802" stopIfTrue="1" operator="lessThanOrEqual">
      <formula>0.02</formula>
    </cfRule>
  </conditionalFormatting>
  <conditionalFormatting sqref="G683">
    <cfRule type="cellIs" dxfId="11854" priority="9787" stopIfTrue="1" operator="lessThanOrEqual">
      <formula>0.12</formula>
    </cfRule>
    <cfRule type="cellIs" dxfId="11853" priority="9788" stopIfTrue="1" operator="between">
      <formula>0.1201</formula>
      <formula>0.2</formula>
    </cfRule>
    <cfRule type="cellIs" dxfId="11852" priority="9789" stopIfTrue="1" operator="greaterThan">
      <formula>0.2</formula>
    </cfRule>
  </conditionalFormatting>
  <conditionalFormatting sqref="N683">
    <cfRule type="cellIs" dxfId="11851" priority="9784" stopIfTrue="1" operator="between">
      <formula>50.1</formula>
      <formula>100</formula>
    </cfRule>
    <cfRule type="cellIs" dxfId="11850" priority="9786" stopIfTrue="1" operator="greaterThan">
      <formula>100</formula>
    </cfRule>
  </conditionalFormatting>
  <conditionalFormatting sqref="M683">
    <cfRule type="cellIs" dxfId="11849" priority="9783" stopIfTrue="1" operator="between">
      <formula>1250.1</formula>
      <formula>5000</formula>
    </cfRule>
    <cfRule type="cellIs" dxfId="11848" priority="9785" stopIfTrue="1" operator="greaterThan">
      <formula>5000</formula>
    </cfRule>
  </conditionalFormatting>
  <conditionalFormatting sqref="F683">
    <cfRule type="cellIs" dxfId="11847" priority="9780" stopIfTrue="1" operator="lessThanOrEqual">
      <formula>60</formula>
    </cfRule>
    <cfRule type="cellIs" dxfId="11846" priority="9781" stopIfTrue="1" operator="between">
      <formula>60</formula>
      <formula>100</formula>
    </cfRule>
    <cfRule type="cellIs" dxfId="11845" priority="9782" stopIfTrue="1" operator="greaterThan">
      <formula>100</formula>
    </cfRule>
  </conditionalFormatting>
  <conditionalFormatting sqref="E683">
    <cfRule type="cellIs" dxfId="11844" priority="9777" stopIfTrue="1" operator="lessThanOrEqual">
      <formula>2.5</formula>
    </cfRule>
    <cfRule type="cellIs" dxfId="11843" priority="9778" stopIfTrue="1" operator="between">
      <formula>2.5</formula>
      <formula>7</formula>
    </cfRule>
    <cfRule type="cellIs" dxfId="11842" priority="9779" stopIfTrue="1" operator="greaterThan">
      <formula>7</formula>
    </cfRule>
  </conditionalFormatting>
  <conditionalFormatting sqref="H683">
    <cfRule type="cellIs" dxfId="11841" priority="9774" stopIfTrue="1" operator="lessThanOrEqual">
      <formula>12</formula>
    </cfRule>
    <cfRule type="cellIs" dxfId="11840" priority="9775" stopIfTrue="1" operator="between">
      <formula>12</formula>
      <formula>16</formula>
    </cfRule>
    <cfRule type="cellIs" dxfId="11839" priority="9776" stopIfTrue="1" operator="greaterThan">
      <formula>16</formula>
    </cfRule>
  </conditionalFormatting>
  <conditionalFormatting sqref="J683">
    <cfRule type="cellIs" dxfId="11838" priority="9771" stopIfTrue="1" operator="greaterThan">
      <formula>6.2</formula>
    </cfRule>
    <cfRule type="cellIs" dxfId="11837" priority="9772" stopIfTrue="1" operator="between">
      <formula>5.601</formula>
      <formula>6.2</formula>
    </cfRule>
    <cfRule type="cellIs" dxfId="11836" priority="9773" stopIfTrue="1" operator="lessThanOrEqual">
      <formula>5.6</formula>
    </cfRule>
  </conditionalFormatting>
  <conditionalFormatting sqref="K683">
    <cfRule type="cellIs" dxfId="11835" priority="9770" stopIfTrue="1" operator="lessThanOrEqual">
      <formula>0.02</formula>
    </cfRule>
  </conditionalFormatting>
  <conditionalFormatting sqref="G683">
    <cfRule type="cellIs" dxfId="11834" priority="9767" stopIfTrue="1" operator="lessThanOrEqual">
      <formula>0.12</formula>
    </cfRule>
    <cfRule type="cellIs" dxfId="11833" priority="9768" stopIfTrue="1" operator="between">
      <formula>0.1201</formula>
      <formula>0.2</formula>
    </cfRule>
    <cfRule type="cellIs" dxfId="11832" priority="9769" stopIfTrue="1" operator="greaterThan">
      <formula>0.2</formula>
    </cfRule>
  </conditionalFormatting>
  <conditionalFormatting sqref="N683">
    <cfRule type="cellIs" dxfId="11831" priority="9765" stopIfTrue="1" operator="between">
      <formula>50.1</formula>
      <formula>100</formula>
    </cfRule>
    <cfRule type="cellIs" dxfId="11830" priority="9766" stopIfTrue="1" operator="greaterThan">
      <formula>100</formula>
    </cfRule>
  </conditionalFormatting>
  <conditionalFormatting sqref="M683">
    <cfRule type="cellIs" dxfId="11829" priority="9763" stopIfTrue="1" operator="between">
      <formula>1250.1</formula>
      <formula>5000</formula>
    </cfRule>
    <cfRule type="cellIs" dxfId="11828" priority="9764" stopIfTrue="1" operator="greaterThan">
      <formula>5000</formula>
    </cfRule>
  </conditionalFormatting>
  <conditionalFormatting sqref="F66 I66">
    <cfRule type="cellIs" dxfId="11827" priority="9750" stopIfTrue="1" operator="lessThanOrEqual">
      <formula>60</formula>
    </cfRule>
    <cfRule type="cellIs" dxfId="11826" priority="9751" stopIfTrue="1" operator="between">
      <formula>60</formula>
      <formula>100</formula>
    </cfRule>
    <cfRule type="cellIs" dxfId="11825" priority="9752" stopIfTrue="1" operator="greaterThan">
      <formula>100</formula>
    </cfRule>
  </conditionalFormatting>
  <conditionalFormatting sqref="E66">
    <cfRule type="cellIs" dxfId="11824" priority="9753" stopIfTrue="1" operator="lessThanOrEqual">
      <formula>2.5</formula>
    </cfRule>
    <cfRule type="cellIs" dxfId="11823" priority="9754" stopIfTrue="1" operator="between">
      <formula>2.5</formula>
      <formula>7</formula>
    </cfRule>
    <cfRule type="cellIs" dxfId="11822" priority="9755" stopIfTrue="1" operator="greaterThan">
      <formula>7</formula>
    </cfRule>
  </conditionalFormatting>
  <conditionalFormatting sqref="H66">
    <cfRule type="cellIs" dxfId="11821" priority="9756" stopIfTrue="1" operator="lessThanOrEqual">
      <formula>12</formula>
    </cfRule>
    <cfRule type="cellIs" dxfId="11820" priority="9757" stopIfTrue="1" operator="between">
      <formula>12</formula>
      <formula>16</formula>
    </cfRule>
    <cfRule type="cellIs" dxfId="11819" priority="9758" stopIfTrue="1" operator="greaterThan">
      <formula>16</formula>
    </cfRule>
  </conditionalFormatting>
  <conditionalFormatting sqref="J66">
    <cfRule type="cellIs" dxfId="11818" priority="9759" stopIfTrue="1" operator="greaterThan">
      <formula>6.2</formula>
    </cfRule>
    <cfRule type="cellIs" dxfId="11817" priority="9760" stopIfTrue="1" operator="between">
      <formula>5.601</formula>
      <formula>6.2</formula>
    </cfRule>
    <cfRule type="cellIs" dxfId="11816" priority="9761" stopIfTrue="1" operator="lessThanOrEqual">
      <formula>5.6</formula>
    </cfRule>
  </conditionalFormatting>
  <conditionalFormatting sqref="K66">
    <cfRule type="cellIs" dxfId="11815" priority="9762" stopIfTrue="1" operator="lessThanOrEqual">
      <formula>0.02</formula>
    </cfRule>
  </conditionalFormatting>
  <conditionalFormatting sqref="G66">
    <cfRule type="cellIs" dxfId="11814" priority="9747" stopIfTrue="1" operator="lessThanOrEqual">
      <formula>0.12</formula>
    </cfRule>
    <cfRule type="cellIs" dxfId="11813" priority="9748" stopIfTrue="1" operator="between">
      <formula>0.1201</formula>
      <formula>0.2</formula>
    </cfRule>
    <cfRule type="cellIs" dxfId="11812" priority="9749" stopIfTrue="1" operator="greaterThan">
      <formula>0.2</formula>
    </cfRule>
  </conditionalFormatting>
  <conditionalFormatting sqref="N66">
    <cfRule type="cellIs" dxfId="11811" priority="9744" stopIfTrue="1" operator="between">
      <formula>50.1</formula>
      <formula>100</formula>
    </cfRule>
    <cfRule type="cellIs" dxfId="11810" priority="9746" stopIfTrue="1" operator="greaterThan">
      <formula>100</formula>
    </cfRule>
  </conditionalFormatting>
  <conditionalFormatting sqref="M66">
    <cfRule type="cellIs" dxfId="11809" priority="9743" stopIfTrue="1" operator="between">
      <formula>1250.1</formula>
      <formula>5000</formula>
    </cfRule>
    <cfRule type="cellIs" dxfId="11808" priority="9745" stopIfTrue="1" operator="greaterThan">
      <formula>5000</formula>
    </cfRule>
  </conditionalFormatting>
  <conditionalFormatting sqref="F66 I66">
    <cfRule type="cellIs" dxfId="11807" priority="9740" stopIfTrue="1" operator="lessThanOrEqual">
      <formula>60</formula>
    </cfRule>
    <cfRule type="cellIs" dxfId="11806" priority="9741" stopIfTrue="1" operator="between">
      <formula>60</formula>
      <formula>100</formula>
    </cfRule>
    <cfRule type="cellIs" dxfId="11805" priority="9742" stopIfTrue="1" operator="greaterThan">
      <formula>100</formula>
    </cfRule>
  </conditionalFormatting>
  <conditionalFormatting sqref="E66">
    <cfRule type="cellIs" dxfId="11804" priority="9737" stopIfTrue="1" operator="lessThanOrEqual">
      <formula>2.5</formula>
    </cfRule>
    <cfRule type="cellIs" dxfId="11803" priority="9738" stopIfTrue="1" operator="between">
      <formula>2.5</formula>
      <formula>7</formula>
    </cfRule>
    <cfRule type="cellIs" dxfId="11802" priority="9739" stopIfTrue="1" operator="greaterThan">
      <formula>7</formula>
    </cfRule>
  </conditionalFormatting>
  <conditionalFormatting sqref="H66">
    <cfRule type="cellIs" dxfId="11801" priority="9734" stopIfTrue="1" operator="lessThanOrEqual">
      <formula>12</formula>
    </cfRule>
    <cfRule type="cellIs" dxfId="11800" priority="9735" stopIfTrue="1" operator="between">
      <formula>12</formula>
      <formula>16</formula>
    </cfRule>
    <cfRule type="cellIs" dxfId="11799" priority="9736" stopIfTrue="1" operator="greaterThan">
      <formula>16</formula>
    </cfRule>
  </conditionalFormatting>
  <conditionalFormatting sqref="J66">
    <cfRule type="cellIs" dxfId="11798" priority="9731" stopIfTrue="1" operator="greaterThan">
      <formula>6.2</formula>
    </cfRule>
    <cfRule type="cellIs" dxfId="11797" priority="9732" stopIfTrue="1" operator="between">
      <formula>5.601</formula>
      <formula>6.2</formula>
    </cfRule>
    <cfRule type="cellIs" dxfId="11796" priority="9733" stopIfTrue="1" operator="lessThanOrEqual">
      <formula>5.6</formula>
    </cfRule>
  </conditionalFormatting>
  <conditionalFormatting sqref="K66">
    <cfRule type="cellIs" dxfId="11795" priority="9730" stopIfTrue="1" operator="lessThanOrEqual">
      <formula>0.02</formula>
    </cfRule>
  </conditionalFormatting>
  <conditionalFormatting sqref="G66">
    <cfRule type="cellIs" dxfId="11794" priority="9727" stopIfTrue="1" operator="lessThanOrEqual">
      <formula>0.12</formula>
    </cfRule>
    <cfRule type="cellIs" dxfId="11793" priority="9728" stopIfTrue="1" operator="between">
      <formula>0.1201</formula>
      <formula>0.2</formula>
    </cfRule>
    <cfRule type="cellIs" dxfId="11792" priority="9729" stopIfTrue="1" operator="greaterThan">
      <formula>0.2</formula>
    </cfRule>
  </conditionalFormatting>
  <conditionalFormatting sqref="N66">
    <cfRule type="cellIs" dxfId="11791" priority="9725" stopIfTrue="1" operator="between">
      <formula>50.1</formula>
      <formula>100</formula>
    </cfRule>
    <cfRule type="cellIs" dxfId="11790" priority="9726" stopIfTrue="1" operator="greaterThan">
      <formula>100</formula>
    </cfRule>
  </conditionalFormatting>
  <conditionalFormatting sqref="M66">
    <cfRule type="cellIs" dxfId="11789" priority="9723" stopIfTrue="1" operator="between">
      <formula>1250.1</formula>
      <formula>5000</formula>
    </cfRule>
    <cfRule type="cellIs" dxfId="11788" priority="9724" stopIfTrue="1" operator="greaterThan">
      <formula>5000</formula>
    </cfRule>
  </conditionalFormatting>
  <conditionalFormatting sqref="F84 I84">
    <cfRule type="cellIs" dxfId="11787" priority="9710" stopIfTrue="1" operator="lessThanOrEqual">
      <formula>60</formula>
    </cfRule>
    <cfRule type="cellIs" dxfId="11786" priority="9711" stopIfTrue="1" operator="between">
      <formula>60</formula>
      <formula>100</formula>
    </cfRule>
    <cfRule type="cellIs" dxfId="11785" priority="9712" stopIfTrue="1" operator="greaterThan">
      <formula>100</formula>
    </cfRule>
  </conditionalFormatting>
  <conditionalFormatting sqref="E84">
    <cfRule type="cellIs" dxfId="11784" priority="9713" stopIfTrue="1" operator="lessThanOrEqual">
      <formula>2.5</formula>
    </cfRule>
    <cfRule type="cellIs" dxfId="11783" priority="9714" stopIfTrue="1" operator="between">
      <formula>2.5</formula>
      <formula>7</formula>
    </cfRule>
    <cfRule type="cellIs" dxfId="11782" priority="9715" stopIfTrue="1" operator="greaterThan">
      <formula>7</formula>
    </cfRule>
  </conditionalFormatting>
  <conditionalFormatting sqref="H84">
    <cfRule type="cellIs" dxfId="11781" priority="9716" stopIfTrue="1" operator="lessThanOrEqual">
      <formula>12</formula>
    </cfRule>
    <cfRule type="cellIs" dxfId="11780" priority="9717" stopIfTrue="1" operator="between">
      <formula>12</formula>
      <formula>16</formula>
    </cfRule>
    <cfRule type="cellIs" dxfId="11779" priority="9718" stopIfTrue="1" operator="greaterThan">
      <formula>16</formula>
    </cfRule>
  </conditionalFormatting>
  <conditionalFormatting sqref="J84">
    <cfRule type="cellIs" dxfId="11778" priority="9719" stopIfTrue="1" operator="greaterThan">
      <formula>6.2</formula>
    </cfRule>
    <cfRule type="cellIs" dxfId="11777" priority="9720" stopIfTrue="1" operator="between">
      <formula>5.601</formula>
      <formula>6.2</formula>
    </cfRule>
    <cfRule type="cellIs" dxfId="11776" priority="9721" stopIfTrue="1" operator="lessThanOrEqual">
      <formula>5.6</formula>
    </cfRule>
  </conditionalFormatting>
  <conditionalFormatting sqref="K84">
    <cfRule type="cellIs" dxfId="11775" priority="9722" stopIfTrue="1" operator="lessThanOrEqual">
      <formula>0.02</formula>
    </cfRule>
  </conditionalFormatting>
  <conditionalFormatting sqref="G84">
    <cfRule type="cellIs" dxfId="11774" priority="9707" stopIfTrue="1" operator="lessThanOrEqual">
      <formula>0.12</formula>
    </cfRule>
    <cfRule type="cellIs" dxfId="11773" priority="9708" stopIfTrue="1" operator="between">
      <formula>0.1201</formula>
      <formula>0.2</formula>
    </cfRule>
    <cfRule type="cellIs" dxfId="11772" priority="9709" stopIfTrue="1" operator="greaterThan">
      <formula>0.2</formula>
    </cfRule>
  </conditionalFormatting>
  <conditionalFormatting sqref="N84">
    <cfRule type="cellIs" dxfId="11771" priority="9704" stopIfTrue="1" operator="between">
      <formula>50.1</formula>
      <formula>100</formula>
    </cfRule>
    <cfRule type="cellIs" dxfId="11770" priority="9706" stopIfTrue="1" operator="greaterThan">
      <formula>100</formula>
    </cfRule>
  </conditionalFormatting>
  <conditionalFormatting sqref="M84">
    <cfRule type="cellIs" dxfId="11769" priority="9703" stopIfTrue="1" operator="between">
      <formula>1250.1</formula>
      <formula>5000</formula>
    </cfRule>
    <cfRule type="cellIs" dxfId="11768" priority="9705" stopIfTrue="1" operator="greaterThan">
      <formula>5000</formula>
    </cfRule>
  </conditionalFormatting>
  <conditionalFormatting sqref="F84 I84">
    <cfRule type="cellIs" dxfId="11767" priority="9700" stopIfTrue="1" operator="lessThanOrEqual">
      <formula>60</formula>
    </cfRule>
    <cfRule type="cellIs" dxfId="11766" priority="9701" stopIfTrue="1" operator="between">
      <formula>60</formula>
      <formula>100</formula>
    </cfRule>
    <cfRule type="cellIs" dxfId="11765" priority="9702" stopIfTrue="1" operator="greaterThan">
      <formula>100</formula>
    </cfRule>
  </conditionalFormatting>
  <conditionalFormatting sqref="E84">
    <cfRule type="cellIs" dxfId="11764" priority="9697" stopIfTrue="1" operator="lessThanOrEqual">
      <formula>2.5</formula>
    </cfRule>
    <cfRule type="cellIs" dxfId="11763" priority="9698" stopIfTrue="1" operator="between">
      <formula>2.5</formula>
      <formula>7</formula>
    </cfRule>
    <cfRule type="cellIs" dxfId="11762" priority="9699" stopIfTrue="1" operator="greaterThan">
      <formula>7</formula>
    </cfRule>
  </conditionalFormatting>
  <conditionalFormatting sqref="H84">
    <cfRule type="cellIs" dxfId="11761" priority="9694" stopIfTrue="1" operator="lessThanOrEqual">
      <formula>12</formula>
    </cfRule>
    <cfRule type="cellIs" dxfId="11760" priority="9695" stopIfTrue="1" operator="between">
      <formula>12</formula>
      <formula>16</formula>
    </cfRule>
    <cfRule type="cellIs" dxfId="11759" priority="9696" stopIfTrue="1" operator="greaterThan">
      <formula>16</formula>
    </cfRule>
  </conditionalFormatting>
  <conditionalFormatting sqref="J84">
    <cfRule type="cellIs" dxfId="11758" priority="9691" stopIfTrue="1" operator="greaterThan">
      <formula>6.2</formula>
    </cfRule>
    <cfRule type="cellIs" dxfId="11757" priority="9692" stopIfTrue="1" operator="between">
      <formula>5.601</formula>
      <formula>6.2</formula>
    </cfRule>
    <cfRule type="cellIs" dxfId="11756" priority="9693" stopIfTrue="1" operator="lessThanOrEqual">
      <formula>5.6</formula>
    </cfRule>
  </conditionalFormatting>
  <conditionalFormatting sqref="K84">
    <cfRule type="cellIs" dxfId="11755" priority="9690" stopIfTrue="1" operator="lessThanOrEqual">
      <formula>0.02</formula>
    </cfRule>
  </conditionalFormatting>
  <conditionalFormatting sqref="G84">
    <cfRule type="cellIs" dxfId="11754" priority="9687" stopIfTrue="1" operator="lessThanOrEqual">
      <formula>0.12</formula>
    </cfRule>
    <cfRule type="cellIs" dxfId="11753" priority="9688" stopIfTrue="1" operator="between">
      <formula>0.1201</formula>
      <formula>0.2</formula>
    </cfRule>
    <cfRule type="cellIs" dxfId="11752" priority="9689" stopIfTrue="1" operator="greaterThan">
      <formula>0.2</formula>
    </cfRule>
  </conditionalFormatting>
  <conditionalFormatting sqref="N84">
    <cfRule type="cellIs" dxfId="11751" priority="9685" stopIfTrue="1" operator="between">
      <formula>50.1</formula>
      <formula>100</formula>
    </cfRule>
    <cfRule type="cellIs" dxfId="11750" priority="9686" stopIfTrue="1" operator="greaterThan">
      <formula>100</formula>
    </cfRule>
  </conditionalFormatting>
  <conditionalFormatting sqref="M84">
    <cfRule type="cellIs" dxfId="11749" priority="9683" stopIfTrue="1" operator="between">
      <formula>1250.1</formula>
      <formula>5000</formula>
    </cfRule>
    <cfRule type="cellIs" dxfId="11748" priority="9684" stopIfTrue="1" operator="greaterThan">
      <formula>5000</formula>
    </cfRule>
  </conditionalFormatting>
  <conditionalFormatting sqref="F101">
    <cfRule type="cellIs" dxfId="11747" priority="9670" stopIfTrue="1" operator="lessThanOrEqual">
      <formula>60</formula>
    </cfRule>
    <cfRule type="cellIs" dxfId="11746" priority="9671" stopIfTrue="1" operator="between">
      <formula>60</formula>
      <formula>100</formula>
    </cfRule>
    <cfRule type="cellIs" dxfId="11745" priority="9672" stopIfTrue="1" operator="greaterThan">
      <formula>100</formula>
    </cfRule>
  </conditionalFormatting>
  <conditionalFormatting sqref="E101">
    <cfRule type="cellIs" dxfId="11744" priority="9673" stopIfTrue="1" operator="lessThanOrEqual">
      <formula>2.5</formula>
    </cfRule>
    <cfRule type="cellIs" dxfId="11743" priority="9674" stopIfTrue="1" operator="between">
      <formula>2.5</formula>
      <formula>7</formula>
    </cfRule>
    <cfRule type="cellIs" dxfId="11742" priority="9675" stopIfTrue="1" operator="greaterThan">
      <formula>7</formula>
    </cfRule>
  </conditionalFormatting>
  <conditionalFormatting sqref="H101">
    <cfRule type="cellIs" dxfId="11741" priority="9676" stopIfTrue="1" operator="lessThanOrEqual">
      <formula>12</formula>
    </cfRule>
    <cfRule type="cellIs" dxfId="11740" priority="9677" stopIfTrue="1" operator="between">
      <formula>12</formula>
      <formula>16</formula>
    </cfRule>
    <cfRule type="cellIs" dxfId="11739" priority="9678" stopIfTrue="1" operator="greaterThan">
      <formula>16</formula>
    </cfRule>
  </conditionalFormatting>
  <conditionalFormatting sqref="J101">
    <cfRule type="cellIs" dxfId="11738" priority="9679" stopIfTrue="1" operator="greaterThan">
      <formula>6.2</formula>
    </cfRule>
    <cfRule type="cellIs" dxfId="11737" priority="9680" stopIfTrue="1" operator="between">
      <formula>5.601</formula>
      <formula>6.2</formula>
    </cfRule>
    <cfRule type="cellIs" dxfId="11736" priority="9681" stopIfTrue="1" operator="lessThanOrEqual">
      <formula>5.6</formula>
    </cfRule>
  </conditionalFormatting>
  <conditionalFormatting sqref="K101">
    <cfRule type="cellIs" dxfId="11735" priority="9682" stopIfTrue="1" operator="lessThanOrEqual">
      <formula>0.02</formula>
    </cfRule>
  </conditionalFormatting>
  <conditionalFormatting sqref="G101">
    <cfRule type="cellIs" dxfId="11734" priority="9667" stopIfTrue="1" operator="lessThanOrEqual">
      <formula>0.12</formula>
    </cfRule>
    <cfRule type="cellIs" dxfId="11733" priority="9668" stopIfTrue="1" operator="between">
      <formula>0.1201</formula>
      <formula>0.2</formula>
    </cfRule>
    <cfRule type="cellIs" dxfId="11732" priority="9669" stopIfTrue="1" operator="greaterThan">
      <formula>0.2</formula>
    </cfRule>
  </conditionalFormatting>
  <conditionalFormatting sqref="N101">
    <cfRule type="cellIs" dxfId="11731" priority="9664" stopIfTrue="1" operator="between">
      <formula>50.1</formula>
      <formula>100</formula>
    </cfRule>
    <cfRule type="cellIs" dxfId="11730" priority="9666" stopIfTrue="1" operator="greaterThan">
      <formula>100</formula>
    </cfRule>
  </conditionalFormatting>
  <conditionalFormatting sqref="M101">
    <cfRule type="cellIs" dxfId="11729" priority="9663" stopIfTrue="1" operator="between">
      <formula>1250.1</formula>
      <formula>5000</formula>
    </cfRule>
    <cfRule type="cellIs" dxfId="11728" priority="9665" stopIfTrue="1" operator="greaterThan">
      <formula>5000</formula>
    </cfRule>
  </conditionalFormatting>
  <conditionalFormatting sqref="F101">
    <cfRule type="cellIs" dxfId="11727" priority="9660" stopIfTrue="1" operator="lessThanOrEqual">
      <formula>60</formula>
    </cfRule>
    <cfRule type="cellIs" dxfId="11726" priority="9661" stopIfTrue="1" operator="between">
      <formula>60</formula>
      <formula>100</formula>
    </cfRule>
    <cfRule type="cellIs" dxfId="11725" priority="9662" stopIfTrue="1" operator="greaterThan">
      <formula>100</formula>
    </cfRule>
  </conditionalFormatting>
  <conditionalFormatting sqref="E101">
    <cfRule type="cellIs" dxfId="11724" priority="9657" stopIfTrue="1" operator="lessThanOrEqual">
      <formula>2.5</formula>
    </cfRule>
    <cfRule type="cellIs" dxfId="11723" priority="9658" stopIfTrue="1" operator="between">
      <formula>2.5</formula>
      <formula>7</formula>
    </cfRule>
    <cfRule type="cellIs" dxfId="11722" priority="9659" stopIfTrue="1" operator="greaterThan">
      <formula>7</formula>
    </cfRule>
  </conditionalFormatting>
  <conditionalFormatting sqref="H101">
    <cfRule type="cellIs" dxfId="11721" priority="9654" stopIfTrue="1" operator="lessThanOrEqual">
      <formula>12</formula>
    </cfRule>
    <cfRule type="cellIs" dxfId="11720" priority="9655" stopIfTrue="1" operator="between">
      <formula>12</formula>
      <formula>16</formula>
    </cfRule>
    <cfRule type="cellIs" dxfId="11719" priority="9656" stopIfTrue="1" operator="greaterThan">
      <formula>16</formula>
    </cfRule>
  </conditionalFormatting>
  <conditionalFormatting sqref="J101">
    <cfRule type="cellIs" dxfId="11718" priority="9651" stopIfTrue="1" operator="greaterThan">
      <formula>6.2</formula>
    </cfRule>
    <cfRule type="cellIs" dxfId="11717" priority="9652" stopIfTrue="1" operator="between">
      <formula>5.601</formula>
      <formula>6.2</formula>
    </cfRule>
    <cfRule type="cellIs" dxfId="11716" priority="9653" stopIfTrue="1" operator="lessThanOrEqual">
      <formula>5.6</formula>
    </cfRule>
  </conditionalFormatting>
  <conditionalFormatting sqref="K101">
    <cfRule type="cellIs" dxfId="11715" priority="9650" stopIfTrue="1" operator="lessThanOrEqual">
      <formula>0.02</formula>
    </cfRule>
  </conditionalFormatting>
  <conditionalFormatting sqref="G101">
    <cfRule type="cellIs" dxfId="11714" priority="9647" stopIfTrue="1" operator="lessThanOrEqual">
      <formula>0.12</formula>
    </cfRule>
    <cfRule type="cellIs" dxfId="11713" priority="9648" stopIfTrue="1" operator="between">
      <formula>0.1201</formula>
      <formula>0.2</formula>
    </cfRule>
    <cfRule type="cellIs" dxfId="11712" priority="9649" stopIfTrue="1" operator="greaterThan">
      <formula>0.2</formula>
    </cfRule>
  </conditionalFormatting>
  <conditionalFormatting sqref="N101">
    <cfRule type="cellIs" dxfId="11711" priority="9645" stopIfTrue="1" operator="between">
      <formula>50.1</formula>
      <formula>100</formula>
    </cfRule>
    <cfRule type="cellIs" dxfId="11710" priority="9646" stopIfTrue="1" operator="greaterThan">
      <formula>100</formula>
    </cfRule>
  </conditionalFormatting>
  <conditionalFormatting sqref="M101">
    <cfRule type="cellIs" dxfId="11709" priority="9643" stopIfTrue="1" operator="between">
      <formula>1250.1</formula>
      <formula>5000</formula>
    </cfRule>
    <cfRule type="cellIs" dxfId="11708" priority="9644" stopIfTrue="1" operator="greaterThan">
      <formula>5000</formula>
    </cfRule>
  </conditionalFormatting>
  <conditionalFormatting sqref="F113">
    <cfRule type="cellIs" dxfId="11707" priority="9630" stopIfTrue="1" operator="lessThanOrEqual">
      <formula>60</formula>
    </cfRule>
    <cfRule type="cellIs" dxfId="11706" priority="9631" stopIfTrue="1" operator="between">
      <formula>60</formula>
      <formula>100</formula>
    </cfRule>
    <cfRule type="cellIs" dxfId="11705" priority="9632" stopIfTrue="1" operator="greaterThan">
      <formula>100</formula>
    </cfRule>
  </conditionalFormatting>
  <conditionalFormatting sqref="E113">
    <cfRule type="cellIs" dxfId="11704" priority="9633" stopIfTrue="1" operator="lessThanOrEqual">
      <formula>2.5</formula>
    </cfRule>
    <cfRule type="cellIs" dxfId="11703" priority="9634" stopIfTrue="1" operator="between">
      <formula>2.5</formula>
      <formula>7</formula>
    </cfRule>
    <cfRule type="cellIs" dxfId="11702" priority="9635" stopIfTrue="1" operator="greaterThan">
      <formula>7</formula>
    </cfRule>
  </conditionalFormatting>
  <conditionalFormatting sqref="H113">
    <cfRule type="cellIs" dxfId="11701" priority="9636" stopIfTrue="1" operator="lessThanOrEqual">
      <formula>12</formula>
    </cfRule>
    <cfRule type="cellIs" dxfId="11700" priority="9637" stopIfTrue="1" operator="between">
      <formula>12</formula>
      <formula>16</formula>
    </cfRule>
    <cfRule type="cellIs" dxfId="11699" priority="9638" stopIfTrue="1" operator="greaterThan">
      <formula>16</formula>
    </cfRule>
  </conditionalFormatting>
  <conditionalFormatting sqref="J113">
    <cfRule type="cellIs" dxfId="11698" priority="9639" stopIfTrue="1" operator="greaterThan">
      <formula>6.2</formula>
    </cfRule>
    <cfRule type="cellIs" dxfId="11697" priority="9640" stopIfTrue="1" operator="between">
      <formula>5.601</formula>
      <formula>6.2</formula>
    </cfRule>
    <cfRule type="cellIs" dxfId="11696" priority="9641" stopIfTrue="1" operator="lessThanOrEqual">
      <formula>5.6</formula>
    </cfRule>
  </conditionalFormatting>
  <conditionalFormatting sqref="K113">
    <cfRule type="cellIs" dxfId="11695" priority="9642" stopIfTrue="1" operator="lessThanOrEqual">
      <formula>0.02</formula>
    </cfRule>
  </conditionalFormatting>
  <conditionalFormatting sqref="G113">
    <cfRule type="cellIs" dxfId="11694" priority="9627" stopIfTrue="1" operator="lessThanOrEqual">
      <formula>0.12</formula>
    </cfRule>
    <cfRule type="cellIs" dxfId="11693" priority="9628" stopIfTrue="1" operator="between">
      <formula>0.1201</formula>
      <formula>0.2</formula>
    </cfRule>
    <cfRule type="cellIs" dxfId="11692" priority="9629" stopIfTrue="1" operator="greaterThan">
      <formula>0.2</formula>
    </cfRule>
  </conditionalFormatting>
  <conditionalFormatting sqref="N113">
    <cfRule type="cellIs" dxfId="11691" priority="9624" stopIfTrue="1" operator="between">
      <formula>50.1</formula>
      <formula>100</formula>
    </cfRule>
    <cfRule type="cellIs" dxfId="11690" priority="9626" stopIfTrue="1" operator="greaterThan">
      <formula>100</formula>
    </cfRule>
  </conditionalFormatting>
  <conditionalFormatting sqref="M113">
    <cfRule type="cellIs" dxfId="11689" priority="9623" stopIfTrue="1" operator="between">
      <formula>1250.1</formula>
      <formula>5000</formula>
    </cfRule>
    <cfRule type="cellIs" dxfId="11688" priority="9625" stopIfTrue="1" operator="greaterThan">
      <formula>5000</formula>
    </cfRule>
  </conditionalFormatting>
  <conditionalFormatting sqref="F113">
    <cfRule type="cellIs" dxfId="11687" priority="9620" stopIfTrue="1" operator="lessThanOrEqual">
      <formula>60</formula>
    </cfRule>
    <cfRule type="cellIs" dxfId="11686" priority="9621" stopIfTrue="1" operator="between">
      <formula>60</formula>
      <formula>100</formula>
    </cfRule>
    <cfRule type="cellIs" dxfId="11685" priority="9622" stopIfTrue="1" operator="greaterThan">
      <formula>100</formula>
    </cfRule>
  </conditionalFormatting>
  <conditionalFormatting sqref="E113">
    <cfRule type="cellIs" dxfId="11684" priority="9617" stopIfTrue="1" operator="lessThanOrEqual">
      <formula>2.5</formula>
    </cfRule>
    <cfRule type="cellIs" dxfId="11683" priority="9618" stopIfTrue="1" operator="between">
      <formula>2.5</formula>
      <formula>7</formula>
    </cfRule>
    <cfRule type="cellIs" dxfId="11682" priority="9619" stopIfTrue="1" operator="greaterThan">
      <formula>7</formula>
    </cfRule>
  </conditionalFormatting>
  <conditionalFormatting sqref="H113">
    <cfRule type="cellIs" dxfId="11681" priority="9614" stopIfTrue="1" operator="lessThanOrEqual">
      <formula>12</formula>
    </cfRule>
    <cfRule type="cellIs" dxfId="11680" priority="9615" stopIfTrue="1" operator="between">
      <formula>12</formula>
      <formula>16</formula>
    </cfRule>
    <cfRule type="cellIs" dxfId="11679" priority="9616" stopIfTrue="1" operator="greaterThan">
      <formula>16</formula>
    </cfRule>
  </conditionalFormatting>
  <conditionalFormatting sqref="J113">
    <cfRule type="cellIs" dxfId="11678" priority="9611" stopIfTrue="1" operator="greaterThan">
      <formula>6.2</formula>
    </cfRule>
    <cfRule type="cellIs" dxfId="11677" priority="9612" stopIfTrue="1" operator="between">
      <formula>5.601</formula>
      <formula>6.2</formula>
    </cfRule>
    <cfRule type="cellIs" dxfId="11676" priority="9613" stopIfTrue="1" operator="lessThanOrEqual">
      <formula>5.6</formula>
    </cfRule>
  </conditionalFormatting>
  <conditionalFormatting sqref="K113">
    <cfRule type="cellIs" dxfId="11675" priority="9610" stopIfTrue="1" operator="lessThanOrEqual">
      <formula>0.02</formula>
    </cfRule>
  </conditionalFormatting>
  <conditionalFormatting sqref="G113">
    <cfRule type="cellIs" dxfId="11674" priority="9607" stopIfTrue="1" operator="lessThanOrEqual">
      <formula>0.12</formula>
    </cfRule>
    <cfRule type="cellIs" dxfId="11673" priority="9608" stopIfTrue="1" operator="between">
      <formula>0.1201</formula>
      <formula>0.2</formula>
    </cfRule>
    <cfRule type="cellIs" dxfId="11672" priority="9609" stopIfTrue="1" operator="greaterThan">
      <formula>0.2</formula>
    </cfRule>
  </conditionalFormatting>
  <conditionalFormatting sqref="N113">
    <cfRule type="cellIs" dxfId="11671" priority="9605" stopIfTrue="1" operator="between">
      <formula>50.1</formula>
      <formula>100</formula>
    </cfRule>
    <cfRule type="cellIs" dxfId="11670" priority="9606" stopIfTrue="1" operator="greaterThan">
      <formula>100</formula>
    </cfRule>
  </conditionalFormatting>
  <conditionalFormatting sqref="M113">
    <cfRule type="cellIs" dxfId="11669" priority="9603" stopIfTrue="1" operator="between">
      <formula>1250.1</formula>
      <formula>5000</formula>
    </cfRule>
    <cfRule type="cellIs" dxfId="11668" priority="9604" stopIfTrue="1" operator="greaterThan">
      <formula>5000</formula>
    </cfRule>
  </conditionalFormatting>
  <conditionalFormatting sqref="F125">
    <cfRule type="cellIs" dxfId="11667" priority="9590" stopIfTrue="1" operator="lessThanOrEqual">
      <formula>60</formula>
    </cfRule>
    <cfRule type="cellIs" dxfId="11666" priority="9591" stopIfTrue="1" operator="between">
      <formula>60</formula>
      <formula>100</formula>
    </cfRule>
    <cfRule type="cellIs" dxfId="11665" priority="9592" stopIfTrue="1" operator="greaterThan">
      <formula>100</formula>
    </cfRule>
  </conditionalFormatting>
  <conditionalFormatting sqref="E125">
    <cfRule type="cellIs" dxfId="11664" priority="9593" stopIfTrue="1" operator="lessThanOrEqual">
      <formula>2.5</formula>
    </cfRule>
    <cfRule type="cellIs" dxfId="11663" priority="9594" stopIfTrue="1" operator="between">
      <formula>2.5</formula>
      <formula>7</formula>
    </cfRule>
    <cfRule type="cellIs" dxfId="11662" priority="9595" stopIfTrue="1" operator="greaterThan">
      <formula>7</formula>
    </cfRule>
  </conditionalFormatting>
  <conditionalFormatting sqref="H125">
    <cfRule type="cellIs" dxfId="11661" priority="9596" stopIfTrue="1" operator="lessThanOrEqual">
      <formula>12</formula>
    </cfRule>
    <cfRule type="cellIs" dxfId="11660" priority="9597" stopIfTrue="1" operator="between">
      <formula>12</formula>
      <formula>16</formula>
    </cfRule>
    <cfRule type="cellIs" dxfId="11659" priority="9598" stopIfTrue="1" operator="greaterThan">
      <formula>16</formula>
    </cfRule>
  </conditionalFormatting>
  <conditionalFormatting sqref="J125">
    <cfRule type="cellIs" dxfId="11658" priority="9599" stopIfTrue="1" operator="greaterThan">
      <formula>6.2</formula>
    </cfRule>
    <cfRule type="cellIs" dxfId="11657" priority="9600" stopIfTrue="1" operator="between">
      <formula>5.601</formula>
      <formula>6.2</formula>
    </cfRule>
    <cfRule type="cellIs" dxfId="11656" priority="9601" stopIfTrue="1" operator="lessThanOrEqual">
      <formula>5.6</formula>
    </cfRule>
  </conditionalFormatting>
  <conditionalFormatting sqref="K125">
    <cfRule type="cellIs" dxfId="11655" priority="9602" stopIfTrue="1" operator="lessThanOrEqual">
      <formula>0.02</formula>
    </cfRule>
  </conditionalFormatting>
  <conditionalFormatting sqref="G125">
    <cfRule type="cellIs" dxfId="11654" priority="9587" stopIfTrue="1" operator="lessThanOrEqual">
      <formula>0.12</formula>
    </cfRule>
    <cfRule type="cellIs" dxfId="11653" priority="9588" stopIfTrue="1" operator="between">
      <formula>0.1201</formula>
      <formula>0.2</formula>
    </cfRule>
    <cfRule type="cellIs" dxfId="11652" priority="9589" stopIfTrue="1" operator="greaterThan">
      <formula>0.2</formula>
    </cfRule>
  </conditionalFormatting>
  <conditionalFormatting sqref="N125">
    <cfRule type="cellIs" dxfId="11651" priority="9584" stopIfTrue="1" operator="between">
      <formula>50.1</formula>
      <formula>100</formula>
    </cfRule>
    <cfRule type="cellIs" dxfId="11650" priority="9586" stopIfTrue="1" operator="greaterThan">
      <formula>100</formula>
    </cfRule>
  </conditionalFormatting>
  <conditionalFormatting sqref="M125">
    <cfRule type="cellIs" dxfId="11649" priority="9583" stopIfTrue="1" operator="between">
      <formula>1250.1</formula>
      <formula>5000</formula>
    </cfRule>
    <cfRule type="cellIs" dxfId="11648" priority="9585" stopIfTrue="1" operator="greaterThan">
      <formula>5000</formula>
    </cfRule>
  </conditionalFormatting>
  <conditionalFormatting sqref="F125">
    <cfRule type="cellIs" dxfId="11647" priority="9580" stopIfTrue="1" operator="lessThanOrEqual">
      <formula>60</formula>
    </cfRule>
    <cfRule type="cellIs" dxfId="11646" priority="9581" stopIfTrue="1" operator="between">
      <formula>60</formula>
      <formula>100</formula>
    </cfRule>
    <cfRule type="cellIs" dxfId="11645" priority="9582" stopIfTrue="1" operator="greaterThan">
      <formula>100</formula>
    </cfRule>
  </conditionalFormatting>
  <conditionalFormatting sqref="E125">
    <cfRule type="cellIs" dxfId="11644" priority="9577" stopIfTrue="1" operator="lessThanOrEqual">
      <formula>2.5</formula>
    </cfRule>
    <cfRule type="cellIs" dxfId="11643" priority="9578" stopIfTrue="1" operator="between">
      <formula>2.5</formula>
      <formula>7</formula>
    </cfRule>
    <cfRule type="cellIs" dxfId="11642" priority="9579" stopIfTrue="1" operator="greaterThan">
      <formula>7</formula>
    </cfRule>
  </conditionalFormatting>
  <conditionalFormatting sqref="H125">
    <cfRule type="cellIs" dxfId="11641" priority="9574" stopIfTrue="1" operator="lessThanOrEqual">
      <formula>12</formula>
    </cfRule>
    <cfRule type="cellIs" dxfId="11640" priority="9575" stopIfTrue="1" operator="between">
      <formula>12</formula>
      <formula>16</formula>
    </cfRule>
    <cfRule type="cellIs" dxfId="11639" priority="9576" stopIfTrue="1" operator="greaterThan">
      <formula>16</formula>
    </cfRule>
  </conditionalFormatting>
  <conditionalFormatting sqref="J125">
    <cfRule type="cellIs" dxfId="11638" priority="9571" stopIfTrue="1" operator="greaterThan">
      <formula>6.2</formula>
    </cfRule>
    <cfRule type="cellIs" dxfId="11637" priority="9572" stopIfTrue="1" operator="between">
      <formula>5.601</formula>
      <formula>6.2</formula>
    </cfRule>
    <cfRule type="cellIs" dxfId="11636" priority="9573" stopIfTrue="1" operator="lessThanOrEqual">
      <formula>5.6</formula>
    </cfRule>
  </conditionalFormatting>
  <conditionalFormatting sqref="K125">
    <cfRule type="cellIs" dxfId="11635" priority="9570" stopIfTrue="1" operator="lessThanOrEqual">
      <formula>0.02</formula>
    </cfRule>
  </conditionalFormatting>
  <conditionalFormatting sqref="G125">
    <cfRule type="cellIs" dxfId="11634" priority="9567" stopIfTrue="1" operator="lessThanOrEqual">
      <formula>0.12</formula>
    </cfRule>
    <cfRule type="cellIs" dxfId="11633" priority="9568" stopIfTrue="1" operator="between">
      <formula>0.1201</formula>
      <formula>0.2</formula>
    </cfRule>
    <cfRule type="cellIs" dxfId="11632" priority="9569" stopIfTrue="1" operator="greaterThan">
      <formula>0.2</formula>
    </cfRule>
  </conditionalFormatting>
  <conditionalFormatting sqref="N125">
    <cfRule type="cellIs" dxfId="11631" priority="9565" stopIfTrue="1" operator="between">
      <formula>50.1</formula>
      <formula>100</formula>
    </cfRule>
    <cfRule type="cellIs" dxfId="11630" priority="9566" stopIfTrue="1" operator="greaterThan">
      <formula>100</formula>
    </cfRule>
  </conditionalFormatting>
  <conditionalFormatting sqref="M125">
    <cfRule type="cellIs" dxfId="11629" priority="9563" stopIfTrue="1" operator="between">
      <formula>1250.1</formula>
      <formula>5000</formula>
    </cfRule>
    <cfRule type="cellIs" dxfId="11628" priority="9564" stopIfTrue="1" operator="greaterThan">
      <formula>5000</formula>
    </cfRule>
  </conditionalFormatting>
  <conditionalFormatting sqref="F138">
    <cfRule type="cellIs" dxfId="11627" priority="9550" stopIfTrue="1" operator="lessThanOrEqual">
      <formula>60</formula>
    </cfRule>
    <cfRule type="cellIs" dxfId="11626" priority="9551" stopIfTrue="1" operator="between">
      <formula>60</formula>
      <formula>100</formula>
    </cfRule>
    <cfRule type="cellIs" dxfId="11625" priority="9552" stopIfTrue="1" operator="greaterThan">
      <formula>100</formula>
    </cfRule>
  </conditionalFormatting>
  <conditionalFormatting sqref="E138">
    <cfRule type="cellIs" dxfId="11624" priority="9553" stopIfTrue="1" operator="lessThanOrEqual">
      <formula>2.5</formula>
    </cfRule>
    <cfRule type="cellIs" dxfId="11623" priority="9554" stopIfTrue="1" operator="between">
      <formula>2.5</formula>
      <formula>7</formula>
    </cfRule>
    <cfRule type="cellIs" dxfId="11622" priority="9555" stopIfTrue="1" operator="greaterThan">
      <formula>7</formula>
    </cfRule>
  </conditionalFormatting>
  <conditionalFormatting sqref="H138">
    <cfRule type="cellIs" dxfId="11621" priority="9556" stopIfTrue="1" operator="lessThanOrEqual">
      <formula>12</formula>
    </cfRule>
    <cfRule type="cellIs" dxfId="11620" priority="9557" stopIfTrue="1" operator="between">
      <formula>12</formula>
      <formula>16</formula>
    </cfRule>
    <cfRule type="cellIs" dxfId="11619" priority="9558" stopIfTrue="1" operator="greaterThan">
      <formula>16</formula>
    </cfRule>
  </conditionalFormatting>
  <conditionalFormatting sqref="J138">
    <cfRule type="cellIs" dxfId="11618" priority="9559" stopIfTrue="1" operator="greaterThan">
      <formula>6.2</formula>
    </cfRule>
    <cfRule type="cellIs" dxfId="11617" priority="9560" stopIfTrue="1" operator="between">
      <formula>5.601</formula>
      <formula>6.2</formula>
    </cfRule>
    <cfRule type="cellIs" dxfId="11616" priority="9561" stopIfTrue="1" operator="lessThanOrEqual">
      <formula>5.6</formula>
    </cfRule>
  </conditionalFormatting>
  <conditionalFormatting sqref="K138">
    <cfRule type="cellIs" dxfId="11615" priority="9562" stopIfTrue="1" operator="lessThanOrEqual">
      <formula>0.02</formula>
    </cfRule>
  </conditionalFormatting>
  <conditionalFormatting sqref="G138">
    <cfRule type="cellIs" dxfId="11614" priority="9547" stopIfTrue="1" operator="lessThanOrEqual">
      <formula>0.12</formula>
    </cfRule>
    <cfRule type="cellIs" dxfId="11613" priority="9548" stopIfTrue="1" operator="between">
      <formula>0.1201</formula>
      <formula>0.2</formula>
    </cfRule>
    <cfRule type="cellIs" dxfId="11612" priority="9549" stopIfTrue="1" operator="greaterThan">
      <formula>0.2</formula>
    </cfRule>
  </conditionalFormatting>
  <conditionalFormatting sqref="N138">
    <cfRule type="cellIs" dxfId="11611" priority="9544" stopIfTrue="1" operator="between">
      <formula>50.1</formula>
      <formula>100</formula>
    </cfRule>
    <cfRule type="cellIs" dxfId="11610" priority="9546" stopIfTrue="1" operator="greaterThan">
      <formula>100</formula>
    </cfRule>
  </conditionalFormatting>
  <conditionalFormatting sqref="M138">
    <cfRule type="cellIs" dxfId="11609" priority="9543" stopIfTrue="1" operator="between">
      <formula>1250.1</formula>
      <formula>5000</formula>
    </cfRule>
    <cfRule type="cellIs" dxfId="11608" priority="9545" stopIfTrue="1" operator="greaterThan">
      <formula>5000</formula>
    </cfRule>
  </conditionalFormatting>
  <conditionalFormatting sqref="F138">
    <cfRule type="cellIs" dxfId="11607" priority="9540" stopIfTrue="1" operator="lessThanOrEqual">
      <formula>60</formula>
    </cfRule>
    <cfRule type="cellIs" dxfId="11606" priority="9541" stopIfTrue="1" operator="between">
      <formula>60</formula>
      <formula>100</formula>
    </cfRule>
    <cfRule type="cellIs" dxfId="11605" priority="9542" stopIfTrue="1" operator="greaterThan">
      <formula>100</formula>
    </cfRule>
  </conditionalFormatting>
  <conditionalFormatting sqref="E138">
    <cfRule type="cellIs" dxfId="11604" priority="9537" stopIfTrue="1" operator="lessThanOrEqual">
      <formula>2.5</formula>
    </cfRule>
    <cfRule type="cellIs" dxfId="11603" priority="9538" stopIfTrue="1" operator="between">
      <formula>2.5</formula>
      <formula>7</formula>
    </cfRule>
    <cfRule type="cellIs" dxfId="11602" priority="9539" stopIfTrue="1" operator="greaterThan">
      <formula>7</formula>
    </cfRule>
  </conditionalFormatting>
  <conditionalFormatting sqref="H138">
    <cfRule type="cellIs" dxfId="11601" priority="9534" stopIfTrue="1" operator="lessThanOrEqual">
      <formula>12</formula>
    </cfRule>
    <cfRule type="cellIs" dxfId="11600" priority="9535" stopIfTrue="1" operator="between">
      <formula>12</formula>
      <formula>16</formula>
    </cfRule>
    <cfRule type="cellIs" dxfId="11599" priority="9536" stopIfTrue="1" operator="greaterThan">
      <formula>16</formula>
    </cfRule>
  </conditionalFormatting>
  <conditionalFormatting sqref="J138">
    <cfRule type="cellIs" dxfId="11598" priority="9531" stopIfTrue="1" operator="greaterThan">
      <formula>6.2</formula>
    </cfRule>
    <cfRule type="cellIs" dxfId="11597" priority="9532" stopIfTrue="1" operator="between">
      <formula>5.601</formula>
      <formula>6.2</formula>
    </cfRule>
    <cfRule type="cellIs" dxfId="11596" priority="9533" stopIfTrue="1" operator="lessThanOrEqual">
      <formula>5.6</formula>
    </cfRule>
  </conditionalFormatting>
  <conditionalFormatting sqref="K138">
    <cfRule type="cellIs" dxfId="11595" priority="9530" stopIfTrue="1" operator="lessThanOrEqual">
      <formula>0.02</formula>
    </cfRule>
  </conditionalFormatting>
  <conditionalFormatting sqref="G138">
    <cfRule type="cellIs" dxfId="11594" priority="9527" stopIfTrue="1" operator="lessThanOrEqual">
      <formula>0.12</formula>
    </cfRule>
    <cfRule type="cellIs" dxfId="11593" priority="9528" stopIfTrue="1" operator="between">
      <formula>0.1201</formula>
      <formula>0.2</formula>
    </cfRule>
    <cfRule type="cellIs" dxfId="11592" priority="9529" stopIfTrue="1" operator="greaterThan">
      <formula>0.2</formula>
    </cfRule>
  </conditionalFormatting>
  <conditionalFormatting sqref="N138">
    <cfRule type="cellIs" dxfId="11591" priority="9525" stopIfTrue="1" operator="between">
      <formula>50.1</formula>
      <formula>100</formula>
    </cfRule>
    <cfRule type="cellIs" dxfId="11590" priority="9526" stopIfTrue="1" operator="greaterThan">
      <formula>100</formula>
    </cfRule>
  </conditionalFormatting>
  <conditionalFormatting sqref="M138">
    <cfRule type="cellIs" dxfId="11589" priority="9523" stopIfTrue="1" operator="between">
      <formula>1250.1</formula>
      <formula>5000</formula>
    </cfRule>
    <cfRule type="cellIs" dxfId="11588" priority="9524" stopIfTrue="1" operator="greaterThan">
      <formula>5000</formula>
    </cfRule>
  </conditionalFormatting>
  <conditionalFormatting sqref="F155">
    <cfRule type="cellIs" dxfId="11587" priority="9510" stopIfTrue="1" operator="lessThanOrEqual">
      <formula>60</formula>
    </cfRule>
    <cfRule type="cellIs" dxfId="11586" priority="9511" stopIfTrue="1" operator="between">
      <formula>60</formula>
      <formula>100</formula>
    </cfRule>
    <cfRule type="cellIs" dxfId="11585" priority="9512" stopIfTrue="1" operator="greaterThan">
      <formula>100</formula>
    </cfRule>
  </conditionalFormatting>
  <conditionalFormatting sqref="E155">
    <cfRule type="cellIs" dxfId="11584" priority="9513" stopIfTrue="1" operator="lessThanOrEqual">
      <formula>2.5</formula>
    </cfRule>
    <cfRule type="cellIs" dxfId="11583" priority="9514" stopIfTrue="1" operator="between">
      <formula>2.5</formula>
      <formula>7</formula>
    </cfRule>
    <cfRule type="cellIs" dxfId="11582" priority="9515" stopIfTrue="1" operator="greaterThan">
      <formula>7</formula>
    </cfRule>
  </conditionalFormatting>
  <conditionalFormatting sqref="H155">
    <cfRule type="cellIs" dxfId="11581" priority="9516" stopIfTrue="1" operator="lessThanOrEqual">
      <formula>12</formula>
    </cfRule>
    <cfRule type="cellIs" dxfId="11580" priority="9517" stopIfTrue="1" operator="between">
      <formula>12</formula>
      <formula>16</formula>
    </cfRule>
    <cfRule type="cellIs" dxfId="11579" priority="9518" stopIfTrue="1" operator="greaterThan">
      <formula>16</formula>
    </cfRule>
  </conditionalFormatting>
  <conditionalFormatting sqref="J155">
    <cfRule type="cellIs" dxfId="11578" priority="9519" stopIfTrue="1" operator="greaterThan">
      <formula>6.2</formula>
    </cfRule>
    <cfRule type="cellIs" dxfId="11577" priority="9520" stopIfTrue="1" operator="between">
      <formula>5.601</formula>
      <formula>6.2</formula>
    </cfRule>
    <cfRule type="cellIs" dxfId="11576" priority="9521" stopIfTrue="1" operator="lessThanOrEqual">
      <formula>5.6</formula>
    </cfRule>
  </conditionalFormatting>
  <conditionalFormatting sqref="K155">
    <cfRule type="cellIs" dxfId="11575" priority="9522" stopIfTrue="1" operator="lessThanOrEqual">
      <formula>0.02</formula>
    </cfRule>
  </conditionalFormatting>
  <conditionalFormatting sqref="G155">
    <cfRule type="cellIs" dxfId="11574" priority="9507" stopIfTrue="1" operator="lessThanOrEqual">
      <formula>0.12</formula>
    </cfRule>
    <cfRule type="cellIs" dxfId="11573" priority="9508" stopIfTrue="1" operator="between">
      <formula>0.1201</formula>
      <formula>0.2</formula>
    </cfRule>
    <cfRule type="cellIs" dxfId="11572" priority="9509" stopIfTrue="1" operator="greaterThan">
      <formula>0.2</formula>
    </cfRule>
  </conditionalFormatting>
  <conditionalFormatting sqref="N155">
    <cfRule type="cellIs" dxfId="11571" priority="9504" stopIfTrue="1" operator="between">
      <formula>50.1</formula>
      <formula>100</formula>
    </cfRule>
    <cfRule type="cellIs" dxfId="11570" priority="9506" stopIfTrue="1" operator="greaterThan">
      <formula>100</formula>
    </cfRule>
  </conditionalFormatting>
  <conditionalFormatting sqref="M155">
    <cfRule type="cellIs" dxfId="11569" priority="9503" stopIfTrue="1" operator="between">
      <formula>1250.1</formula>
      <formula>5000</formula>
    </cfRule>
    <cfRule type="cellIs" dxfId="11568" priority="9505" stopIfTrue="1" operator="greaterThan">
      <formula>5000</formula>
    </cfRule>
  </conditionalFormatting>
  <conditionalFormatting sqref="F155">
    <cfRule type="cellIs" dxfId="11567" priority="9500" stopIfTrue="1" operator="lessThanOrEqual">
      <formula>60</formula>
    </cfRule>
    <cfRule type="cellIs" dxfId="11566" priority="9501" stopIfTrue="1" operator="between">
      <formula>60</formula>
      <formula>100</formula>
    </cfRule>
    <cfRule type="cellIs" dxfId="11565" priority="9502" stopIfTrue="1" operator="greaterThan">
      <formula>100</formula>
    </cfRule>
  </conditionalFormatting>
  <conditionalFormatting sqref="E155">
    <cfRule type="cellIs" dxfId="11564" priority="9497" stopIfTrue="1" operator="lessThanOrEqual">
      <formula>2.5</formula>
    </cfRule>
    <cfRule type="cellIs" dxfId="11563" priority="9498" stopIfTrue="1" operator="between">
      <formula>2.5</formula>
      <formula>7</formula>
    </cfRule>
    <cfRule type="cellIs" dxfId="11562" priority="9499" stopIfTrue="1" operator="greaterThan">
      <formula>7</formula>
    </cfRule>
  </conditionalFormatting>
  <conditionalFormatting sqref="H155">
    <cfRule type="cellIs" dxfId="11561" priority="9494" stopIfTrue="1" operator="lessThanOrEqual">
      <formula>12</formula>
    </cfRule>
    <cfRule type="cellIs" dxfId="11560" priority="9495" stopIfTrue="1" operator="between">
      <formula>12</formula>
      <formula>16</formula>
    </cfRule>
    <cfRule type="cellIs" dxfId="11559" priority="9496" stopIfTrue="1" operator="greaterThan">
      <formula>16</formula>
    </cfRule>
  </conditionalFormatting>
  <conditionalFormatting sqref="J155">
    <cfRule type="cellIs" dxfId="11558" priority="9491" stopIfTrue="1" operator="greaterThan">
      <formula>6.2</formula>
    </cfRule>
    <cfRule type="cellIs" dxfId="11557" priority="9492" stopIfTrue="1" operator="between">
      <formula>5.601</formula>
      <formula>6.2</formula>
    </cfRule>
    <cfRule type="cellIs" dxfId="11556" priority="9493" stopIfTrue="1" operator="lessThanOrEqual">
      <formula>5.6</formula>
    </cfRule>
  </conditionalFormatting>
  <conditionalFormatting sqref="K155">
    <cfRule type="cellIs" dxfId="11555" priority="9490" stopIfTrue="1" operator="lessThanOrEqual">
      <formula>0.02</formula>
    </cfRule>
  </conditionalFormatting>
  <conditionalFormatting sqref="G155">
    <cfRule type="cellIs" dxfId="11554" priority="9487" stopIfTrue="1" operator="lessThanOrEqual">
      <formula>0.12</formula>
    </cfRule>
    <cfRule type="cellIs" dxfId="11553" priority="9488" stopIfTrue="1" operator="between">
      <formula>0.1201</formula>
      <formula>0.2</formula>
    </cfRule>
    <cfRule type="cellIs" dxfId="11552" priority="9489" stopIfTrue="1" operator="greaterThan">
      <formula>0.2</formula>
    </cfRule>
  </conditionalFormatting>
  <conditionalFormatting sqref="N155">
    <cfRule type="cellIs" dxfId="11551" priority="9485" stopIfTrue="1" operator="between">
      <formula>50.1</formula>
      <formula>100</formula>
    </cfRule>
    <cfRule type="cellIs" dxfId="11550" priority="9486" stopIfTrue="1" operator="greaterThan">
      <formula>100</formula>
    </cfRule>
  </conditionalFormatting>
  <conditionalFormatting sqref="M155">
    <cfRule type="cellIs" dxfId="11549" priority="9483" stopIfTrue="1" operator="between">
      <formula>1250.1</formula>
      <formula>5000</formula>
    </cfRule>
    <cfRule type="cellIs" dxfId="11548" priority="9484" stopIfTrue="1" operator="greaterThan">
      <formula>5000</formula>
    </cfRule>
  </conditionalFormatting>
  <conditionalFormatting sqref="F168">
    <cfRule type="cellIs" dxfId="11547" priority="9470" stopIfTrue="1" operator="lessThanOrEqual">
      <formula>60</formula>
    </cfRule>
    <cfRule type="cellIs" dxfId="11546" priority="9471" stopIfTrue="1" operator="between">
      <formula>60</formula>
      <formula>100</formula>
    </cfRule>
    <cfRule type="cellIs" dxfId="11545" priority="9472" stopIfTrue="1" operator="greaterThan">
      <formula>100</formula>
    </cfRule>
  </conditionalFormatting>
  <conditionalFormatting sqref="E168">
    <cfRule type="cellIs" dxfId="11544" priority="9473" stopIfTrue="1" operator="lessThanOrEqual">
      <formula>2.5</formula>
    </cfRule>
    <cfRule type="cellIs" dxfId="11543" priority="9474" stopIfTrue="1" operator="between">
      <formula>2.5</formula>
      <formula>7</formula>
    </cfRule>
    <cfRule type="cellIs" dxfId="11542" priority="9475" stopIfTrue="1" operator="greaterThan">
      <formula>7</formula>
    </cfRule>
  </conditionalFormatting>
  <conditionalFormatting sqref="H168">
    <cfRule type="cellIs" dxfId="11541" priority="9476" stopIfTrue="1" operator="lessThanOrEqual">
      <formula>12</formula>
    </cfRule>
    <cfRule type="cellIs" dxfId="11540" priority="9477" stopIfTrue="1" operator="between">
      <formula>12</formula>
      <formula>16</formula>
    </cfRule>
    <cfRule type="cellIs" dxfId="11539" priority="9478" stopIfTrue="1" operator="greaterThan">
      <formula>16</formula>
    </cfRule>
  </conditionalFormatting>
  <conditionalFormatting sqref="J168">
    <cfRule type="cellIs" dxfId="11538" priority="9479" stopIfTrue="1" operator="greaterThan">
      <formula>6.2</formula>
    </cfRule>
    <cfRule type="cellIs" dxfId="11537" priority="9480" stopIfTrue="1" operator="between">
      <formula>5.601</formula>
      <formula>6.2</formula>
    </cfRule>
    <cfRule type="cellIs" dxfId="11536" priority="9481" stopIfTrue="1" operator="lessThanOrEqual">
      <formula>5.6</formula>
    </cfRule>
  </conditionalFormatting>
  <conditionalFormatting sqref="K168">
    <cfRule type="cellIs" dxfId="11535" priority="9482" stopIfTrue="1" operator="lessThanOrEqual">
      <formula>0.02</formula>
    </cfRule>
  </conditionalFormatting>
  <conditionalFormatting sqref="G168">
    <cfRule type="cellIs" dxfId="11534" priority="9467" stopIfTrue="1" operator="lessThanOrEqual">
      <formula>0.12</formula>
    </cfRule>
    <cfRule type="cellIs" dxfId="11533" priority="9468" stopIfTrue="1" operator="between">
      <formula>0.1201</formula>
      <formula>0.2</formula>
    </cfRule>
    <cfRule type="cellIs" dxfId="11532" priority="9469" stopIfTrue="1" operator="greaterThan">
      <formula>0.2</formula>
    </cfRule>
  </conditionalFormatting>
  <conditionalFormatting sqref="N168">
    <cfRule type="cellIs" dxfId="11531" priority="9464" stopIfTrue="1" operator="between">
      <formula>50.1</formula>
      <formula>100</formula>
    </cfRule>
    <cfRule type="cellIs" dxfId="11530" priority="9466" stopIfTrue="1" operator="greaterThan">
      <formula>100</formula>
    </cfRule>
  </conditionalFormatting>
  <conditionalFormatting sqref="M168">
    <cfRule type="cellIs" dxfId="11529" priority="9463" stopIfTrue="1" operator="between">
      <formula>1250.1</formula>
      <formula>5000</formula>
    </cfRule>
    <cfRule type="cellIs" dxfId="11528" priority="9465" stopIfTrue="1" operator="greaterThan">
      <formula>5000</formula>
    </cfRule>
  </conditionalFormatting>
  <conditionalFormatting sqref="F168">
    <cfRule type="cellIs" dxfId="11527" priority="9460" stopIfTrue="1" operator="lessThanOrEqual">
      <formula>60</formula>
    </cfRule>
    <cfRule type="cellIs" dxfId="11526" priority="9461" stopIfTrue="1" operator="between">
      <formula>60</formula>
      <formula>100</formula>
    </cfRule>
    <cfRule type="cellIs" dxfId="11525" priority="9462" stopIfTrue="1" operator="greaterThan">
      <formula>100</formula>
    </cfRule>
  </conditionalFormatting>
  <conditionalFormatting sqref="E168">
    <cfRule type="cellIs" dxfId="11524" priority="9457" stopIfTrue="1" operator="lessThanOrEqual">
      <formula>2.5</formula>
    </cfRule>
    <cfRule type="cellIs" dxfId="11523" priority="9458" stopIfTrue="1" operator="between">
      <formula>2.5</formula>
      <formula>7</formula>
    </cfRule>
    <cfRule type="cellIs" dxfId="11522" priority="9459" stopIfTrue="1" operator="greaterThan">
      <formula>7</formula>
    </cfRule>
  </conditionalFormatting>
  <conditionalFormatting sqref="H168">
    <cfRule type="cellIs" dxfId="11521" priority="9454" stopIfTrue="1" operator="lessThanOrEqual">
      <formula>12</formula>
    </cfRule>
    <cfRule type="cellIs" dxfId="11520" priority="9455" stopIfTrue="1" operator="between">
      <formula>12</formula>
      <formula>16</formula>
    </cfRule>
    <cfRule type="cellIs" dxfId="11519" priority="9456" stopIfTrue="1" operator="greaterThan">
      <formula>16</formula>
    </cfRule>
  </conditionalFormatting>
  <conditionalFormatting sqref="J168">
    <cfRule type="cellIs" dxfId="11518" priority="9451" stopIfTrue="1" operator="greaterThan">
      <formula>6.2</formula>
    </cfRule>
    <cfRule type="cellIs" dxfId="11517" priority="9452" stopIfTrue="1" operator="between">
      <formula>5.601</formula>
      <formula>6.2</formula>
    </cfRule>
    <cfRule type="cellIs" dxfId="11516" priority="9453" stopIfTrue="1" operator="lessThanOrEqual">
      <formula>5.6</formula>
    </cfRule>
  </conditionalFormatting>
  <conditionalFormatting sqref="K168">
    <cfRule type="cellIs" dxfId="11515" priority="9450" stopIfTrue="1" operator="lessThanOrEqual">
      <formula>0.02</formula>
    </cfRule>
  </conditionalFormatting>
  <conditionalFormatting sqref="G168">
    <cfRule type="cellIs" dxfId="11514" priority="9447" stopIfTrue="1" operator="lessThanOrEqual">
      <formula>0.12</formula>
    </cfRule>
    <cfRule type="cellIs" dxfId="11513" priority="9448" stopIfTrue="1" operator="between">
      <formula>0.1201</formula>
      <formula>0.2</formula>
    </cfRule>
    <cfRule type="cellIs" dxfId="11512" priority="9449" stopIfTrue="1" operator="greaterThan">
      <formula>0.2</formula>
    </cfRule>
  </conditionalFormatting>
  <conditionalFormatting sqref="N168">
    <cfRule type="cellIs" dxfId="11511" priority="9445" stopIfTrue="1" operator="between">
      <formula>50.1</formula>
      <formula>100</formula>
    </cfRule>
    <cfRule type="cellIs" dxfId="11510" priority="9446" stopIfTrue="1" operator="greaterThan">
      <formula>100</formula>
    </cfRule>
  </conditionalFormatting>
  <conditionalFormatting sqref="M168">
    <cfRule type="cellIs" dxfId="11509" priority="9443" stopIfTrue="1" operator="between">
      <formula>1250.1</formula>
      <formula>5000</formula>
    </cfRule>
    <cfRule type="cellIs" dxfId="11508" priority="9444" stopIfTrue="1" operator="greaterThan">
      <formula>5000</formula>
    </cfRule>
  </conditionalFormatting>
  <conditionalFormatting sqref="F185">
    <cfRule type="cellIs" dxfId="11507" priority="9430" stopIfTrue="1" operator="lessThanOrEqual">
      <formula>60</formula>
    </cfRule>
    <cfRule type="cellIs" dxfId="11506" priority="9431" stopIfTrue="1" operator="between">
      <formula>60</formula>
      <formula>100</formula>
    </cfRule>
    <cfRule type="cellIs" dxfId="11505" priority="9432" stopIfTrue="1" operator="greaterThan">
      <formula>100</formula>
    </cfRule>
  </conditionalFormatting>
  <conditionalFormatting sqref="E185">
    <cfRule type="cellIs" dxfId="11504" priority="9433" stopIfTrue="1" operator="lessThanOrEqual">
      <formula>2.5</formula>
    </cfRule>
    <cfRule type="cellIs" dxfId="11503" priority="9434" stopIfTrue="1" operator="between">
      <formula>2.5</formula>
      <formula>7</formula>
    </cfRule>
    <cfRule type="cellIs" dxfId="11502" priority="9435" stopIfTrue="1" operator="greaterThan">
      <formula>7</formula>
    </cfRule>
  </conditionalFormatting>
  <conditionalFormatting sqref="H185">
    <cfRule type="cellIs" dxfId="11501" priority="9436" stopIfTrue="1" operator="lessThanOrEqual">
      <formula>12</formula>
    </cfRule>
    <cfRule type="cellIs" dxfId="11500" priority="9437" stopIfTrue="1" operator="between">
      <formula>12</formula>
      <formula>16</formula>
    </cfRule>
    <cfRule type="cellIs" dxfId="11499" priority="9438" stopIfTrue="1" operator="greaterThan">
      <formula>16</formula>
    </cfRule>
  </conditionalFormatting>
  <conditionalFormatting sqref="J185">
    <cfRule type="cellIs" dxfId="11498" priority="9439" stopIfTrue="1" operator="greaterThan">
      <formula>6.2</formula>
    </cfRule>
    <cfRule type="cellIs" dxfId="11497" priority="9440" stopIfTrue="1" operator="between">
      <formula>5.601</formula>
      <formula>6.2</formula>
    </cfRule>
    <cfRule type="cellIs" dxfId="11496" priority="9441" stopIfTrue="1" operator="lessThanOrEqual">
      <formula>5.6</formula>
    </cfRule>
  </conditionalFormatting>
  <conditionalFormatting sqref="K185">
    <cfRule type="cellIs" dxfId="11495" priority="9442" stopIfTrue="1" operator="lessThanOrEqual">
      <formula>0.02</formula>
    </cfRule>
  </conditionalFormatting>
  <conditionalFormatting sqref="G185">
    <cfRule type="cellIs" dxfId="11494" priority="9427" stopIfTrue="1" operator="lessThanOrEqual">
      <formula>0.12</formula>
    </cfRule>
    <cfRule type="cellIs" dxfId="11493" priority="9428" stopIfTrue="1" operator="between">
      <formula>0.1201</formula>
      <formula>0.2</formula>
    </cfRule>
    <cfRule type="cellIs" dxfId="11492" priority="9429" stopIfTrue="1" operator="greaterThan">
      <formula>0.2</formula>
    </cfRule>
  </conditionalFormatting>
  <conditionalFormatting sqref="N185">
    <cfRule type="cellIs" dxfId="11491" priority="9424" stopIfTrue="1" operator="between">
      <formula>50.1</formula>
      <formula>100</formula>
    </cfRule>
    <cfRule type="cellIs" dxfId="11490" priority="9426" stopIfTrue="1" operator="greaterThan">
      <formula>100</formula>
    </cfRule>
  </conditionalFormatting>
  <conditionalFormatting sqref="M185">
    <cfRule type="cellIs" dxfId="11489" priority="9423" stopIfTrue="1" operator="between">
      <formula>1250.1</formula>
      <formula>5000</formula>
    </cfRule>
    <cfRule type="cellIs" dxfId="11488" priority="9425" stopIfTrue="1" operator="greaterThan">
      <formula>5000</formula>
    </cfRule>
  </conditionalFormatting>
  <conditionalFormatting sqref="F185">
    <cfRule type="cellIs" dxfId="11487" priority="9420" stopIfTrue="1" operator="lessThanOrEqual">
      <formula>60</formula>
    </cfRule>
    <cfRule type="cellIs" dxfId="11486" priority="9421" stopIfTrue="1" operator="between">
      <formula>60</formula>
      <formula>100</formula>
    </cfRule>
    <cfRule type="cellIs" dxfId="11485" priority="9422" stopIfTrue="1" operator="greaterThan">
      <formula>100</formula>
    </cfRule>
  </conditionalFormatting>
  <conditionalFormatting sqref="E185">
    <cfRule type="cellIs" dxfId="11484" priority="9417" stopIfTrue="1" operator="lessThanOrEqual">
      <formula>2.5</formula>
    </cfRule>
    <cfRule type="cellIs" dxfId="11483" priority="9418" stopIfTrue="1" operator="between">
      <formula>2.5</formula>
      <formula>7</formula>
    </cfRule>
    <cfRule type="cellIs" dxfId="11482" priority="9419" stopIfTrue="1" operator="greaterThan">
      <formula>7</formula>
    </cfRule>
  </conditionalFormatting>
  <conditionalFormatting sqref="H185">
    <cfRule type="cellIs" dxfId="11481" priority="9414" stopIfTrue="1" operator="lessThanOrEqual">
      <formula>12</formula>
    </cfRule>
    <cfRule type="cellIs" dxfId="11480" priority="9415" stopIfTrue="1" operator="between">
      <formula>12</formula>
      <formula>16</formula>
    </cfRule>
    <cfRule type="cellIs" dxfId="11479" priority="9416" stopIfTrue="1" operator="greaterThan">
      <formula>16</formula>
    </cfRule>
  </conditionalFormatting>
  <conditionalFormatting sqref="J185">
    <cfRule type="cellIs" dxfId="11478" priority="9411" stopIfTrue="1" operator="greaterThan">
      <formula>6.2</formula>
    </cfRule>
    <cfRule type="cellIs" dxfId="11477" priority="9412" stopIfTrue="1" operator="between">
      <formula>5.601</formula>
      <formula>6.2</formula>
    </cfRule>
    <cfRule type="cellIs" dxfId="11476" priority="9413" stopIfTrue="1" operator="lessThanOrEqual">
      <formula>5.6</formula>
    </cfRule>
  </conditionalFormatting>
  <conditionalFormatting sqref="K185">
    <cfRule type="cellIs" dxfId="11475" priority="9410" stopIfTrue="1" operator="lessThanOrEqual">
      <formula>0.02</formula>
    </cfRule>
  </conditionalFormatting>
  <conditionalFormatting sqref="G185">
    <cfRule type="cellIs" dxfId="11474" priority="9407" stopIfTrue="1" operator="lessThanOrEqual">
      <formula>0.12</formula>
    </cfRule>
    <cfRule type="cellIs" dxfId="11473" priority="9408" stopIfTrue="1" operator="between">
      <formula>0.1201</formula>
      <formula>0.2</formula>
    </cfRule>
    <cfRule type="cellIs" dxfId="11472" priority="9409" stopIfTrue="1" operator="greaterThan">
      <formula>0.2</formula>
    </cfRule>
  </conditionalFormatting>
  <conditionalFormatting sqref="N185">
    <cfRule type="cellIs" dxfId="11471" priority="9405" stopIfTrue="1" operator="between">
      <formula>50.1</formula>
      <formula>100</formula>
    </cfRule>
    <cfRule type="cellIs" dxfId="11470" priority="9406" stopIfTrue="1" operator="greaterThan">
      <formula>100</formula>
    </cfRule>
  </conditionalFormatting>
  <conditionalFormatting sqref="M185">
    <cfRule type="cellIs" dxfId="11469" priority="9403" stopIfTrue="1" operator="between">
      <formula>1250.1</formula>
      <formula>5000</formula>
    </cfRule>
    <cfRule type="cellIs" dxfId="11468" priority="9404" stopIfTrue="1" operator="greaterThan">
      <formula>5000</formula>
    </cfRule>
  </conditionalFormatting>
  <conditionalFormatting sqref="F197">
    <cfRule type="cellIs" dxfId="11467" priority="9390" stopIfTrue="1" operator="lessThanOrEqual">
      <formula>60</formula>
    </cfRule>
    <cfRule type="cellIs" dxfId="11466" priority="9391" stopIfTrue="1" operator="between">
      <formula>60</formula>
      <formula>100</formula>
    </cfRule>
    <cfRule type="cellIs" dxfId="11465" priority="9392" stopIfTrue="1" operator="greaterThan">
      <formula>100</formula>
    </cfRule>
  </conditionalFormatting>
  <conditionalFormatting sqref="E197">
    <cfRule type="cellIs" dxfId="11464" priority="9393" stopIfTrue="1" operator="lessThanOrEqual">
      <formula>2.5</formula>
    </cfRule>
    <cfRule type="cellIs" dxfId="11463" priority="9394" stopIfTrue="1" operator="between">
      <formula>2.5</formula>
      <formula>7</formula>
    </cfRule>
    <cfRule type="cellIs" dxfId="11462" priority="9395" stopIfTrue="1" operator="greaterThan">
      <formula>7</formula>
    </cfRule>
  </conditionalFormatting>
  <conditionalFormatting sqref="H197">
    <cfRule type="cellIs" dxfId="11461" priority="9396" stopIfTrue="1" operator="lessThanOrEqual">
      <formula>12</formula>
    </cfRule>
    <cfRule type="cellIs" dxfId="11460" priority="9397" stopIfTrue="1" operator="between">
      <formula>12</formula>
      <formula>16</formula>
    </cfRule>
    <cfRule type="cellIs" dxfId="11459" priority="9398" stopIfTrue="1" operator="greaterThan">
      <formula>16</formula>
    </cfRule>
  </conditionalFormatting>
  <conditionalFormatting sqref="J197">
    <cfRule type="cellIs" dxfId="11458" priority="9399" stopIfTrue="1" operator="greaterThan">
      <formula>6.2</formula>
    </cfRule>
    <cfRule type="cellIs" dxfId="11457" priority="9400" stopIfTrue="1" operator="between">
      <formula>5.601</formula>
      <formula>6.2</formula>
    </cfRule>
    <cfRule type="cellIs" dxfId="11456" priority="9401" stopIfTrue="1" operator="lessThanOrEqual">
      <formula>5.6</formula>
    </cfRule>
  </conditionalFormatting>
  <conditionalFormatting sqref="K197">
    <cfRule type="cellIs" dxfId="11455" priority="9402" stopIfTrue="1" operator="lessThanOrEqual">
      <formula>0.02</formula>
    </cfRule>
  </conditionalFormatting>
  <conditionalFormatting sqref="G197">
    <cfRule type="cellIs" dxfId="11454" priority="9387" stopIfTrue="1" operator="lessThanOrEqual">
      <formula>0.12</formula>
    </cfRule>
    <cfRule type="cellIs" dxfId="11453" priority="9388" stopIfTrue="1" operator="between">
      <formula>0.1201</formula>
      <formula>0.2</formula>
    </cfRule>
    <cfRule type="cellIs" dxfId="11452" priority="9389" stopIfTrue="1" operator="greaterThan">
      <formula>0.2</formula>
    </cfRule>
  </conditionalFormatting>
  <conditionalFormatting sqref="N197">
    <cfRule type="cellIs" dxfId="11451" priority="9384" stopIfTrue="1" operator="between">
      <formula>50.1</formula>
      <formula>100</formula>
    </cfRule>
    <cfRule type="cellIs" dxfId="11450" priority="9386" stopIfTrue="1" operator="greaterThan">
      <formula>100</formula>
    </cfRule>
  </conditionalFormatting>
  <conditionalFormatting sqref="M197">
    <cfRule type="cellIs" dxfId="11449" priority="9383" stopIfTrue="1" operator="between">
      <formula>1250.1</formula>
      <formula>5000</formula>
    </cfRule>
    <cfRule type="cellIs" dxfId="11448" priority="9385" stopIfTrue="1" operator="greaterThan">
      <formula>5000</formula>
    </cfRule>
  </conditionalFormatting>
  <conditionalFormatting sqref="F197">
    <cfRule type="cellIs" dxfId="11447" priority="9380" stopIfTrue="1" operator="lessThanOrEqual">
      <formula>60</formula>
    </cfRule>
    <cfRule type="cellIs" dxfId="11446" priority="9381" stopIfTrue="1" operator="between">
      <formula>60</formula>
      <formula>100</formula>
    </cfRule>
    <cfRule type="cellIs" dxfId="11445" priority="9382" stopIfTrue="1" operator="greaterThan">
      <formula>100</formula>
    </cfRule>
  </conditionalFormatting>
  <conditionalFormatting sqref="E197">
    <cfRule type="cellIs" dxfId="11444" priority="9377" stopIfTrue="1" operator="lessThanOrEqual">
      <formula>2.5</formula>
    </cfRule>
    <cfRule type="cellIs" dxfId="11443" priority="9378" stopIfTrue="1" operator="between">
      <formula>2.5</formula>
      <formula>7</formula>
    </cfRule>
    <cfRule type="cellIs" dxfId="11442" priority="9379" stopIfTrue="1" operator="greaterThan">
      <formula>7</formula>
    </cfRule>
  </conditionalFormatting>
  <conditionalFormatting sqref="H197">
    <cfRule type="cellIs" dxfId="11441" priority="9374" stopIfTrue="1" operator="lessThanOrEqual">
      <formula>12</formula>
    </cfRule>
    <cfRule type="cellIs" dxfId="11440" priority="9375" stopIfTrue="1" operator="between">
      <formula>12</formula>
      <formula>16</formula>
    </cfRule>
    <cfRule type="cellIs" dxfId="11439" priority="9376" stopIfTrue="1" operator="greaterThan">
      <formula>16</formula>
    </cfRule>
  </conditionalFormatting>
  <conditionalFormatting sqref="J197">
    <cfRule type="cellIs" dxfId="11438" priority="9371" stopIfTrue="1" operator="greaterThan">
      <formula>6.2</formula>
    </cfRule>
    <cfRule type="cellIs" dxfId="11437" priority="9372" stopIfTrue="1" operator="between">
      <formula>5.601</formula>
      <formula>6.2</formula>
    </cfRule>
    <cfRule type="cellIs" dxfId="11436" priority="9373" stopIfTrue="1" operator="lessThanOrEqual">
      <formula>5.6</formula>
    </cfRule>
  </conditionalFormatting>
  <conditionalFormatting sqref="K197">
    <cfRule type="cellIs" dxfId="11435" priority="9370" stopIfTrue="1" operator="lessThanOrEqual">
      <formula>0.02</formula>
    </cfRule>
  </conditionalFormatting>
  <conditionalFormatting sqref="G197">
    <cfRule type="cellIs" dxfId="11434" priority="9367" stopIfTrue="1" operator="lessThanOrEqual">
      <formula>0.12</formula>
    </cfRule>
    <cfRule type="cellIs" dxfId="11433" priority="9368" stopIfTrue="1" operator="between">
      <formula>0.1201</formula>
      <formula>0.2</formula>
    </cfRule>
    <cfRule type="cellIs" dxfId="11432" priority="9369" stopIfTrue="1" operator="greaterThan">
      <formula>0.2</formula>
    </cfRule>
  </conditionalFormatting>
  <conditionalFormatting sqref="N197">
    <cfRule type="cellIs" dxfId="11431" priority="9365" stopIfTrue="1" operator="between">
      <formula>50.1</formula>
      <formula>100</formula>
    </cfRule>
    <cfRule type="cellIs" dxfId="11430" priority="9366" stopIfTrue="1" operator="greaterThan">
      <formula>100</formula>
    </cfRule>
  </conditionalFormatting>
  <conditionalFormatting sqref="M197">
    <cfRule type="cellIs" dxfId="11429" priority="9363" stopIfTrue="1" operator="between">
      <formula>1250.1</formula>
      <formula>5000</formula>
    </cfRule>
    <cfRule type="cellIs" dxfId="11428" priority="9364" stopIfTrue="1" operator="greaterThan">
      <formula>5000</formula>
    </cfRule>
  </conditionalFormatting>
  <conditionalFormatting sqref="F210:G210">
    <cfRule type="cellIs" dxfId="11427" priority="9350" stopIfTrue="1" operator="lessThanOrEqual">
      <formula>60</formula>
    </cfRule>
    <cfRule type="cellIs" dxfId="11426" priority="9351" stopIfTrue="1" operator="between">
      <formula>60</formula>
      <formula>100</formula>
    </cfRule>
    <cfRule type="cellIs" dxfId="11425" priority="9352" stopIfTrue="1" operator="greaterThan">
      <formula>100</formula>
    </cfRule>
  </conditionalFormatting>
  <conditionalFormatting sqref="E210">
    <cfRule type="cellIs" dxfId="11424" priority="9353" stopIfTrue="1" operator="lessThanOrEqual">
      <formula>2.5</formula>
    </cfRule>
    <cfRule type="cellIs" dxfId="11423" priority="9354" stopIfTrue="1" operator="between">
      <formula>2.5</formula>
      <formula>7</formula>
    </cfRule>
    <cfRule type="cellIs" dxfId="11422" priority="9355" stopIfTrue="1" operator="greaterThan">
      <formula>7</formula>
    </cfRule>
  </conditionalFormatting>
  <conditionalFormatting sqref="H210">
    <cfRule type="cellIs" dxfId="11421" priority="9356" stopIfTrue="1" operator="lessThanOrEqual">
      <formula>12</formula>
    </cfRule>
    <cfRule type="cellIs" dxfId="11420" priority="9357" stopIfTrue="1" operator="between">
      <formula>12</formula>
      <formula>16</formula>
    </cfRule>
    <cfRule type="cellIs" dxfId="11419" priority="9358" stopIfTrue="1" operator="greaterThan">
      <formula>16</formula>
    </cfRule>
  </conditionalFormatting>
  <conditionalFormatting sqref="J210">
    <cfRule type="cellIs" dxfId="11418" priority="9359" stopIfTrue="1" operator="greaterThan">
      <formula>6.2</formula>
    </cfRule>
    <cfRule type="cellIs" dxfId="11417" priority="9360" stopIfTrue="1" operator="between">
      <formula>5.601</formula>
      <formula>6.2</formula>
    </cfRule>
    <cfRule type="cellIs" dxfId="11416" priority="9361" stopIfTrue="1" operator="lessThanOrEqual">
      <formula>5.6</formula>
    </cfRule>
  </conditionalFormatting>
  <conditionalFormatting sqref="K210">
    <cfRule type="cellIs" dxfId="11415" priority="9362" stopIfTrue="1" operator="lessThanOrEqual">
      <formula>0.02</formula>
    </cfRule>
  </conditionalFormatting>
  <conditionalFormatting sqref="G210">
    <cfRule type="cellIs" dxfId="11414" priority="9347" stopIfTrue="1" operator="lessThanOrEqual">
      <formula>0.12</formula>
    </cfRule>
    <cfRule type="cellIs" dxfId="11413" priority="9348" stopIfTrue="1" operator="between">
      <formula>0.1201</formula>
      <formula>0.2</formula>
    </cfRule>
    <cfRule type="cellIs" dxfId="11412" priority="9349" stopIfTrue="1" operator="greaterThan">
      <formula>0.2</formula>
    </cfRule>
  </conditionalFormatting>
  <conditionalFormatting sqref="N210">
    <cfRule type="cellIs" dxfId="11411" priority="9344" stopIfTrue="1" operator="between">
      <formula>50.1</formula>
      <formula>100</formula>
    </cfRule>
    <cfRule type="cellIs" dxfId="11410" priority="9346" stopIfTrue="1" operator="greaterThan">
      <formula>100</formula>
    </cfRule>
  </conditionalFormatting>
  <conditionalFormatting sqref="M210">
    <cfRule type="cellIs" dxfId="11409" priority="9343" stopIfTrue="1" operator="between">
      <formula>1250.1</formula>
      <formula>5000</formula>
    </cfRule>
    <cfRule type="cellIs" dxfId="11408" priority="9345" stopIfTrue="1" operator="greaterThan">
      <formula>5000</formula>
    </cfRule>
  </conditionalFormatting>
  <conditionalFormatting sqref="F210:G210">
    <cfRule type="cellIs" dxfId="11407" priority="9340" stopIfTrue="1" operator="lessThanOrEqual">
      <formula>60</formula>
    </cfRule>
    <cfRule type="cellIs" dxfId="11406" priority="9341" stopIfTrue="1" operator="between">
      <formula>60</formula>
      <formula>100</formula>
    </cfRule>
    <cfRule type="cellIs" dxfId="11405" priority="9342" stopIfTrue="1" operator="greaterThan">
      <formula>100</formula>
    </cfRule>
  </conditionalFormatting>
  <conditionalFormatting sqref="E210">
    <cfRule type="cellIs" dxfId="11404" priority="9337" stopIfTrue="1" operator="lessThanOrEqual">
      <formula>2.5</formula>
    </cfRule>
    <cfRule type="cellIs" dxfId="11403" priority="9338" stopIfTrue="1" operator="between">
      <formula>2.5</formula>
      <formula>7</formula>
    </cfRule>
    <cfRule type="cellIs" dxfId="11402" priority="9339" stopIfTrue="1" operator="greaterThan">
      <formula>7</formula>
    </cfRule>
  </conditionalFormatting>
  <conditionalFormatting sqref="H210">
    <cfRule type="cellIs" dxfId="11401" priority="9334" stopIfTrue="1" operator="lessThanOrEqual">
      <formula>12</formula>
    </cfRule>
    <cfRule type="cellIs" dxfId="11400" priority="9335" stopIfTrue="1" operator="between">
      <formula>12</formula>
      <formula>16</formula>
    </cfRule>
    <cfRule type="cellIs" dxfId="11399" priority="9336" stopIfTrue="1" operator="greaterThan">
      <formula>16</formula>
    </cfRule>
  </conditionalFormatting>
  <conditionalFormatting sqref="J210">
    <cfRule type="cellIs" dxfId="11398" priority="9331" stopIfTrue="1" operator="greaterThan">
      <formula>6.2</formula>
    </cfRule>
    <cfRule type="cellIs" dxfId="11397" priority="9332" stopIfTrue="1" operator="between">
      <formula>5.601</formula>
      <formula>6.2</formula>
    </cfRule>
    <cfRule type="cellIs" dxfId="11396" priority="9333" stopIfTrue="1" operator="lessThanOrEqual">
      <formula>5.6</formula>
    </cfRule>
  </conditionalFormatting>
  <conditionalFormatting sqref="K210">
    <cfRule type="cellIs" dxfId="11395" priority="9330" stopIfTrue="1" operator="lessThanOrEqual">
      <formula>0.02</formula>
    </cfRule>
  </conditionalFormatting>
  <conditionalFormatting sqref="G210">
    <cfRule type="cellIs" dxfId="11394" priority="9327" stopIfTrue="1" operator="lessThanOrEqual">
      <formula>0.12</formula>
    </cfRule>
    <cfRule type="cellIs" dxfId="11393" priority="9328" stopIfTrue="1" operator="between">
      <formula>0.1201</formula>
      <formula>0.2</formula>
    </cfRule>
    <cfRule type="cellIs" dxfId="11392" priority="9329" stopIfTrue="1" operator="greaterThan">
      <formula>0.2</formula>
    </cfRule>
  </conditionalFormatting>
  <conditionalFormatting sqref="N210">
    <cfRule type="cellIs" dxfId="11391" priority="9325" stopIfTrue="1" operator="between">
      <formula>50.1</formula>
      <formula>100</formula>
    </cfRule>
    <cfRule type="cellIs" dxfId="11390" priority="9326" stopIfTrue="1" operator="greaterThan">
      <formula>100</formula>
    </cfRule>
  </conditionalFormatting>
  <conditionalFormatting sqref="M210">
    <cfRule type="cellIs" dxfId="11389" priority="9323" stopIfTrue="1" operator="between">
      <formula>1250.1</formula>
      <formula>5000</formula>
    </cfRule>
    <cfRule type="cellIs" dxfId="11388" priority="9324" stopIfTrue="1" operator="greaterThan">
      <formula>5000</formula>
    </cfRule>
  </conditionalFormatting>
  <conditionalFormatting sqref="F228:G228">
    <cfRule type="cellIs" dxfId="11387" priority="9310" stopIfTrue="1" operator="lessThanOrEqual">
      <formula>60</formula>
    </cfRule>
    <cfRule type="cellIs" dxfId="11386" priority="9311" stopIfTrue="1" operator="between">
      <formula>60</formula>
      <formula>100</formula>
    </cfRule>
    <cfRule type="cellIs" dxfId="11385" priority="9312" stopIfTrue="1" operator="greaterThan">
      <formula>100</formula>
    </cfRule>
  </conditionalFormatting>
  <conditionalFormatting sqref="E228">
    <cfRule type="cellIs" dxfId="11384" priority="9313" stopIfTrue="1" operator="lessThanOrEqual">
      <formula>2.5</formula>
    </cfRule>
    <cfRule type="cellIs" dxfId="11383" priority="9314" stopIfTrue="1" operator="between">
      <formula>2.5</formula>
      <formula>7</formula>
    </cfRule>
    <cfRule type="cellIs" dxfId="11382" priority="9315" stopIfTrue="1" operator="greaterThan">
      <formula>7</formula>
    </cfRule>
  </conditionalFormatting>
  <conditionalFormatting sqref="H228">
    <cfRule type="cellIs" dxfId="11381" priority="9316" stopIfTrue="1" operator="lessThanOrEqual">
      <formula>12</formula>
    </cfRule>
    <cfRule type="cellIs" dxfId="11380" priority="9317" stopIfTrue="1" operator="between">
      <formula>12</formula>
      <formula>16</formula>
    </cfRule>
    <cfRule type="cellIs" dxfId="11379" priority="9318" stopIfTrue="1" operator="greaterThan">
      <formula>16</formula>
    </cfRule>
  </conditionalFormatting>
  <conditionalFormatting sqref="J228">
    <cfRule type="cellIs" dxfId="11378" priority="9319" stopIfTrue="1" operator="greaterThan">
      <formula>6.2</formula>
    </cfRule>
    <cfRule type="cellIs" dxfId="11377" priority="9320" stopIfTrue="1" operator="between">
      <formula>5.601</formula>
      <formula>6.2</formula>
    </cfRule>
    <cfRule type="cellIs" dxfId="11376" priority="9321" stopIfTrue="1" operator="lessThanOrEqual">
      <formula>5.6</formula>
    </cfRule>
  </conditionalFormatting>
  <conditionalFormatting sqref="K228">
    <cfRule type="cellIs" dxfId="11375" priority="9322" stopIfTrue="1" operator="lessThanOrEqual">
      <formula>0.02</formula>
    </cfRule>
  </conditionalFormatting>
  <conditionalFormatting sqref="G228">
    <cfRule type="cellIs" dxfId="11374" priority="9307" stopIfTrue="1" operator="lessThanOrEqual">
      <formula>0.12</formula>
    </cfRule>
    <cfRule type="cellIs" dxfId="11373" priority="9308" stopIfTrue="1" operator="between">
      <formula>0.1201</formula>
      <formula>0.2</formula>
    </cfRule>
    <cfRule type="cellIs" dxfId="11372" priority="9309" stopIfTrue="1" operator="greaterThan">
      <formula>0.2</formula>
    </cfRule>
  </conditionalFormatting>
  <conditionalFormatting sqref="N228">
    <cfRule type="cellIs" dxfId="11371" priority="9304" stopIfTrue="1" operator="between">
      <formula>50.1</formula>
      <formula>100</formula>
    </cfRule>
    <cfRule type="cellIs" dxfId="11370" priority="9306" stopIfTrue="1" operator="greaterThan">
      <formula>100</formula>
    </cfRule>
  </conditionalFormatting>
  <conditionalFormatting sqref="M228">
    <cfRule type="cellIs" dxfId="11369" priority="9303" stopIfTrue="1" operator="between">
      <formula>1250.1</formula>
      <formula>5000</formula>
    </cfRule>
    <cfRule type="cellIs" dxfId="11368" priority="9305" stopIfTrue="1" operator="greaterThan">
      <formula>5000</formula>
    </cfRule>
  </conditionalFormatting>
  <conditionalFormatting sqref="F228:G228">
    <cfRule type="cellIs" dxfId="11367" priority="9300" stopIfTrue="1" operator="lessThanOrEqual">
      <formula>60</formula>
    </cfRule>
    <cfRule type="cellIs" dxfId="11366" priority="9301" stopIfTrue="1" operator="between">
      <formula>60</formula>
      <formula>100</formula>
    </cfRule>
    <cfRule type="cellIs" dxfId="11365" priority="9302" stopIfTrue="1" operator="greaterThan">
      <formula>100</formula>
    </cfRule>
  </conditionalFormatting>
  <conditionalFormatting sqref="E228">
    <cfRule type="cellIs" dxfId="11364" priority="9297" stopIfTrue="1" operator="lessThanOrEqual">
      <formula>2.5</formula>
    </cfRule>
    <cfRule type="cellIs" dxfId="11363" priority="9298" stopIfTrue="1" operator="between">
      <formula>2.5</formula>
      <formula>7</formula>
    </cfRule>
    <cfRule type="cellIs" dxfId="11362" priority="9299" stopIfTrue="1" operator="greaterThan">
      <formula>7</formula>
    </cfRule>
  </conditionalFormatting>
  <conditionalFormatting sqref="H228">
    <cfRule type="cellIs" dxfId="11361" priority="9294" stopIfTrue="1" operator="lessThanOrEqual">
      <formula>12</formula>
    </cfRule>
    <cfRule type="cellIs" dxfId="11360" priority="9295" stopIfTrue="1" operator="between">
      <formula>12</formula>
      <formula>16</formula>
    </cfRule>
    <cfRule type="cellIs" dxfId="11359" priority="9296" stopIfTrue="1" operator="greaterThan">
      <formula>16</formula>
    </cfRule>
  </conditionalFormatting>
  <conditionalFormatting sqref="J228">
    <cfRule type="cellIs" dxfId="11358" priority="9291" stopIfTrue="1" operator="greaterThan">
      <formula>6.2</formula>
    </cfRule>
    <cfRule type="cellIs" dxfId="11357" priority="9292" stopIfTrue="1" operator="between">
      <formula>5.601</formula>
      <formula>6.2</formula>
    </cfRule>
    <cfRule type="cellIs" dxfId="11356" priority="9293" stopIfTrue="1" operator="lessThanOrEqual">
      <formula>5.6</formula>
    </cfRule>
  </conditionalFormatting>
  <conditionalFormatting sqref="K228">
    <cfRule type="cellIs" dxfId="11355" priority="9290" stopIfTrue="1" operator="lessThanOrEqual">
      <formula>0.02</formula>
    </cfRule>
  </conditionalFormatting>
  <conditionalFormatting sqref="G228">
    <cfRule type="cellIs" dxfId="11354" priority="9287" stopIfTrue="1" operator="lessThanOrEqual">
      <formula>0.12</formula>
    </cfRule>
    <cfRule type="cellIs" dxfId="11353" priority="9288" stopIfTrue="1" operator="between">
      <formula>0.1201</formula>
      <formula>0.2</formula>
    </cfRule>
    <cfRule type="cellIs" dxfId="11352" priority="9289" stopIfTrue="1" operator="greaterThan">
      <formula>0.2</formula>
    </cfRule>
  </conditionalFormatting>
  <conditionalFormatting sqref="N228">
    <cfRule type="cellIs" dxfId="11351" priority="9285" stopIfTrue="1" operator="between">
      <formula>50.1</formula>
      <formula>100</formula>
    </cfRule>
    <cfRule type="cellIs" dxfId="11350" priority="9286" stopIfTrue="1" operator="greaterThan">
      <formula>100</formula>
    </cfRule>
  </conditionalFormatting>
  <conditionalFormatting sqref="M228">
    <cfRule type="cellIs" dxfId="11349" priority="9283" stopIfTrue="1" operator="between">
      <formula>1250.1</formula>
      <formula>5000</formula>
    </cfRule>
    <cfRule type="cellIs" dxfId="11348" priority="9284" stopIfTrue="1" operator="greaterThan">
      <formula>5000</formula>
    </cfRule>
  </conditionalFormatting>
  <conditionalFormatting sqref="F245:G245">
    <cfRule type="cellIs" dxfId="11347" priority="9270" stopIfTrue="1" operator="lessThanOrEqual">
      <formula>60</formula>
    </cfRule>
    <cfRule type="cellIs" dxfId="11346" priority="9271" stopIfTrue="1" operator="between">
      <formula>60</formula>
      <formula>100</formula>
    </cfRule>
    <cfRule type="cellIs" dxfId="11345" priority="9272" stopIfTrue="1" operator="greaterThan">
      <formula>100</formula>
    </cfRule>
  </conditionalFormatting>
  <conditionalFormatting sqref="E245">
    <cfRule type="cellIs" dxfId="11344" priority="9273" stopIfTrue="1" operator="lessThanOrEqual">
      <formula>2.5</formula>
    </cfRule>
    <cfRule type="cellIs" dxfId="11343" priority="9274" stopIfTrue="1" operator="between">
      <formula>2.5</formula>
      <formula>7</formula>
    </cfRule>
    <cfRule type="cellIs" dxfId="11342" priority="9275" stopIfTrue="1" operator="greaterThan">
      <formula>7</formula>
    </cfRule>
  </conditionalFormatting>
  <conditionalFormatting sqref="H245">
    <cfRule type="cellIs" dxfId="11341" priority="9276" stopIfTrue="1" operator="lessThanOrEqual">
      <formula>12</formula>
    </cfRule>
    <cfRule type="cellIs" dxfId="11340" priority="9277" stopIfTrue="1" operator="between">
      <formula>12</formula>
      <formula>16</formula>
    </cfRule>
    <cfRule type="cellIs" dxfId="11339" priority="9278" stopIfTrue="1" operator="greaterThan">
      <formula>16</formula>
    </cfRule>
  </conditionalFormatting>
  <conditionalFormatting sqref="J245">
    <cfRule type="cellIs" dxfId="11338" priority="9279" stopIfTrue="1" operator="greaterThan">
      <formula>6.2</formula>
    </cfRule>
    <cfRule type="cellIs" dxfId="11337" priority="9280" stopIfTrue="1" operator="between">
      <formula>5.601</formula>
      <formula>6.2</formula>
    </cfRule>
    <cfRule type="cellIs" dxfId="11336" priority="9281" stopIfTrue="1" operator="lessThanOrEqual">
      <formula>5.6</formula>
    </cfRule>
  </conditionalFormatting>
  <conditionalFormatting sqref="K245">
    <cfRule type="cellIs" dxfId="11335" priority="9282" stopIfTrue="1" operator="lessThanOrEqual">
      <formula>0.02</formula>
    </cfRule>
  </conditionalFormatting>
  <conditionalFormatting sqref="G245">
    <cfRule type="cellIs" dxfId="11334" priority="9267" stopIfTrue="1" operator="lessThanOrEqual">
      <formula>0.12</formula>
    </cfRule>
    <cfRule type="cellIs" dxfId="11333" priority="9268" stopIfTrue="1" operator="between">
      <formula>0.1201</formula>
      <formula>0.2</formula>
    </cfRule>
    <cfRule type="cellIs" dxfId="11332" priority="9269" stopIfTrue="1" operator="greaterThan">
      <formula>0.2</formula>
    </cfRule>
  </conditionalFormatting>
  <conditionalFormatting sqref="N245">
    <cfRule type="cellIs" dxfId="11331" priority="9264" stopIfTrue="1" operator="between">
      <formula>50.1</formula>
      <formula>100</formula>
    </cfRule>
    <cfRule type="cellIs" dxfId="11330" priority="9266" stopIfTrue="1" operator="greaterThan">
      <formula>100</formula>
    </cfRule>
  </conditionalFormatting>
  <conditionalFormatting sqref="M245">
    <cfRule type="cellIs" dxfId="11329" priority="9263" stopIfTrue="1" operator="between">
      <formula>1250.1</formula>
      <formula>5000</formula>
    </cfRule>
    <cfRule type="cellIs" dxfId="11328" priority="9265" stopIfTrue="1" operator="greaterThan">
      <formula>5000</formula>
    </cfRule>
  </conditionalFormatting>
  <conditionalFormatting sqref="F245:G245">
    <cfRule type="cellIs" dxfId="11327" priority="9260" stopIfTrue="1" operator="lessThanOrEqual">
      <formula>60</formula>
    </cfRule>
    <cfRule type="cellIs" dxfId="11326" priority="9261" stopIfTrue="1" operator="between">
      <formula>60</formula>
      <formula>100</formula>
    </cfRule>
    <cfRule type="cellIs" dxfId="11325" priority="9262" stopIfTrue="1" operator="greaterThan">
      <formula>100</formula>
    </cfRule>
  </conditionalFormatting>
  <conditionalFormatting sqref="E245">
    <cfRule type="cellIs" dxfId="11324" priority="9257" stopIfTrue="1" operator="lessThanOrEqual">
      <formula>2.5</formula>
    </cfRule>
    <cfRule type="cellIs" dxfId="11323" priority="9258" stopIfTrue="1" operator="between">
      <formula>2.5</formula>
      <formula>7</formula>
    </cfRule>
    <cfRule type="cellIs" dxfId="11322" priority="9259" stopIfTrue="1" operator="greaterThan">
      <formula>7</formula>
    </cfRule>
  </conditionalFormatting>
  <conditionalFormatting sqref="H245">
    <cfRule type="cellIs" dxfId="11321" priority="9254" stopIfTrue="1" operator="lessThanOrEqual">
      <formula>12</formula>
    </cfRule>
    <cfRule type="cellIs" dxfId="11320" priority="9255" stopIfTrue="1" operator="between">
      <formula>12</formula>
      <formula>16</formula>
    </cfRule>
    <cfRule type="cellIs" dxfId="11319" priority="9256" stopIfTrue="1" operator="greaterThan">
      <formula>16</formula>
    </cfRule>
  </conditionalFormatting>
  <conditionalFormatting sqref="J245">
    <cfRule type="cellIs" dxfId="11318" priority="9251" stopIfTrue="1" operator="greaterThan">
      <formula>6.2</formula>
    </cfRule>
    <cfRule type="cellIs" dxfId="11317" priority="9252" stopIfTrue="1" operator="between">
      <formula>5.601</formula>
      <formula>6.2</formula>
    </cfRule>
    <cfRule type="cellIs" dxfId="11316" priority="9253" stopIfTrue="1" operator="lessThanOrEqual">
      <formula>5.6</formula>
    </cfRule>
  </conditionalFormatting>
  <conditionalFormatting sqref="K245">
    <cfRule type="cellIs" dxfId="11315" priority="9250" stopIfTrue="1" operator="lessThanOrEqual">
      <formula>0.02</formula>
    </cfRule>
  </conditionalFormatting>
  <conditionalFormatting sqref="G245">
    <cfRule type="cellIs" dxfId="11314" priority="9247" stopIfTrue="1" operator="lessThanOrEqual">
      <formula>0.12</formula>
    </cfRule>
    <cfRule type="cellIs" dxfId="11313" priority="9248" stopIfTrue="1" operator="between">
      <formula>0.1201</formula>
      <formula>0.2</formula>
    </cfRule>
    <cfRule type="cellIs" dxfId="11312" priority="9249" stopIfTrue="1" operator="greaterThan">
      <formula>0.2</formula>
    </cfRule>
  </conditionalFormatting>
  <conditionalFormatting sqref="N245">
    <cfRule type="cellIs" dxfId="11311" priority="9245" stopIfTrue="1" operator="between">
      <formula>50.1</formula>
      <formula>100</formula>
    </cfRule>
    <cfRule type="cellIs" dxfId="11310" priority="9246" stopIfTrue="1" operator="greaterThan">
      <formula>100</formula>
    </cfRule>
  </conditionalFormatting>
  <conditionalFormatting sqref="M245">
    <cfRule type="cellIs" dxfId="11309" priority="9243" stopIfTrue="1" operator="between">
      <formula>1250.1</formula>
      <formula>5000</formula>
    </cfRule>
    <cfRule type="cellIs" dxfId="11308" priority="9244" stopIfTrue="1" operator="greaterThan">
      <formula>5000</formula>
    </cfRule>
  </conditionalFormatting>
  <conditionalFormatting sqref="F257:G257">
    <cfRule type="cellIs" dxfId="11307" priority="9230" stopIfTrue="1" operator="lessThanOrEqual">
      <formula>60</formula>
    </cfRule>
    <cfRule type="cellIs" dxfId="11306" priority="9231" stopIfTrue="1" operator="between">
      <formula>60</formula>
      <formula>100</formula>
    </cfRule>
    <cfRule type="cellIs" dxfId="11305" priority="9232" stopIfTrue="1" operator="greaterThan">
      <formula>100</formula>
    </cfRule>
  </conditionalFormatting>
  <conditionalFormatting sqref="E257">
    <cfRule type="cellIs" dxfId="11304" priority="9233" stopIfTrue="1" operator="lessThanOrEqual">
      <formula>2.5</formula>
    </cfRule>
    <cfRule type="cellIs" dxfId="11303" priority="9234" stopIfTrue="1" operator="between">
      <formula>2.5</formula>
      <formula>7</formula>
    </cfRule>
    <cfRule type="cellIs" dxfId="11302" priority="9235" stopIfTrue="1" operator="greaterThan">
      <formula>7</formula>
    </cfRule>
  </conditionalFormatting>
  <conditionalFormatting sqref="H257">
    <cfRule type="cellIs" dxfId="11301" priority="9236" stopIfTrue="1" operator="lessThanOrEqual">
      <formula>12</formula>
    </cfRule>
    <cfRule type="cellIs" dxfId="11300" priority="9237" stopIfTrue="1" operator="between">
      <formula>12</formula>
      <formula>16</formula>
    </cfRule>
    <cfRule type="cellIs" dxfId="11299" priority="9238" stopIfTrue="1" operator="greaterThan">
      <formula>16</formula>
    </cfRule>
  </conditionalFormatting>
  <conditionalFormatting sqref="J257">
    <cfRule type="cellIs" dxfId="11298" priority="9239" stopIfTrue="1" operator="greaterThan">
      <formula>6.2</formula>
    </cfRule>
    <cfRule type="cellIs" dxfId="11297" priority="9240" stopIfTrue="1" operator="between">
      <formula>5.601</formula>
      <formula>6.2</formula>
    </cfRule>
    <cfRule type="cellIs" dxfId="11296" priority="9241" stopIfTrue="1" operator="lessThanOrEqual">
      <formula>5.6</formula>
    </cfRule>
  </conditionalFormatting>
  <conditionalFormatting sqref="K257">
    <cfRule type="cellIs" dxfId="11295" priority="9242" stopIfTrue="1" operator="lessThanOrEqual">
      <formula>0.02</formula>
    </cfRule>
  </conditionalFormatting>
  <conditionalFormatting sqref="G257">
    <cfRule type="cellIs" dxfId="11294" priority="9227" stopIfTrue="1" operator="lessThanOrEqual">
      <formula>0.12</formula>
    </cfRule>
    <cfRule type="cellIs" dxfId="11293" priority="9228" stopIfTrue="1" operator="between">
      <formula>0.1201</formula>
      <formula>0.2</formula>
    </cfRule>
    <cfRule type="cellIs" dxfId="11292" priority="9229" stopIfTrue="1" operator="greaterThan">
      <formula>0.2</formula>
    </cfRule>
  </conditionalFormatting>
  <conditionalFormatting sqref="N257">
    <cfRule type="cellIs" dxfId="11291" priority="9224" stopIfTrue="1" operator="between">
      <formula>50.1</formula>
      <formula>100</formula>
    </cfRule>
    <cfRule type="cellIs" dxfId="11290" priority="9226" stopIfTrue="1" operator="greaterThan">
      <formula>100</formula>
    </cfRule>
  </conditionalFormatting>
  <conditionalFormatting sqref="M257">
    <cfRule type="cellIs" dxfId="11289" priority="9223" stopIfTrue="1" operator="between">
      <formula>1250.1</formula>
      <formula>5000</formula>
    </cfRule>
    <cfRule type="cellIs" dxfId="11288" priority="9225" stopIfTrue="1" operator="greaterThan">
      <formula>5000</formula>
    </cfRule>
  </conditionalFormatting>
  <conditionalFormatting sqref="F257:G257">
    <cfRule type="cellIs" dxfId="11287" priority="9220" stopIfTrue="1" operator="lessThanOrEqual">
      <formula>60</formula>
    </cfRule>
    <cfRule type="cellIs" dxfId="11286" priority="9221" stopIfTrue="1" operator="between">
      <formula>60</formula>
      <formula>100</formula>
    </cfRule>
    <cfRule type="cellIs" dxfId="11285" priority="9222" stopIfTrue="1" operator="greaterThan">
      <formula>100</formula>
    </cfRule>
  </conditionalFormatting>
  <conditionalFormatting sqref="E257">
    <cfRule type="cellIs" dxfId="11284" priority="9217" stopIfTrue="1" operator="lessThanOrEqual">
      <formula>2.5</formula>
    </cfRule>
    <cfRule type="cellIs" dxfId="11283" priority="9218" stopIfTrue="1" operator="between">
      <formula>2.5</formula>
      <formula>7</formula>
    </cfRule>
    <cfRule type="cellIs" dxfId="11282" priority="9219" stopIfTrue="1" operator="greaterThan">
      <formula>7</formula>
    </cfRule>
  </conditionalFormatting>
  <conditionalFormatting sqref="H257">
    <cfRule type="cellIs" dxfId="11281" priority="9214" stopIfTrue="1" operator="lessThanOrEqual">
      <formula>12</formula>
    </cfRule>
    <cfRule type="cellIs" dxfId="11280" priority="9215" stopIfTrue="1" operator="between">
      <formula>12</formula>
      <formula>16</formula>
    </cfRule>
    <cfRule type="cellIs" dxfId="11279" priority="9216" stopIfTrue="1" operator="greaterThan">
      <formula>16</formula>
    </cfRule>
  </conditionalFormatting>
  <conditionalFormatting sqref="J257">
    <cfRule type="cellIs" dxfId="11278" priority="9211" stopIfTrue="1" operator="greaterThan">
      <formula>6.2</formula>
    </cfRule>
    <cfRule type="cellIs" dxfId="11277" priority="9212" stopIfTrue="1" operator="between">
      <formula>5.601</formula>
      <formula>6.2</formula>
    </cfRule>
    <cfRule type="cellIs" dxfId="11276" priority="9213" stopIfTrue="1" operator="lessThanOrEqual">
      <formula>5.6</formula>
    </cfRule>
  </conditionalFormatting>
  <conditionalFormatting sqref="K257">
    <cfRule type="cellIs" dxfId="11275" priority="9210" stopIfTrue="1" operator="lessThanOrEqual">
      <formula>0.02</formula>
    </cfRule>
  </conditionalFormatting>
  <conditionalFormatting sqref="G257">
    <cfRule type="cellIs" dxfId="11274" priority="9207" stopIfTrue="1" operator="lessThanOrEqual">
      <formula>0.12</formula>
    </cfRule>
    <cfRule type="cellIs" dxfId="11273" priority="9208" stopIfTrue="1" operator="between">
      <formula>0.1201</formula>
      <formula>0.2</formula>
    </cfRule>
    <cfRule type="cellIs" dxfId="11272" priority="9209" stopIfTrue="1" operator="greaterThan">
      <formula>0.2</formula>
    </cfRule>
  </conditionalFormatting>
  <conditionalFormatting sqref="N257">
    <cfRule type="cellIs" dxfId="11271" priority="9205" stopIfTrue="1" operator="between">
      <formula>50.1</formula>
      <formula>100</formula>
    </cfRule>
    <cfRule type="cellIs" dxfId="11270" priority="9206" stopIfTrue="1" operator="greaterThan">
      <formula>100</formula>
    </cfRule>
  </conditionalFormatting>
  <conditionalFormatting sqref="M257">
    <cfRule type="cellIs" dxfId="11269" priority="9203" stopIfTrue="1" operator="between">
      <formula>1250.1</formula>
      <formula>5000</formula>
    </cfRule>
    <cfRule type="cellIs" dxfId="11268" priority="9204" stopIfTrue="1" operator="greaterThan">
      <formula>5000</formula>
    </cfRule>
  </conditionalFormatting>
  <conditionalFormatting sqref="F269:G269">
    <cfRule type="cellIs" dxfId="11267" priority="9190" stopIfTrue="1" operator="lessThanOrEqual">
      <formula>60</formula>
    </cfRule>
    <cfRule type="cellIs" dxfId="11266" priority="9191" stopIfTrue="1" operator="between">
      <formula>60</formula>
      <formula>100</formula>
    </cfRule>
    <cfRule type="cellIs" dxfId="11265" priority="9192" stopIfTrue="1" operator="greaterThan">
      <formula>100</formula>
    </cfRule>
  </conditionalFormatting>
  <conditionalFormatting sqref="E269">
    <cfRule type="cellIs" dxfId="11264" priority="9193" stopIfTrue="1" operator="lessThanOrEqual">
      <formula>2.5</formula>
    </cfRule>
    <cfRule type="cellIs" dxfId="11263" priority="9194" stopIfTrue="1" operator="between">
      <formula>2.5</formula>
      <formula>7</formula>
    </cfRule>
    <cfRule type="cellIs" dxfId="11262" priority="9195" stopIfTrue="1" operator="greaterThan">
      <formula>7</formula>
    </cfRule>
  </conditionalFormatting>
  <conditionalFormatting sqref="H269">
    <cfRule type="cellIs" dxfId="11261" priority="9196" stopIfTrue="1" operator="lessThanOrEqual">
      <formula>12</formula>
    </cfRule>
    <cfRule type="cellIs" dxfId="11260" priority="9197" stopIfTrue="1" operator="between">
      <formula>12</formula>
      <formula>16</formula>
    </cfRule>
    <cfRule type="cellIs" dxfId="11259" priority="9198" stopIfTrue="1" operator="greaterThan">
      <formula>16</formula>
    </cfRule>
  </conditionalFormatting>
  <conditionalFormatting sqref="J269">
    <cfRule type="cellIs" dxfId="11258" priority="9199" stopIfTrue="1" operator="greaterThan">
      <formula>6.2</formula>
    </cfRule>
    <cfRule type="cellIs" dxfId="11257" priority="9200" stopIfTrue="1" operator="between">
      <formula>5.601</formula>
      <formula>6.2</formula>
    </cfRule>
    <cfRule type="cellIs" dxfId="11256" priority="9201" stopIfTrue="1" operator="lessThanOrEqual">
      <formula>5.6</formula>
    </cfRule>
  </conditionalFormatting>
  <conditionalFormatting sqref="K269">
    <cfRule type="cellIs" dxfId="11255" priority="9202" stopIfTrue="1" operator="lessThanOrEqual">
      <formula>0.02</formula>
    </cfRule>
  </conditionalFormatting>
  <conditionalFormatting sqref="G269">
    <cfRule type="cellIs" dxfId="11254" priority="9187" stopIfTrue="1" operator="lessThanOrEqual">
      <formula>0.12</formula>
    </cfRule>
    <cfRule type="cellIs" dxfId="11253" priority="9188" stopIfTrue="1" operator="between">
      <formula>0.1201</formula>
      <formula>0.2</formula>
    </cfRule>
    <cfRule type="cellIs" dxfId="11252" priority="9189" stopIfTrue="1" operator="greaterThan">
      <formula>0.2</formula>
    </cfRule>
  </conditionalFormatting>
  <conditionalFormatting sqref="N269">
    <cfRule type="cellIs" dxfId="11251" priority="9184" stopIfTrue="1" operator="between">
      <formula>50.1</formula>
      <formula>100</formula>
    </cfRule>
    <cfRule type="cellIs" dxfId="11250" priority="9186" stopIfTrue="1" operator="greaterThan">
      <formula>100</formula>
    </cfRule>
  </conditionalFormatting>
  <conditionalFormatting sqref="M269">
    <cfRule type="cellIs" dxfId="11249" priority="9183" stopIfTrue="1" operator="between">
      <formula>1250.1</formula>
      <formula>5000</formula>
    </cfRule>
    <cfRule type="cellIs" dxfId="11248" priority="9185" stopIfTrue="1" operator="greaterThan">
      <formula>5000</formula>
    </cfRule>
  </conditionalFormatting>
  <conditionalFormatting sqref="F269:G269">
    <cfRule type="cellIs" dxfId="11247" priority="9180" stopIfTrue="1" operator="lessThanOrEqual">
      <formula>60</formula>
    </cfRule>
    <cfRule type="cellIs" dxfId="11246" priority="9181" stopIfTrue="1" operator="between">
      <formula>60</formula>
      <formula>100</formula>
    </cfRule>
    <cfRule type="cellIs" dxfId="11245" priority="9182" stopIfTrue="1" operator="greaterThan">
      <formula>100</formula>
    </cfRule>
  </conditionalFormatting>
  <conditionalFormatting sqref="E269">
    <cfRule type="cellIs" dxfId="11244" priority="9177" stopIfTrue="1" operator="lessThanOrEqual">
      <formula>2.5</formula>
    </cfRule>
    <cfRule type="cellIs" dxfId="11243" priority="9178" stopIfTrue="1" operator="between">
      <formula>2.5</formula>
      <formula>7</formula>
    </cfRule>
    <cfRule type="cellIs" dxfId="11242" priority="9179" stopIfTrue="1" operator="greaterThan">
      <formula>7</formula>
    </cfRule>
  </conditionalFormatting>
  <conditionalFormatting sqref="H269">
    <cfRule type="cellIs" dxfId="11241" priority="9174" stopIfTrue="1" operator="lessThanOrEqual">
      <formula>12</formula>
    </cfRule>
    <cfRule type="cellIs" dxfId="11240" priority="9175" stopIfTrue="1" operator="between">
      <formula>12</formula>
      <formula>16</formula>
    </cfRule>
    <cfRule type="cellIs" dxfId="11239" priority="9176" stopIfTrue="1" operator="greaterThan">
      <formula>16</formula>
    </cfRule>
  </conditionalFormatting>
  <conditionalFormatting sqref="J269">
    <cfRule type="cellIs" dxfId="11238" priority="9171" stopIfTrue="1" operator="greaterThan">
      <formula>6.2</formula>
    </cfRule>
    <cfRule type="cellIs" dxfId="11237" priority="9172" stopIfTrue="1" operator="between">
      <formula>5.601</formula>
      <formula>6.2</formula>
    </cfRule>
    <cfRule type="cellIs" dxfId="11236" priority="9173" stopIfTrue="1" operator="lessThanOrEqual">
      <formula>5.6</formula>
    </cfRule>
  </conditionalFormatting>
  <conditionalFormatting sqref="K269">
    <cfRule type="cellIs" dxfId="11235" priority="9170" stopIfTrue="1" operator="lessThanOrEqual">
      <formula>0.02</formula>
    </cfRule>
  </conditionalFormatting>
  <conditionalFormatting sqref="G269">
    <cfRule type="cellIs" dxfId="11234" priority="9167" stopIfTrue="1" operator="lessThanOrEqual">
      <formula>0.12</formula>
    </cfRule>
    <cfRule type="cellIs" dxfId="11233" priority="9168" stopIfTrue="1" operator="between">
      <formula>0.1201</formula>
      <formula>0.2</formula>
    </cfRule>
    <cfRule type="cellIs" dxfId="11232" priority="9169" stopIfTrue="1" operator="greaterThan">
      <formula>0.2</formula>
    </cfRule>
  </conditionalFormatting>
  <conditionalFormatting sqref="N269">
    <cfRule type="cellIs" dxfId="11231" priority="9165" stopIfTrue="1" operator="between">
      <formula>50.1</formula>
      <formula>100</formula>
    </cfRule>
    <cfRule type="cellIs" dxfId="11230" priority="9166" stopIfTrue="1" operator="greaterThan">
      <formula>100</formula>
    </cfRule>
  </conditionalFormatting>
  <conditionalFormatting sqref="M269">
    <cfRule type="cellIs" dxfId="11229" priority="9163" stopIfTrue="1" operator="between">
      <formula>1250.1</formula>
      <formula>5000</formula>
    </cfRule>
    <cfRule type="cellIs" dxfId="11228" priority="9164" stopIfTrue="1" operator="greaterThan">
      <formula>5000</formula>
    </cfRule>
  </conditionalFormatting>
  <conditionalFormatting sqref="F293:G293">
    <cfRule type="cellIs" dxfId="11227" priority="9150" stopIfTrue="1" operator="lessThanOrEqual">
      <formula>60</formula>
    </cfRule>
    <cfRule type="cellIs" dxfId="11226" priority="9151" stopIfTrue="1" operator="between">
      <formula>60</formula>
      <formula>100</formula>
    </cfRule>
    <cfRule type="cellIs" dxfId="11225" priority="9152" stopIfTrue="1" operator="greaterThan">
      <formula>100</formula>
    </cfRule>
  </conditionalFormatting>
  <conditionalFormatting sqref="E293">
    <cfRule type="cellIs" dxfId="11224" priority="9153" stopIfTrue="1" operator="lessThanOrEqual">
      <formula>2.5</formula>
    </cfRule>
    <cfRule type="cellIs" dxfId="11223" priority="9154" stopIfTrue="1" operator="between">
      <formula>2.5</formula>
      <formula>7</formula>
    </cfRule>
    <cfRule type="cellIs" dxfId="11222" priority="9155" stopIfTrue="1" operator="greaterThan">
      <formula>7</formula>
    </cfRule>
  </conditionalFormatting>
  <conditionalFormatting sqref="H293">
    <cfRule type="cellIs" dxfId="11221" priority="9156" stopIfTrue="1" operator="lessThanOrEqual">
      <formula>12</formula>
    </cfRule>
    <cfRule type="cellIs" dxfId="11220" priority="9157" stopIfTrue="1" operator="between">
      <formula>12</formula>
      <formula>16</formula>
    </cfRule>
    <cfRule type="cellIs" dxfId="11219" priority="9158" stopIfTrue="1" operator="greaterThan">
      <formula>16</formula>
    </cfRule>
  </conditionalFormatting>
  <conditionalFormatting sqref="J293">
    <cfRule type="cellIs" dxfId="11218" priority="9159" stopIfTrue="1" operator="greaterThan">
      <formula>6.2</formula>
    </cfRule>
    <cfRule type="cellIs" dxfId="11217" priority="9160" stopIfTrue="1" operator="between">
      <formula>5.601</formula>
      <formula>6.2</formula>
    </cfRule>
    <cfRule type="cellIs" dxfId="11216" priority="9161" stopIfTrue="1" operator="lessThanOrEqual">
      <formula>5.6</formula>
    </cfRule>
  </conditionalFormatting>
  <conditionalFormatting sqref="K293">
    <cfRule type="cellIs" dxfId="11215" priority="9162" stopIfTrue="1" operator="lessThanOrEqual">
      <formula>0.02</formula>
    </cfRule>
  </conditionalFormatting>
  <conditionalFormatting sqref="G293">
    <cfRule type="cellIs" dxfId="11214" priority="9147" stopIfTrue="1" operator="lessThanOrEqual">
      <formula>0.12</formula>
    </cfRule>
    <cfRule type="cellIs" dxfId="11213" priority="9148" stopIfTrue="1" operator="between">
      <formula>0.1201</formula>
      <formula>0.2</formula>
    </cfRule>
    <cfRule type="cellIs" dxfId="11212" priority="9149" stopIfTrue="1" operator="greaterThan">
      <formula>0.2</formula>
    </cfRule>
  </conditionalFormatting>
  <conditionalFormatting sqref="N293">
    <cfRule type="cellIs" dxfId="11211" priority="9144" stopIfTrue="1" operator="between">
      <formula>50.1</formula>
      <formula>100</formula>
    </cfRule>
    <cfRule type="cellIs" dxfId="11210" priority="9146" stopIfTrue="1" operator="greaterThan">
      <formula>100</formula>
    </cfRule>
  </conditionalFormatting>
  <conditionalFormatting sqref="M293">
    <cfRule type="cellIs" dxfId="11209" priority="9143" stopIfTrue="1" operator="between">
      <formula>1250.1</formula>
      <formula>5000</formula>
    </cfRule>
    <cfRule type="cellIs" dxfId="11208" priority="9145" stopIfTrue="1" operator="greaterThan">
      <formula>5000</formula>
    </cfRule>
  </conditionalFormatting>
  <conditionalFormatting sqref="F293:G293">
    <cfRule type="cellIs" dxfId="11207" priority="9140" stopIfTrue="1" operator="lessThanOrEqual">
      <formula>60</formula>
    </cfRule>
    <cfRule type="cellIs" dxfId="11206" priority="9141" stopIfTrue="1" operator="between">
      <formula>60</formula>
      <formula>100</formula>
    </cfRule>
    <cfRule type="cellIs" dxfId="11205" priority="9142" stopIfTrue="1" operator="greaterThan">
      <formula>100</formula>
    </cfRule>
  </conditionalFormatting>
  <conditionalFormatting sqref="E293">
    <cfRule type="cellIs" dxfId="11204" priority="9137" stopIfTrue="1" operator="lessThanOrEqual">
      <formula>2.5</formula>
    </cfRule>
    <cfRule type="cellIs" dxfId="11203" priority="9138" stopIfTrue="1" operator="between">
      <formula>2.5</formula>
      <formula>7</formula>
    </cfRule>
    <cfRule type="cellIs" dxfId="11202" priority="9139" stopIfTrue="1" operator="greaterThan">
      <formula>7</formula>
    </cfRule>
  </conditionalFormatting>
  <conditionalFormatting sqref="H293">
    <cfRule type="cellIs" dxfId="11201" priority="9134" stopIfTrue="1" operator="lessThanOrEqual">
      <formula>12</formula>
    </cfRule>
    <cfRule type="cellIs" dxfId="11200" priority="9135" stopIfTrue="1" operator="between">
      <formula>12</formula>
      <formula>16</formula>
    </cfRule>
    <cfRule type="cellIs" dxfId="11199" priority="9136" stopIfTrue="1" operator="greaterThan">
      <formula>16</formula>
    </cfRule>
  </conditionalFormatting>
  <conditionalFormatting sqref="J293">
    <cfRule type="cellIs" dxfId="11198" priority="9131" stopIfTrue="1" operator="greaterThan">
      <formula>6.2</formula>
    </cfRule>
    <cfRule type="cellIs" dxfId="11197" priority="9132" stopIfTrue="1" operator="between">
      <formula>5.601</formula>
      <formula>6.2</formula>
    </cfRule>
    <cfRule type="cellIs" dxfId="11196" priority="9133" stopIfTrue="1" operator="lessThanOrEqual">
      <formula>5.6</formula>
    </cfRule>
  </conditionalFormatting>
  <conditionalFormatting sqref="K293">
    <cfRule type="cellIs" dxfId="11195" priority="9130" stopIfTrue="1" operator="lessThanOrEqual">
      <formula>0.02</formula>
    </cfRule>
  </conditionalFormatting>
  <conditionalFormatting sqref="G293">
    <cfRule type="cellIs" dxfId="11194" priority="9127" stopIfTrue="1" operator="lessThanOrEqual">
      <formula>0.12</formula>
    </cfRule>
    <cfRule type="cellIs" dxfId="11193" priority="9128" stopIfTrue="1" operator="between">
      <formula>0.1201</formula>
      <formula>0.2</formula>
    </cfRule>
    <cfRule type="cellIs" dxfId="11192" priority="9129" stopIfTrue="1" operator="greaterThan">
      <formula>0.2</formula>
    </cfRule>
  </conditionalFormatting>
  <conditionalFormatting sqref="N293">
    <cfRule type="cellIs" dxfId="11191" priority="9125" stopIfTrue="1" operator="between">
      <formula>50.1</formula>
      <formula>100</formula>
    </cfRule>
    <cfRule type="cellIs" dxfId="11190" priority="9126" stopIfTrue="1" operator="greaterThan">
      <formula>100</formula>
    </cfRule>
  </conditionalFormatting>
  <conditionalFormatting sqref="M293">
    <cfRule type="cellIs" dxfId="11189" priority="9123" stopIfTrue="1" operator="between">
      <formula>1250.1</formula>
      <formula>5000</formula>
    </cfRule>
    <cfRule type="cellIs" dxfId="11188" priority="9124" stopIfTrue="1" operator="greaterThan">
      <formula>5000</formula>
    </cfRule>
  </conditionalFormatting>
  <conditionalFormatting sqref="F305:G305">
    <cfRule type="cellIs" dxfId="11187" priority="9110" stopIfTrue="1" operator="lessThanOrEqual">
      <formula>60</formula>
    </cfRule>
    <cfRule type="cellIs" dxfId="11186" priority="9111" stopIfTrue="1" operator="between">
      <formula>60</formula>
      <formula>100</formula>
    </cfRule>
    <cfRule type="cellIs" dxfId="11185" priority="9112" stopIfTrue="1" operator="greaterThan">
      <formula>100</formula>
    </cfRule>
  </conditionalFormatting>
  <conditionalFormatting sqref="E305">
    <cfRule type="cellIs" dxfId="11184" priority="9113" stopIfTrue="1" operator="lessThanOrEqual">
      <formula>2.5</formula>
    </cfRule>
    <cfRule type="cellIs" dxfId="11183" priority="9114" stopIfTrue="1" operator="between">
      <formula>2.5</formula>
      <formula>7</formula>
    </cfRule>
    <cfRule type="cellIs" dxfId="11182" priority="9115" stopIfTrue="1" operator="greaterThan">
      <formula>7</formula>
    </cfRule>
  </conditionalFormatting>
  <conditionalFormatting sqref="H305">
    <cfRule type="cellIs" dxfId="11181" priority="9116" stopIfTrue="1" operator="lessThanOrEqual">
      <formula>12</formula>
    </cfRule>
    <cfRule type="cellIs" dxfId="11180" priority="9117" stopIfTrue="1" operator="between">
      <formula>12</formula>
      <formula>16</formula>
    </cfRule>
    <cfRule type="cellIs" dxfId="11179" priority="9118" stopIfTrue="1" operator="greaterThan">
      <formula>16</formula>
    </cfRule>
  </conditionalFormatting>
  <conditionalFormatting sqref="J305">
    <cfRule type="cellIs" dxfId="11178" priority="9119" stopIfTrue="1" operator="greaterThan">
      <formula>6.2</formula>
    </cfRule>
    <cfRule type="cellIs" dxfId="11177" priority="9120" stopIfTrue="1" operator="between">
      <formula>5.601</formula>
      <formula>6.2</formula>
    </cfRule>
    <cfRule type="cellIs" dxfId="11176" priority="9121" stopIfTrue="1" operator="lessThanOrEqual">
      <formula>5.6</formula>
    </cfRule>
  </conditionalFormatting>
  <conditionalFormatting sqref="K305">
    <cfRule type="cellIs" dxfId="11175" priority="9122" stopIfTrue="1" operator="lessThanOrEqual">
      <formula>0.02</formula>
    </cfRule>
  </conditionalFormatting>
  <conditionalFormatting sqref="G305">
    <cfRule type="cellIs" dxfId="11174" priority="9107" stopIfTrue="1" operator="lessThanOrEqual">
      <formula>0.12</formula>
    </cfRule>
    <cfRule type="cellIs" dxfId="11173" priority="9108" stopIfTrue="1" operator="between">
      <formula>0.1201</formula>
      <formula>0.2</formula>
    </cfRule>
    <cfRule type="cellIs" dxfId="11172" priority="9109" stopIfTrue="1" operator="greaterThan">
      <formula>0.2</formula>
    </cfRule>
  </conditionalFormatting>
  <conditionalFormatting sqref="N305">
    <cfRule type="cellIs" dxfId="11171" priority="9104" stopIfTrue="1" operator="between">
      <formula>50.1</formula>
      <formula>100</formula>
    </cfRule>
    <cfRule type="cellIs" dxfId="11170" priority="9106" stopIfTrue="1" operator="greaterThan">
      <formula>100</formula>
    </cfRule>
  </conditionalFormatting>
  <conditionalFormatting sqref="M305">
    <cfRule type="cellIs" dxfId="11169" priority="9103" stopIfTrue="1" operator="between">
      <formula>1250.1</formula>
      <formula>5000</formula>
    </cfRule>
    <cfRule type="cellIs" dxfId="11168" priority="9105" stopIfTrue="1" operator="greaterThan">
      <formula>5000</formula>
    </cfRule>
  </conditionalFormatting>
  <conditionalFormatting sqref="F305:G305">
    <cfRule type="cellIs" dxfId="11167" priority="9100" stopIfTrue="1" operator="lessThanOrEqual">
      <formula>60</formula>
    </cfRule>
    <cfRule type="cellIs" dxfId="11166" priority="9101" stopIfTrue="1" operator="between">
      <formula>60</formula>
      <formula>100</formula>
    </cfRule>
    <cfRule type="cellIs" dxfId="11165" priority="9102" stopIfTrue="1" operator="greaterThan">
      <formula>100</formula>
    </cfRule>
  </conditionalFormatting>
  <conditionalFormatting sqref="E305">
    <cfRule type="cellIs" dxfId="11164" priority="9097" stopIfTrue="1" operator="lessThanOrEqual">
      <formula>2.5</formula>
    </cfRule>
    <cfRule type="cellIs" dxfId="11163" priority="9098" stopIfTrue="1" operator="between">
      <formula>2.5</formula>
      <formula>7</formula>
    </cfRule>
    <cfRule type="cellIs" dxfId="11162" priority="9099" stopIfTrue="1" operator="greaterThan">
      <formula>7</formula>
    </cfRule>
  </conditionalFormatting>
  <conditionalFormatting sqref="H305">
    <cfRule type="cellIs" dxfId="11161" priority="9094" stopIfTrue="1" operator="lessThanOrEqual">
      <formula>12</formula>
    </cfRule>
    <cfRule type="cellIs" dxfId="11160" priority="9095" stopIfTrue="1" operator="between">
      <formula>12</formula>
      <formula>16</formula>
    </cfRule>
    <cfRule type="cellIs" dxfId="11159" priority="9096" stopIfTrue="1" operator="greaterThan">
      <formula>16</formula>
    </cfRule>
  </conditionalFormatting>
  <conditionalFormatting sqref="J305">
    <cfRule type="cellIs" dxfId="11158" priority="9091" stopIfTrue="1" operator="greaterThan">
      <formula>6.2</formula>
    </cfRule>
    <cfRule type="cellIs" dxfId="11157" priority="9092" stopIfTrue="1" operator="between">
      <formula>5.601</formula>
      <formula>6.2</formula>
    </cfRule>
    <cfRule type="cellIs" dxfId="11156" priority="9093" stopIfTrue="1" operator="lessThanOrEqual">
      <formula>5.6</formula>
    </cfRule>
  </conditionalFormatting>
  <conditionalFormatting sqref="K305">
    <cfRule type="cellIs" dxfId="11155" priority="9090" stopIfTrue="1" operator="lessThanOrEqual">
      <formula>0.02</formula>
    </cfRule>
  </conditionalFormatting>
  <conditionalFormatting sqref="G305">
    <cfRule type="cellIs" dxfId="11154" priority="9087" stopIfTrue="1" operator="lessThanOrEqual">
      <formula>0.12</formula>
    </cfRule>
    <cfRule type="cellIs" dxfId="11153" priority="9088" stopIfTrue="1" operator="between">
      <formula>0.1201</formula>
      <formula>0.2</formula>
    </cfRule>
    <cfRule type="cellIs" dxfId="11152" priority="9089" stopIfTrue="1" operator="greaterThan">
      <formula>0.2</formula>
    </cfRule>
  </conditionalFormatting>
  <conditionalFormatting sqref="N305">
    <cfRule type="cellIs" dxfId="11151" priority="9085" stopIfTrue="1" operator="between">
      <formula>50.1</formula>
      <formula>100</formula>
    </cfRule>
    <cfRule type="cellIs" dxfId="11150" priority="9086" stopIfTrue="1" operator="greaterThan">
      <formula>100</formula>
    </cfRule>
  </conditionalFormatting>
  <conditionalFormatting sqref="M305">
    <cfRule type="cellIs" dxfId="11149" priority="9083" stopIfTrue="1" operator="between">
      <formula>1250.1</formula>
      <formula>5000</formula>
    </cfRule>
    <cfRule type="cellIs" dxfId="11148" priority="9084" stopIfTrue="1" operator="greaterThan">
      <formula>5000</formula>
    </cfRule>
  </conditionalFormatting>
  <conditionalFormatting sqref="F322:G322">
    <cfRule type="cellIs" dxfId="11147" priority="9070" stopIfTrue="1" operator="lessThanOrEqual">
      <formula>60</formula>
    </cfRule>
    <cfRule type="cellIs" dxfId="11146" priority="9071" stopIfTrue="1" operator="between">
      <formula>60</formula>
      <formula>100</formula>
    </cfRule>
    <cfRule type="cellIs" dxfId="11145" priority="9072" stopIfTrue="1" operator="greaterThan">
      <formula>100</formula>
    </cfRule>
  </conditionalFormatting>
  <conditionalFormatting sqref="E322">
    <cfRule type="cellIs" dxfId="11144" priority="9073" stopIfTrue="1" operator="lessThanOrEqual">
      <formula>2.5</formula>
    </cfRule>
    <cfRule type="cellIs" dxfId="11143" priority="9074" stopIfTrue="1" operator="between">
      <formula>2.5</formula>
      <formula>7</formula>
    </cfRule>
    <cfRule type="cellIs" dxfId="11142" priority="9075" stopIfTrue="1" operator="greaterThan">
      <formula>7</formula>
    </cfRule>
  </conditionalFormatting>
  <conditionalFormatting sqref="H322">
    <cfRule type="cellIs" dxfId="11141" priority="9076" stopIfTrue="1" operator="lessThanOrEqual">
      <formula>12</formula>
    </cfRule>
    <cfRule type="cellIs" dxfId="11140" priority="9077" stopIfTrue="1" operator="between">
      <formula>12</formula>
      <formula>16</formula>
    </cfRule>
    <cfRule type="cellIs" dxfId="11139" priority="9078" stopIfTrue="1" operator="greaterThan">
      <formula>16</formula>
    </cfRule>
  </conditionalFormatting>
  <conditionalFormatting sqref="J322">
    <cfRule type="cellIs" dxfId="11138" priority="9079" stopIfTrue="1" operator="greaterThan">
      <formula>6.2</formula>
    </cfRule>
    <cfRule type="cellIs" dxfId="11137" priority="9080" stopIfTrue="1" operator="between">
      <formula>5.601</formula>
      <formula>6.2</formula>
    </cfRule>
    <cfRule type="cellIs" dxfId="11136" priority="9081" stopIfTrue="1" operator="lessThanOrEqual">
      <formula>5.6</formula>
    </cfRule>
  </conditionalFormatting>
  <conditionalFormatting sqref="K322">
    <cfRule type="cellIs" dxfId="11135" priority="9082" stopIfTrue="1" operator="lessThanOrEqual">
      <formula>0.02</formula>
    </cfRule>
  </conditionalFormatting>
  <conditionalFormatting sqref="G322">
    <cfRule type="cellIs" dxfId="11134" priority="9067" stopIfTrue="1" operator="lessThanOrEqual">
      <formula>0.12</formula>
    </cfRule>
    <cfRule type="cellIs" dxfId="11133" priority="9068" stopIfTrue="1" operator="between">
      <formula>0.1201</formula>
      <formula>0.2</formula>
    </cfRule>
    <cfRule type="cellIs" dxfId="11132" priority="9069" stopIfTrue="1" operator="greaterThan">
      <formula>0.2</formula>
    </cfRule>
  </conditionalFormatting>
  <conditionalFormatting sqref="N322">
    <cfRule type="cellIs" dxfId="11131" priority="9064" stopIfTrue="1" operator="between">
      <formula>50.1</formula>
      <formula>100</formula>
    </cfRule>
    <cfRule type="cellIs" dxfId="11130" priority="9066" stopIfTrue="1" operator="greaterThan">
      <formula>100</formula>
    </cfRule>
  </conditionalFormatting>
  <conditionalFormatting sqref="M322">
    <cfRule type="cellIs" dxfId="11129" priority="9063" stopIfTrue="1" operator="between">
      <formula>1250.1</formula>
      <formula>5000</formula>
    </cfRule>
    <cfRule type="cellIs" dxfId="11128" priority="9065" stopIfTrue="1" operator="greaterThan">
      <formula>5000</formula>
    </cfRule>
  </conditionalFormatting>
  <conditionalFormatting sqref="F322:G322">
    <cfRule type="cellIs" dxfId="11127" priority="9060" stopIfTrue="1" operator="lessThanOrEqual">
      <formula>60</formula>
    </cfRule>
    <cfRule type="cellIs" dxfId="11126" priority="9061" stopIfTrue="1" operator="between">
      <formula>60</formula>
      <formula>100</formula>
    </cfRule>
    <cfRule type="cellIs" dxfId="11125" priority="9062" stopIfTrue="1" operator="greaterThan">
      <formula>100</formula>
    </cfRule>
  </conditionalFormatting>
  <conditionalFormatting sqref="E322">
    <cfRule type="cellIs" dxfId="11124" priority="9057" stopIfTrue="1" operator="lessThanOrEqual">
      <formula>2.5</formula>
    </cfRule>
    <cfRule type="cellIs" dxfId="11123" priority="9058" stopIfTrue="1" operator="between">
      <formula>2.5</formula>
      <formula>7</formula>
    </cfRule>
    <cfRule type="cellIs" dxfId="11122" priority="9059" stopIfTrue="1" operator="greaterThan">
      <formula>7</formula>
    </cfRule>
  </conditionalFormatting>
  <conditionalFormatting sqref="H322">
    <cfRule type="cellIs" dxfId="11121" priority="9054" stopIfTrue="1" operator="lessThanOrEqual">
      <formula>12</formula>
    </cfRule>
    <cfRule type="cellIs" dxfId="11120" priority="9055" stopIfTrue="1" operator="between">
      <formula>12</formula>
      <formula>16</formula>
    </cfRule>
    <cfRule type="cellIs" dxfId="11119" priority="9056" stopIfTrue="1" operator="greaterThan">
      <formula>16</formula>
    </cfRule>
  </conditionalFormatting>
  <conditionalFormatting sqref="J322">
    <cfRule type="cellIs" dxfId="11118" priority="9051" stopIfTrue="1" operator="greaterThan">
      <formula>6.2</formula>
    </cfRule>
    <cfRule type="cellIs" dxfId="11117" priority="9052" stopIfTrue="1" operator="between">
      <formula>5.601</formula>
      <formula>6.2</formula>
    </cfRule>
    <cfRule type="cellIs" dxfId="11116" priority="9053" stopIfTrue="1" operator="lessThanOrEqual">
      <formula>5.6</formula>
    </cfRule>
  </conditionalFormatting>
  <conditionalFormatting sqref="K322">
    <cfRule type="cellIs" dxfId="11115" priority="9050" stopIfTrue="1" operator="lessThanOrEqual">
      <formula>0.02</formula>
    </cfRule>
  </conditionalFormatting>
  <conditionalFormatting sqref="G322">
    <cfRule type="cellIs" dxfId="11114" priority="9047" stopIfTrue="1" operator="lessThanOrEqual">
      <formula>0.12</formula>
    </cfRule>
    <cfRule type="cellIs" dxfId="11113" priority="9048" stopIfTrue="1" operator="between">
      <formula>0.1201</formula>
      <formula>0.2</formula>
    </cfRule>
    <cfRule type="cellIs" dxfId="11112" priority="9049" stopIfTrue="1" operator="greaterThan">
      <formula>0.2</formula>
    </cfRule>
  </conditionalFormatting>
  <conditionalFormatting sqref="N322">
    <cfRule type="cellIs" dxfId="11111" priority="9045" stopIfTrue="1" operator="between">
      <formula>50.1</formula>
      <formula>100</formula>
    </cfRule>
    <cfRule type="cellIs" dxfId="11110" priority="9046" stopIfTrue="1" operator="greaterThan">
      <formula>100</formula>
    </cfRule>
  </conditionalFormatting>
  <conditionalFormatting sqref="M322">
    <cfRule type="cellIs" dxfId="11109" priority="9043" stopIfTrue="1" operator="between">
      <formula>1250.1</formula>
      <formula>5000</formula>
    </cfRule>
    <cfRule type="cellIs" dxfId="11108" priority="9044" stopIfTrue="1" operator="greaterThan">
      <formula>5000</formula>
    </cfRule>
  </conditionalFormatting>
  <conditionalFormatting sqref="F339:G339">
    <cfRule type="cellIs" dxfId="11107" priority="9030" stopIfTrue="1" operator="lessThanOrEqual">
      <formula>60</formula>
    </cfRule>
    <cfRule type="cellIs" dxfId="11106" priority="9031" stopIfTrue="1" operator="between">
      <formula>60</formula>
      <formula>100</formula>
    </cfRule>
    <cfRule type="cellIs" dxfId="11105" priority="9032" stopIfTrue="1" operator="greaterThan">
      <formula>100</formula>
    </cfRule>
  </conditionalFormatting>
  <conditionalFormatting sqref="E339">
    <cfRule type="cellIs" dxfId="11104" priority="9033" stopIfTrue="1" operator="lessThanOrEqual">
      <formula>2.5</formula>
    </cfRule>
    <cfRule type="cellIs" dxfId="11103" priority="9034" stopIfTrue="1" operator="between">
      <formula>2.5</formula>
      <formula>7</formula>
    </cfRule>
    <cfRule type="cellIs" dxfId="11102" priority="9035" stopIfTrue="1" operator="greaterThan">
      <formula>7</formula>
    </cfRule>
  </conditionalFormatting>
  <conditionalFormatting sqref="H339">
    <cfRule type="cellIs" dxfId="11101" priority="9036" stopIfTrue="1" operator="lessThanOrEqual">
      <formula>12</formula>
    </cfRule>
    <cfRule type="cellIs" dxfId="11100" priority="9037" stopIfTrue="1" operator="between">
      <formula>12</formula>
      <formula>16</formula>
    </cfRule>
    <cfRule type="cellIs" dxfId="11099" priority="9038" stopIfTrue="1" operator="greaterThan">
      <formula>16</formula>
    </cfRule>
  </conditionalFormatting>
  <conditionalFormatting sqref="J339">
    <cfRule type="cellIs" dxfId="11098" priority="9039" stopIfTrue="1" operator="greaterThan">
      <formula>6.2</formula>
    </cfRule>
    <cfRule type="cellIs" dxfId="11097" priority="9040" stopIfTrue="1" operator="between">
      <formula>5.601</formula>
      <formula>6.2</formula>
    </cfRule>
    <cfRule type="cellIs" dxfId="11096" priority="9041" stopIfTrue="1" operator="lessThanOrEqual">
      <formula>5.6</formula>
    </cfRule>
  </conditionalFormatting>
  <conditionalFormatting sqref="K713">
    <cfRule type="cellIs" dxfId="11095" priority="7800" stopIfTrue="1" operator="lessThanOrEqual">
      <formula>0.02</formula>
    </cfRule>
  </conditionalFormatting>
  <conditionalFormatting sqref="G339">
    <cfRule type="cellIs" dxfId="11094" priority="9027" stopIfTrue="1" operator="lessThanOrEqual">
      <formula>0.12</formula>
    </cfRule>
    <cfRule type="cellIs" dxfId="11093" priority="9028" stopIfTrue="1" operator="between">
      <formula>0.1201</formula>
      <formula>0.2</formula>
    </cfRule>
    <cfRule type="cellIs" dxfId="11092" priority="9029" stopIfTrue="1" operator="greaterThan">
      <formula>0.2</formula>
    </cfRule>
  </conditionalFormatting>
  <conditionalFormatting sqref="N339">
    <cfRule type="cellIs" dxfId="11091" priority="9024" stopIfTrue="1" operator="between">
      <formula>50.1</formula>
      <formula>100</formula>
    </cfRule>
    <cfRule type="cellIs" dxfId="11090" priority="9026" stopIfTrue="1" operator="greaterThan">
      <formula>100</formula>
    </cfRule>
  </conditionalFormatting>
  <conditionalFormatting sqref="M339">
    <cfRule type="cellIs" dxfId="11089" priority="9023" stopIfTrue="1" operator="between">
      <formula>1250.1</formula>
      <formula>5000</formula>
    </cfRule>
    <cfRule type="cellIs" dxfId="11088" priority="9025" stopIfTrue="1" operator="greaterThan">
      <formula>5000</formula>
    </cfRule>
  </conditionalFormatting>
  <conditionalFormatting sqref="F339:G339">
    <cfRule type="cellIs" dxfId="11087" priority="9020" stopIfTrue="1" operator="lessThanOrEqual">
      <formula>60</formula>
    </cfRule>
    <cfRule type="cellIs" dxfId="11086" priority="9021" stopIfTrue="1" operator="between">
      <formula>60</formula>
      <formula>100</formula>
    </cfRule>
    <cfRule type="cellIs" dxfId="11085" priority="9022" stopIfTrue="1" operator="greaterThan">
      <formula>100</formula>
    </cfRule>
  </conditionalFormatting>
  <conditionalFormatting sqref="E339">
    <cfRule type="cellIs" dxfId="11084" priority="9017" stopIfTrue="1" operator="lessThanOrEqual">
      <formula>2.5</formula>
    </cfRule>
    <cfRule type="cellIs" dxfId="11083" priority="9018" stopIfTrue="1" operator="between">
      <formula>2.5</formula>
      <formula>7</formula>
    </cfRule>
    <cfRule type="cellIs" dxfId="11082" priority="9019" stopIfTrue="1" operator="greaterThan">
      <formula>7</formula>
    </cfRule>
  </conditionalFormatting>
  <conditionalFormatting sqref="H339">
    <cfRule type="cellIs" dxfId="11081" priority="9014" stopIfTrue="1" operator="lessThanOrEqual">
      <formula>12</formula>
    </cfRule>
    <cfRule type="cellIs" dxfId="11080" priority="9015" stopIfTrue="1" operator="between">
      <formula>12</formula>
      <formula>16</formula>
    </cfRule>
    <cfRule type="cellIs" dxfId="11079" priority="9016" stopIfTrue="1" operator="greaterThan">
      <formula>16</formula>
    </cfRule>
  </conditionalFormatting>
  <conditionalFormatting sqref="J339">
    <cfRule type="cellIs" dxfId="11078" priority="9011" stopIfTrue="1" operator="greaterThan">
      <formula>6.2</formula>
    </cfRule>
    <cfRule type="cellIs" dxfId="11077" priority="9012" stopIfTrue="1" operator="between">
      <formula>5.601</formula>
      <formula>6.2</formula>
    </cfRule>
    <cfRule type="cellIs" dxfId="11076" priority="9013" stopIfTrue="1" operator="lessThanOrEqual">
      <formula>5.6</formula>
    </cfRule>
  </conditionalFormatting>
  <conditionalFormatting sqref="K713">
    <cfRule type="cellIs" dxfId="11075" priority="7768" stopIfTrue="1" operator="lessThanOrEqual">
      <formula>0.02</formula>
    </cfRule>
  </conditionalFormatting>
  <conditionalFormatting sqref="G339">
    <cfRule type="cellIs" dxfId="11074" priority="9007" stopIfTrue="1" operator="lessThanOrEqual">
      <formula>0.12</formula>
    </cfRule>
    <cfRule type="cellIs" dxfId="11073" priority="9008" stopIfTrue="1" operator="between">
      <formula>0.1201</formula>
      <formula>0.2</formula>
    </cfRule>
    <cfRule type="cellIs" dxfId="11072" priority="9009" stopIfTrue="1" operator="greaterThan">
      <formula>0.2</formula>
    </cfRule>
  </conditionalFormatting>
  <conditionalFormatting sqref="N339">
    <cfRule type="cellIs" dxfId="11071" priority="9005" stopIfTrue="1" operator="between">
      <formula>50.1</formula>
      <formula>100</formula>
    </cfRule>
    <cfRule type="cellIs" dxfId="11070" priority="9006" stopIfTrue="1" operator="greaterThan">
      <formula>100</formula>
    </cfRule>
  </conditionalFormatting>
  <conditionalFormatting sqref="M339">
    <cfRule type="cellIs" dxfId="11069" priority="9003" stopIfTrue="1" operator="between">
      <formula>1250.1</formula>
      <formula>5000</formula>
    </cfRule>
    <cfRule type="cellIs" dxfId="11068" priority="9004" stopIfTrue="1" operator="greaterThan">
      <formula>5000</formula>
    </cfRule>
  </conditionalFormatting>
  <conditionalFormatting sqref="F713:G713">
    <cfRule type="cellIs" dxfId="11067" priority="7788" stopIfTrue="1" operator="lessThanOrEqual">
      <formula>60</formula>
    </cfRule>
    <cfRule type="cellIs" dxfId="11066" priority="7789" stopIfTrue="1" operator="between">
      <formula>60</formula>
      <formula>100</formula>
    </cfRule>
    <cfRule type="cellIs" dxfId="11065" priority="7790" stopIfTrue="1" operator="greaterThan">
      <formula>100</formula>
    </cfRule>
  </conditionalFormatting>
  <conditionalFormatting sqref="E713">
    <cfRule type="cellIs" dxfId="11064" priority="7791" stopIfTrue="1" operator="lessThanOrEqual">
      <formula>2.5</formula>
    </cfRule>
    <cfRule type="cellIs" dxfId="11063" priority="7792" stopIfTrue="1" operator="between">
      <formula>2.5</formula>
      <formula>7</formula>
    </cfRule>
    <cfRule type="cellIs" dxfId="11062" priority="7793" stopIfTrue="1" operator="greaterThan">
      <formula>7</formula>
    </cfRule>
  </conditionalFormatting>
  <conditionalFormatting sqref="H713">
    <cfRule type="cellIs" dxfId="11061" priority="7794" stopIfTrue="1" operator="lessThanOrEqual">
      <formula>12</formula>
    </cfRule>
    <cfRule type="cellIs" dxfId="11060" priority="7795" stopIfTrue="1" operator="between">
      <formula>12</formula>
      <formula>16</formula>
    </cfRule>
    <cfRule type="cellIs" dxfId="11059" priority="7796" stopIfTrue="1" operator="greaterThan">
      <formula>16</formula>
    </cfRule>
  </conditionalFormatting>
  <conditionalFormatting sqref="J713">
    <cfRule type="cellIs" dxfId="11058" priority="7797" stopIfTrue="1" operator="greaterThan">
      <formula>6.2</formula>
    </cfRule>
    <cfRule type="cellIs" dxfId="11057" priority="7798" stopIfTrue="1" operator="between">
      <formula>5.601</formula>
      <formula>6.2</formula>
    </cfRule>
    <cfRule type="cellIs" dxfId="11056" priority="7799" stopIfTrue="1" operator="lessThanOrEqual">
      <formula>5.6</formula>
    </cfRule>
  </conditionalFormatting>
  <conditionalFormatting sqref="G713">
    <cfRule type="cellIs" dxfId="11055" priority="7785" stopIfTrue="1" operator="lessThanOrEqual">
      <formula>0.12</formula>
    </cfRule>
    <cfRule type="cellIs" dxfId="11054" priority="7786" stopIfTrue="1" operator="between">
      <formula>0.1201</formula>
      <formula>0.2</formula>
    </cfRule>
    <cfRule type="cellIs" dxfId="11053" priority="7787" stopIfTrue="1" operator="greaterThan">
      <formula>0.2</formula>
    </cfRule>
  </conditionalFormatting>
  <conditionalFormatting sqref="N713">
    <cfRule type="cellIs" dxfId="11052" priority="7782" stopIfTrue="1" operator="between">
      <formula>50.1</formula>
      <formula>100</formula>
    </cfRule>
    <cfRule type="cellIs" dxfId="11051" priority="7784" stopIfTrue="1" operator="greaterThan">
      <formula>100</formula>
    </cfRule>
  </conditionalFormatting>
  <conditionalFormatting sqref="M713">
    <cfRule type="cellIs" dxfId="11050" priority="7781" stopIfTrue="1" operator="between">
      <formula>1250.1</formula>
      <formula>5000</formula>
    </cfRule>
    <cfRule type="cellIs" dxfId="11049" priority="7783" stopIfTrue="1" operator="greaterThan">
      <formula>5000</formula>
    </cfRule>
  </conditionalFormatting>
  <conditionalFormatting sqref="F713:G713">
    <cfRule type="cellIs" dxfId="11048" priority="7778" stopIfTrue="1" operator="lessThanOrEqual">
      <formula>60</formula>
    </cfRule>
    <cfRule type="cellIs" dxfId="11047" priority="7779" stopIfTrue="1" operator="between">
      <formula>60</formula>
      <formula>100</formula>
    </cfRule>
    <cfRule type="cellIs" dxfId="11046" priority="7780" stopIfTrue="1" operator="greaterThan">
      <formula>100</formula>
    </cfRule>
  </conditionalFormatting>
  <conditionalFormatting sqref="E713">
    <cfRule type="cellIs" dxfId="11045" priority="7775" stopIfTrue="1" operator="lessThanOrEqual">
      <formula>2.5</formula>
    </cfRule>
    <cfRule type="cellIs" dxfId="11044" priority="7776" stopIfTrue="1" operator="between">
      <formula>2.5</formula>
      <formula>7</formula>
    </cfRule>
    <cfRule type="cellIs" dxfId="11043" priority="7777" stopIfTrue="1" operator="greaterThan">
      <formula>7</formula>
    </cfRule>
  </conditionalFormatting>
  <conditionalFormatting sqref="H713">
    <cfRule type="cellIs" dxfId="11042" priority="7772" stopIfTrue="1" operator="lessThanOrEqual">
      <formula>12</formula>
    </cfRule>
    <cfRule type="cellIs" dxfId="11041" priority="7773" stopIfTrue="1" operator="between">
      <formula>12</formula>
      <formula>16</formula>
    </cfRule>
    <cfRule type="cellIs" dxfId="11040" priority="7774" stopIfTrue="1" operator="greaterThan">
      <formula>16</formula>
    </cfRule>
  </conditionalFormatting>
  <conditionalFormatting sqref="J713">
    <cfRule type="cellIs" dxfId="11039" priority="7769" stopIfTrue="1" operator="greaterThan">
      <formula>6.2</formula>
    </cfRule>
    <cfRule type="cellIs" dxfId="11038" priority="7770" stopIfTrue="1" operator="between">
      <formula>5.601</formula>
      <formula>6.2</formula>
    </cfRule>
    <cfRule type="cellIs" dxfId="11037" priority="7771" stopIfTrue="1" operator="lessThanOrEqual">
      <formula>5.6</formula>
    </cfRule>
  </conditionalFormatting>
  <conditionalFormatting sqref="G713">
    <cfRule type="cellIs" dxfId="11036" priority="7765" stopIfTrue="1" operator="lessThanOrEqual">
      <formula>0.12</formula>
    </cfRule>
    <cfRule type="cellIs" dxfId="11035" priority="7766" stopIfTrue="1" operator="between">
      <formula>0.1201</formula>
      <formula>0.2</formula>
    </cfRule>
    <cfRule type="cellIs" dxfId="11034" priority="7767" stopIfTrue="1" operator="greaterThan">
      <formula>0.2</formula>
    </cfRule>
  </conditionalFormatting>
  <conditionalFormatting sqref="N713">
    <cfRule type="cellIs" dxfId="11033" priority="7763" stopIfTrue="1" operator="between">
      <formula>50.1</formula>
      <formula>100</formula>
    </cfRule>
    <cfRule type="cellIs" dxfId="11032" priority="7764" stopIfTrue="1" operator="greaterThan">
      <formula>100</formula>
    </cfRule>
  </conditionalFormatting>
  <conditionalFormatting sqref="M713">
    <cfRule type="cellIs" dxfId="11031" priority="7761" stopIfTrue="1" operator="between">
      <formula>1250.1</formula>
      <formula>5000</formula>
    </cfRule>
    <cfRule type="cellIs" dxfId="11030" priority="7762" stopIfTrue="1" operator="greaterThan">
      <formula>5000</formula>
    </cfRule>
  </conditionalFormatting>
  <conditionalFormatting sqref="F355:G355">
    <cfRule type="cellIs" dxfId="11029" priority="8950" stopIfTrue="1" operator="lessThanOrEqual">
      <formula>60</formula>
    </cfRule>
    <cfRule type="cellIs" dxfId="11028" priority="8951" stopIfTrue="1" operator="between">
      <formula>60</formula>
      <formula>100</formula>
    </cfRule>
    <cfRule type="cellIs" dxfId="11027" priority="8952" stopIfTrue="1" operator="greaterThan">
      <formula>100</formula>
    </cfRule>
  </conditionalFormatting>
  <conditionalFormatting sqref="E355">
    <cfRule type="cellIs" dxfId="11026" priority="8953" stopIfTrue="1" operator="lessThanOrEqual">
      <formula>2.5</formula>
    </cfRule>
    <cfRule type="cellIs" dxfId="11025" priority="8954" stopIfTrue="1" operator="between">
      <formula>2.5</formula>
      <formula>7</formula>
    </cfRule>
    <cfRule type="cellIs" dxfId="11024" priority="8955" stopIfTrue="1" operator="greaterThan">
      <formula>7</formula>
    </cfRule>
  </conditionalFormatting>
  <conditionalFormatting sqref="H355">
    <cfRule type="cellIs" dxfId="11023" priority="8956" stopIfTrue="1" operator="lessThanOrEqual">
      <formula>12</formula>
    </cfRule>
    <cfRule type="cellIs" dxfId="11022" priority="8957" stopIfTrue="1" operator="between">
      <formula>12</formula>
      <formula>16</formula>
    </cfRule>
    <cfRule type="cellIs" dxfId="11021" priority="8958" stopIfTrue="1" operator="greaterThan">
      <formula>16</formula>
    </cfRule>
  </conditionalFormatting>
  <conditionalFormatting sqref="J355">
    <cfRule type="cellIs" dxfId="11020" priority="8959" stopIfTrue="1" operator="greaterThan">
      <formula>6.2</formula>
    </cfRule>
    <cfRule type="cellIs" dxfId="11019" priority="8960" stopIfTrue="1" operator="between">
      <formula>5.601</formula>
      <formula>6.2</formula>
    </cfRule>
    <cfRule type="cellIs" dxfId="11018" priority="8961" stopIfTrue="1" operator="lessThanOrEqual">
      <formula>5.6</formula>
    </cfRule>
  </conditionalFormatting>
  <conditionalFormatting sqref="K355">
    <cfRule type="cellIs" dxfId="11017" priority="8962" stopIfTrue="1" operator="lessThanOrEqual">
      <formula>0.02</formula>
    </cfRule>
  </conditionalFormatting>
  <conditionalFormatting sqref="G355">
    <cfRule type="cellIs" dxfId="11016" priority="8947" stopIfTrue="1" operator="lessThanOrEqual">
      <formula>0.12</formula>
    </cfRule>
    <cfRule type="cellIs" dxfId="11015" priority="8948" stopIfTrue="1" operator="between">
      <formula>0.1201</formula>
      <formula>0.2</formula>
    </cfRule>
    <cfRule type="cellIs" dxfId="11014" priority="8949" stopIfTrue="1" operator="greaterThan">
      <formula>0.2</formula>
    </cfRule>
  </conditionalFormatting>
  <conditionalFormatting sqref="N355">
    <cfRule type="cellIs" dxfId="11013" priority="8944" stopIfTrue="1" operator="between">
      <formula>50.1</formula>
      <formula>100</formula>
    </cfRule>
    <cfRule type="cellIs" dxfId="11012" priority="8946" stopIfTrue="1" operator="greaterThan">
      <formula>100</formula>
    </cfRule>
  </conditionalFormatting>
  <conditionalFormatting sqref="M355">
    <cfRule type="cellIs" dxfId="11011" priority="8943" stopIfTrue="1" operator="between">
      <formula>1250.1</formula>
      <formula>5000</formula>
    </cfRule>
    <cfRule type="cellIs" dxfId="11010" priority="8945" stopIfTrue="1" operator="greaterThan">
      <formula>5000</formula>
    </cfRule>
  </conditionalFormatting>
  <conditionalFormatting sqref="F355:G355">
    <cfRule type="cellIs" dxfId="11009" priority="8940" stopIfTrue="1" operator="lessThanOrEqual">
      <formula>60</formula>
    </cfRule>
    <cfRule type="cellIs" dxfId="11008" priority="8941" stopIfTrue="1" operator="between">
      <formula>60</formula>
      <formula>100</formula>
    </cfRule>
    <cfRule type="cellIs" dxfId="11007" priority="8942" stopIfTrue="1" operator="greaterThan">
      <formula>100</formula>
    </cfRule>
  </conditionalFormatting>
  <conditionalFormatting sqref="E355">
    <cfRule type="cellIs" dxfId="11006" priority="8937" stopIfTrue="1" operator="lessThanOrEqual">
      <formula>2.5</formula>
    </cfRule>
    <cfRule type="cellIs" dxfId="11005" priority="8938" stopIfTrue="1" operator="between">
      <formula>2.5</formula>
      <formula>7</formula>
    </cfRule>
    <cfRule type="cellIs" dxfId="11004" priority="8939" stopIfTrue="1" operator="greaterThan">
      <formula>7</formula>
    </cfRule>
  </conditionalFormatting>
  <conditionalFormatting sqref="H355">
    <cfRule type="cellIs" dxfId="11003" priority="8934" stopIfTrue="1" operator="lessThanOrEqual">
      <formula>12</formula>
    </cfRule>
    <cfRule type="cellIs" dxfId="11002" priority="8935" stopIfTrue="1" operator="between">
      <formula>12</formula>
      <formula>16</formula>
    </cfRule>
    <cfRule type="cellIs" dxfId="11001" priority="8936" stopIfTrue="1" operator="greaterThan">
      <formula>16</formula>
    </cfRule>
  </conditionalFormatting>
  <conditionalFormatting sqref="J355">
    <cfRule type="cellIs" dxfId="11000" priority="8931" stopIfTrue="1" operator="greaterThan">
      <formula>6.2</formula>
    </cfRule>
    <cfRule type="cellIs" dxfId="10999" priority="8932" stopIfTrue="1" operator="between">
      <formula>5.601</formula>
      <formula>6.2</formula>
    </cfRule>
    <cfRule type="cellIs" dxfId="10998" priority="8933" stopIfTrue="1" operator="lessThanOrEqual">
      <formula>5.6</formula>
    </cfRule>
  </conditionalFormatting>
  <conditionalFormatting sqref="K355">
    <cfRule type="cellIs" dxfId="10997" priority="8930" stopIfTrue="1" operator="lessThanOrEqual">
      <formula>0.02</formula>
    </cfRule>
  </conditionalFormatting>
  <conditionalFormatting sqref="G355">
    <cfRule type="cellIs" dxfId="10996" priority="8927" stopIfTrue="1" operator="lessThanOrEqual">
      <formula>0.12</formula>
    </cfRule>
    <cfRule type="cellIs" dxfId="10995" priority="8928" stopIfTrue="1" operator="between">
      <formula>0.1201</formula>
      <formula>0.2</formula>
    </cfRule>
    <cfRule type="cellIs" dxfId="10994" priority="8929" stopIfTrue="1" operator="greaterThan">
      <formula>0.2</formula>
    </cfRule>
  </conditionalFormatting>
  <conditionalFormatting sqref="N355">
    <cfRule type="cellIs" dxfId="10993" priority="8925" stopIfTrue="1" operator="between">
      <formula>50.1</formula>
      <formula>100</formula>
    </cfRule>
    <cfRule type="cellIs" dxfId="10992" priority="8926" stopIfTrue="1" operator="greaterThan">
      <formula>100</formula>
    </cfRule>
  </conditionalFormatting>
  <conditionalFormatting sqref="M355">
    <cfRule type="cellIs" dxfId="10991" priority="8923" stopIfTrue="1" operator="between">
      <formula>1250.1</formula>
      <formula>5000</formula>
    </cfRule>
    <cfRule type="cellIs" dxfId="10990" priority="8924" stopIfTrue="1" operator="greaterThan">
      <formula>5000</formula>
    </cfRule>
  </conditionalFormatting>
  <conditionalFormatting sqref="K339">
    <cfRule type="cellIs" dxfId="10989" priority="8922" stopIfTrue="1" operator="lessThanOrEqual">
      <formula>0.02</formula>
    </cfRule>
  </conditionalFormatting>
  <conditionalFormatting sqref="K339">
    <cfRule type="cellIs" dxfId="10988" priority="8921" stopIfTrue="1" operator="lessThanOrEqual">
      <formula>0.02</formula>
    </cfRule>
  </conditionalFormatting>
  <conditionalFormatting sqref="F372:G372">
    <cfRule type="cellIs" dxfId="10987" priority="8908" stopIfTrue="1" operator="lessThanOrEqual">
      <formula>60</formula>
    </cfRule>
    <cfRule type="cellIs" dxfId="10986" priority="8909" stopIfTrue="1" operator="between">
      <formula>60</formula>
      <formula>100</formula>
    </cfRule>
    <cfRule type="cellIs" dxfId="10985" priority="8910" stopIfTrue="1" operator="greaterThan">
      <formula>100</formula>
    </cfRule>
  </conditionalFormatting>
  <conditionalFormatting sqref="E372">
    <cfRule type="cellIs" dxfId="10984" priority="8911" stopIfTrue="1" operator="lessThanOrEqual">
      <formula>2.5</formula>
    </cfRule>
    <cfRule type="cellIs" dxfId="10983" priority="8912" stopIfTrue="1" operator="between">
      <formula>2.5</formula>
      <formula>7</formula>
    </cfRule>
    <cfRule type="cellIs" dxfId="10982" priority="8913" stopIfTrue="1" operator="greaterThan">
      <formula>7</formula>
    </cfRule>
  </conditionalFormatting>
  <conditionalFormatting sqref="H372">
    <cfRule type="cellIs" dxfId="10981" priority="8914" stopIfTrue="1" operator="lessThanOrEqual">
      <formula>12</formula>
    </cfRule>
    <cfRule type="cellIs" dxfId="10980" priority="8915" stopIfTrue="1" operator="between">
      <formula>12</formula>
      <formula>16</formula>
    </cfRule>
    <cfRule type="cellIs" dxfId="10979" priority="8916" stopIfTrue="1" operator="greaterThan">
      <formula>16</formula>
    </cfRule>
  </conditionalFormatting>
  <conditionalFormatting sqref="J372">
    <cfRule type="cellIs" dxfId="10978" priority="8917" stopIfTrue="1" operator="greaterThan">
      <formula>6.2</formula>
    </cfRule>
    <cfRule type="cellIs" dxfId="10977" priority="8918" stopIfTrue="1" operator="between">
      <formula>5.601</formula>
      <formula>6.2</formula>
    </cfRule>
    <cfRule type="cellIs" dxfId="10976" priority="8919" stopIfTrue="1" operator="lessThanOrEqual">
      <formula>5.6</formula>
    </cfRule>
  </conditionalFormatting>
  <conditionalFormatting sqref="K372">
    <cfRule type="cellIs" dxfId="10975" priority="8920" stopIfTrue="1" operator="lessThanOrEqual">
      <formula>0.02</formula>
    </cfRule>
  </conditionalFormatting>
  <conditionalFormatting sqref="G372">
    <cfRule type="cellIs" dxfId="10974" priority="8905" stopIfTrue="1" operator="lessThanOrEqual">
      <formula>0.12</formula>
    </cfRule>
    <cfRule type="cellIs" dxfId="10973" priority="8906" stopIfTrue="1" operator="between">
      <formula>0.1201</formula>
      <formula>0.2</formula>
    </cfRule>
    <cfRule type="cellIs" dxfId="10972" priority="8907" stopIfTrue="1" operator="greaterThan">
      <formula>0.2</formula>
    </cfRule>
  </conditionalFormatting>
  <conditionalFormatting sqref="N372">
    <cfRule type="cellIs" dxfId="10971" priority="8902" stopIfTrue="1" operator="between">
      <formula>50.1</formula>
      <formula>100</formula>
    </cfRule>
    <cfRule type="cellIs" dxfId="10970" priority="8904" stopIfTrue="1" operator="greaterThan">
      <formula>100</formula>
    </cfRule>
  </conditionalFormatting>
  <conditionalFormatting sqref="M372">
    <cfRule type="cellIs" dxfId="10969" priority="8901" stopIfTrue="1" operator="between">
      <formula>1250.1</formula>
      <formula>5000</formula>
    </cfRule>
    <cfRule type="cellIs" dxfId="10968" priority="8903" stopIfTrue="1" operator="greaterThan">
      <formula>5000</formula>
    </cfRule>
  </conditionalFormatting>
  <conditionalFormatting sqref="F372:G372">
    <cfRule type="cellIs" dxfId="10967" priority="8898" stopIfTrue="1" operator="lessThanOrEqual">
      <formula>60</formula>
    </cfRule>
    <cfRule type="cellIs" dxfId="10966" priority="8899" stopIfTrue="1" operator="between">
      <formula>60</formula>
      <formula>100</formula>
    </cfRule>
    <cfRule type="cellIs" dxfId="10965" priority="8900" stopIfTrue="1" operator="greaterThan">
      <formula>100</formula>
    </cfRule>
  </conditionalFormatting>
  <conditionalFormatting sqref="E372">
    <cfRule type="cellIs" dxfId="10964" priority="8895" stopIfTrue="1" operator="lessThanOrEqual">
      <formula>2.5</formula>
    </cfRule>
    <cfRule type="cellIs" dxfId="10963" priority="8896" stopIfTrue="1" operator="between">
      <formula>2.5</formula>
      <formula>7</formula>
    </cfRule>
    <cfRule type="cellIs" dxfId="10962" priority="8897" stopIfTrue="1" operator="greaterThan">
      <formula>7</formula>
    </cfRule>
  </conditionalFormatting>
  <conditionalFormatting sqref="H372">
    <cfRule type="cellIs" dxfId="10961" priority="8892" stopIfTrue="1" operator="lessThanOrEqual">
      <formula>12</formula>
    </cfRule>
    <cfRule type="cellIs" dxfId="10960" priority="8893" stopIfTrue="1" operator="between">
      <formula>12</formula>
      <formula>16</formula>
    </cfRule>
    <cfRule type="cellIs" dxfId="10959" priority="8894" stopIfTrue="1" operator="greaterThan">
      <formula>16</formula>
    </cfRule>
  </conditionalFormatting>
  <conditionalFormatting sqref="J372">
    <cfRule type="cellIs" dxfId="10958" priority="8889" stopIfTrue="1" operator="greaterThan">
      <formula>6.2</formula>
    </cfRule>
    <cfRule type="cellIs" dxfId="10957" priority="8890" stopIfTrue="1" operator="between">
      <formula>5.601</formula>
      <formula>6.2</formula>
    </cfRule>
    <cfRule type="cellIs" dxfId="10956" priority="8891" stopIfTrue="1" operator="lessThanOrEqual">
      <formula>5.6</formula>
    </cfRule>
  </conditionalFormatting>
  <conditionalFormatting sqref="K372">
    <cfRule type="cellIs" dxfId="10955" priority="8888" stopIfTrue="1" operator="lessThanOrEqual">
      <formula>0.02</formula>
    </cfRule>
  </conditionalFormatting>
  <conditionalFormatting sqref="G372">
    <cfRule type="cellIs" dxfId="10954" priority="8885" stopIfTrue="1" operator="lessThanOrEqual">
      <formula>0.12</formula>
    </cfRule>
    <cfRule type="cellIs" dxfId="10953" priority="8886" stopIfTrue="1" operator="between">
      <formula>0.1201</formula>
      <formula>0.2</formula>
    </cfRule>
    <cfRule type="cellIs" dxfId="10952" priority="8887" stopIfTrue="1" operator="greaterThan">
      <formula>0.2</formula>
    </cfRule>
  </conditionalFormatting>
  <conditionalFormatting sqref="N372">
    <cfRule type="cellIs" dxfId="10951" priority="8883" stopIfTrue="1" operator="between">
      <formula>50.1</formula>
      <formula>100</formula>
    </cfRule>
    <cfRule type="cellIs" dxfId="10950" priority="8884" stopIfTrue="1" operator="greaterThan">
      <formula>100</formula>
    </cfRule>
  </conditionalFormatting>
  <conditionalFormatting sqref="M372">
    <cfRule type="cellIs" dxfId="10949" priority="8881" stopIfTrue="1" operator="between">
      <formula>1250.1</formula>
      <formula>5000</formula>
    </cfRule>
    <cfRule type="cellIs" dxfId="10948" priority="8882" stopIfTrue="1" operator="greaterThan">
      <formula>5000</formula>
    </cfRule>
  </conditionalFormatting>
  <conditionalFormatting sqref="F389:G389">
    <cfRule type="cellIs" dxfId="10947" priority="8868" stopIfTrue="1" operator="lessThanOrEqual">
      <formula>60</formula>
    </cfRule>
    <cfRule type="cellIs" dxfId="10946" priority="8869" stopIfTrue="1" operator="between">
      <formula>60</formula>
      <formula>100</formula>
    </cfRule>
    <cfRule type="cellIs" dxfId="10945" priority="8870" stopIfTrue="1" operator="greaterThan">
      <formula>100</formula>
    </cfRule>
  </conditionalFormatting>
  <conditionalFormatting sqref="E389">
    <cfRule type="cellIs" dxfId="10944" priority="8871" stopIfTrue="1" operator="lessThanOrEqual">
      <formula>2.5</formula>
    </cfRule>
    <cfRule type="cellIs" dxfId="10943" priority="8872" stopIfTrue="1" operator="between">
      <formula>2.5</formula>
      <formula>7</formula>
    </cfRule>
    <cfRule type="cellIs" dxfId="10942" priority="8873" stopIfTrue="1" operator="greaterThan">
      <formula>7</formula>
    </cfRule>
  </conditionalFormatting>
  <conditionalFormatting sqref="H389">
    <cfRule type="cellIs" dxfId="10941" priority="8874" stopIfTrue="1" operator="lessThanOrEqual">
      <formula>12</formula>
    </cfRule>
    <cfRule type="cellIs" dxfId="10940" priority="8875" stopIfTrue="1" operator="between">
      <formula>12</formula>
      <formula>16</formula>
    </cfRule>
    <cfRule type="cellIs" dxfId="10939" priority="8876" stopIfTrue="1" operator="greaterThan">
      <formula>16</formula>
    </cfRule>
  </conditionalFormatting>
  <conditionalFormatting sqref="J389">
    <cfRule type="cellIs" dxfId="10938" priority="8877" stopIfTrue="1" operator="greaterThan">
      <formula>6.2</formula>
    </cfRule>
    <cfRule type="cellIs" dxfId="10937" priority="8878" stopIfTrue="1" operator="between">
      <formula>5.601</formula>
      <formula>6.2</formula>
    </cfRule>
    <cfRule type="cellIs" dxfId="10936" priority="8879" stopIfTrue="1" operator="lessThanOrEqual">
      <formula>5.6</formula>
    </cfRule>
  </conditionalFormatting>
  <conditionalFormatting sqref="K389">
    <cfRule type="cellIs" dxfId="10935" priority="8880" stopIfTrue="1" operator="lessThanOrEqual">
      <formula>0.02</formula>
    </cfRule>
  </conditionalFormatting>
  <conditionalFormatting sqref="G389">
    <cfRule type="cellIs" dxfId="10934" priority="8865" stopIfTrue="1" operator="lessThanOrEqual">
      <formula>0.12</formula>
    </cfRule>
    <cfRule type="cellIs" dxfId="10933" priority="8866" stopIfTrue="1" operator="between">
      <formula>0.1201</formula>
      <formula>0.2</formula>
    </cfRule>
    <cfRule type="cellIs" dxfId="10932" priority="8867" stopIfTrue="1" operator="greaterThan">
      <formula>0.2</formula>
    </cfRule>
  </conditionalFormatting>
  <conditionalFormatting sqref="N389">
    <cfRule type="cellIs" dxfId="10931" priority="8862" stopIfTrue="1" operator="between">
      <formula>50.1</formula>
      <formula>100</formula>
    </cfRule>
    <cfRule type="cellIs" dxfId="10930" priority="8864" stopIfTrue="1" operator="greaterThan">
      <formula>100</formula>
    </cfRule>
  </conditionalFormatting>
  <conditionalFormatting sqref="M389">
    <cfRule type="cellIs" dxfId="10929" priority="8861" stopIfTrue="1" operator="between">
      <formula>1250.1</formula>
      <formula>5000</formula>
    </cfRule>
    <cfRule type="cellIs" dxfId="10928" priority="8863" stopIfTrue="1" operator="greaterThan">
      <formula>5000</formula>
    </cfRule>
  </conditionalFormatting>
  <conditionalFormatting sqref="F389:G389">
    <cfRule type="cellIs" dxfId="10927" priority="8858" stopIfTrue="1" operator="lessThanOrEqual">
      <formula>60</formula>
    </cfRule>
    <cfRule type="cellIs" dxfId="10926" priority="8859" stopIfTrue="1" operator="between">
      <formula>60</formula>
      <formula>100</formula>
    </cfRule>
    <cfRule type="cellIs" dxfId="10925" priority="8860" stopIfTrue="1" operator="greaterThan">
      <formula>100</formula>
    </cfRule>
  </conditionalFormatting>
  <conditionalFormatting sqref="E389">
    <cfRule type="cellIs" dxfId="10924" priority="8855" stopIfTrue="1" operator="lessThanOrEqual">
      <formula>2.5</formula>
    </cfRule>
    <cfRule type="cellIs" dxfId="10923" priority="8856" stopIfTrue="1" operator="between">
      <formula>2.5</formula>
      <formula>7</formula>
    </cfRule>
    <cfRule type="cellIs" dxfId="10922" priority="8857" stopIfTrue="1" operator="greaterThan">
      <formula>7</formula>
    </cfRule>
  </conditionalFormatting>
  <conditionalFormatting sqref="H389">
    <cfRule type="cellIs" dxfId="10921" priority="8852" stopIfTrue="1" operator="lessThanOrEqual">
      <formula>12</formula>
    </cfRule>
    <cfRule type="cellIs" dxfId="10920" priority="8853" stopIfTrue="1" operator="between">
      <formula>12</formula>
      <formula>16</formula>
    </cfRule>
    <cfRule type="cellIs" dxfId="10919" priority="8854" stopIfTrue="1" operator="greaterThan">
      <formula>16</formula>
    </cfRule>
  </conditionalFormatting>
  <conditionalFormatting sqref="J389">
    <cfRule type="cellIs" dxfId="10918" priority="8849" stopIfTrue="1" operator="greaterThan">
      <formula>6.2</formula>
    </cfRule>
    <cfRule type="cellIs" dxfId="10917" priority="8850" stopIfTrue="1" operator="between">
      <formula>5.601</formula>
      <formula>6.2</formula>
    </cfRule>
    <cfRule type="cellIs" dxfId="10916" priority="8851" stopIfTrue="1" operator="lessThanOrEqual">
      <formula>5.6</formula>
    </cfRule>
  </conditionalFormatting>
  <conditionalFormatting sqref="K389">
    <cfRule type="cellIs" dxfId="10915" priority="8848" stopIfTrue="1" operator="lessThanOrEqual">
      <formula>0.02</formula>
    </cfRule>
  </conditionalFormatting>
  <conditionalFormatting sqref="G389">
    <cfRule type="cellIs" dxfId="10914" priority="8845" stopIfTrue="1" operator="lessThanOrEqual">
      <formula>0.12</formula>
    </cfRule>
    <cfRule type="cellIs" dxfId="10913" priority="8846" stopIfTrue="1" operator="between">
      <formula>0.1201</formula>
      <formula>0.2</formula>
    </cfRule>
    <cfRule type="cellIs" dxfId="10912" priority="8847" stopIfTrue="1" operator="greaterThan">
      <formula>0.2</formula>
    </cfRule>
  </conditionalFormatting>
  <conditionalFormatting sqref="N389">
    <cfRule type="cellIs" dxfId="10911" priority="8843" stopIfTrue="1" operator="between">
      <formula>50.1</formula>
      <formula>100</formula>
    </cfRule>
    <cfRule type="cellIs" dxfId="10910" priority="8844" stopIfTrue="1" operator="greaterThan">
      <formula>100</formula>
    </cfRule>
  </conditionalFormatting>
  <conditionalFormatting sqref="M389">
    <cfRule type="cellIs" dxfId="10909" priority="8841" stopIfTrue="1" operator="between">
      <formula>1250.1</formula>
      <formula>5000</formula>
    </cfRule>
    <cfRule type="cellIs" dxfId="10908" priority="8842" stopIfTrue="1" operator="greaterThan">
      <formula>5000</formula>
    </cfRule>
  </conditionalFormatting>
  <conditionalFormatting sqref="F401:G401">
    <cfRule type="cellIs" dxfId="10907" priority="8828" stopIfTrue="1" operator="lessThanOrEqual">
      <formula>60</formula>
    </cfRule>
    <cfRule type="cellIs" dxfId="10906" priority="8829" stopIfTrue="1" operator="between">
      <formula>60</formula>
      <formula>100</formula>
    </cfRule>
    <cfRule type="cellIs" dxfId="10905" priority="8830" stopIfTrue="1" operator="greaterThan">
      <formula>100</formula>
    </cfRule>
  </conditionalFormatting>
  <conditionalFormatting sqref="E401">
    <cfRule type="cellIs" dxfId="10904" priority="8831" stopIfTrue="1" operator="lessThanOrEqual">
      <formula>2.5</formula>
    </cfRule>
    <cfRule type="cellIs" dxfId="10903" priority="8832" stopIfTrue="1" operator="between">
      <formula>2.5</formula>
      <formula>7</formula>
    </cfRule>
    <cfRule type="cellIs" dxfId="10902" priority="8833" stopIfTrue="1" operator="greaterThan">
      <formula>7</formula>
    </cfRule>
  </conditionalFormatting>
  <conditionalFormatting sqref="H401">
    <cfRule type="cellIs" dxfId="10901" priority="8834" stopIfTrue="1" operator="lessThanOrEqual">
      <formula>12</formula>
    </cfRule>
    <cfRule type="cellIs" dxfId="10900" priority="8835" stopIfTrue="1" operator="between">
      <formula>12</formula>
      <formula>16</formula>
    </cfRule>
    <cfRule type="cellIs" dxfId="10899" priority="8836" stopIfTrue="1" operator="greaterThan">
      <formula>16</formula>
    </cfRule>
  </conditionalFormatting>
  <conditionalFormatting sqref="J401">
    <cfRule type="cellIs" dxfId="10898" priority="8837" stopIfTrue="1" operator="greaterThan">
      <formula>6.2</formula>
    </cfRule>
    <cfRule type="cellIs" dxfId="10897" priority="8838" stopIfTrue="1" operator="between">
      <formula>5.601</formula>
      <formula>6.2</formula>
    </cfRule>
    <cfRule type="cellIs" dxfId="10896" priority="8839" stopIfTrue="1" operator="lessThanOrEqual">
      <formula>5.6</formula>
    </cfRule>
  </conditionalFormatting>
  <conditionalFormatting sqref="K401">
    <cfRule type="cellIs" dxfId="10895" priority="8840" stopIfTrue="1" operator="lessThanOrEqual">
      <formula>0.02</formula>
    </cfRule>
  </conditionalFormatting>
  <conditionalFormatting sqref="G401">
    <cfRule type="cellIs" dxfId="10894" priority="8825" stopIfTrue="1" operator="lessThanOrEqual">
      <formula>0.12</formula>
    </cfRule>
    <cfRule type="cellIs" dxfId="10893" priority="8826" stopIfTrue="1" operator="between">
      <formula>0.1201</formula>
      <formula>0.2</formula>
    </cfRule>
    <cfRule type="cellIs" dxfId="10892" priority="8827" stopIfTrue="1" operator="greaterThan">
      <formula>0.2</formula>
    </cfRule>
  </conditionalFormatting>
  <conditionalFormatting sqref="N401">
    <cfRule type="cellIs" dxfId="10891" priority="8822" stopIfTrue="1" operator="between">
      <formula>50.1</formula>
      <formula>100</formula>
    </cfRule>
    <cfRule type="cellIs" dxfId="10890" priority="8824" stopIfTrue="1" operator="greaterThan">
      <formula>100</formula>
    </cfRule>
  </conditionalFormatting>
  <conditionalFormatting sqref="M401">
    <cfRule type="cellIs" dxfId="10889" priority="8821" stopIfTrue="1" operator="between">
      <formula>1250.1</formula>
      <formula>5000</formula>
    </cfRule>
    <cfRule type="cellIs" dxfId="10888" priority="8823" stopIfTrue="1" operator="greaterThan">
      <formula>5000</formula>
    </cfRule>
  </conditionalFormatting>
  <conditionalFormatting sqref="F401:G401">
    <cfRule type="cellIs" dxfId="10887" priority="8818" stopIfTrue="1" operator="lessThanOrEqual">
      <formula>60</formula>
    </cfRule>
    <cfRule type="cellIs" dxfId="10886" priority="8819" stopIfTrue="1" operator="between">
      <formula>60</formula>
      <formula>100</formula>
    </cfRule>
    <cfRule type="cellIs" dxfId="10885" priority="8820" stopIfTrue="1" operator="greaterThan">
      <formula>100</formula>
    </cfRule>
  </conditionalFormatting>
  <conditionalFormatting sqref="E401">
    <cfRule type="cellIs" dxfId="10884" priority="8815" stopIfTrue="1" operator="lessThanOrEqual">
      <formula>2.5</formula>
    </cfRule>
    <cfRule type="cellIs" dxfId="10883" priority="8816" stopIfTrue="1" operator="between">
      <formula>2.5</formula>
      <formula>7</formula>
    </cfRule>
    <cfRule type="cellIs" dxfId="10882" priority="8817" stopIfTrue="1" operator="greaterThan">
      <formula>7</formula>
    </cfRule>
  </conditionalFormatting>
  <conditionalFormatting sqref="H401">
    <cfRule type="cellIs" dxfId="10881" priority="8812" stopIfTrue="1" operator="lessThanOrEqual">
      <formula>12</formula>
    </cfRule>
    <cfRule type="cellIs" dxfId="10880" priority="8813" stopIfTrue="1" operator="between">
      <formula>12</formula>
      <formula>16</formula>
    </cfRule>
    <cfRule type="cellIs" dxfId="10879" priority="8814" stopIfTrue="1" operator="greaterThan">
      <formula>16</formula>
    </cfRule>
  </conditionalFormatting>
  <conditionalFormatting sqref="J401">
    <cfRule type="cellIs" dxfId="10878" priority="8809" stopIfTrue="1" operator="greaterThan">
      <formula>6.2</formula>
    </cfRule>
    <cfRule type="cellIs" dxfId="10877" priority="8810" stopIfTrue="1" operator="between">
      <formula>5.601</formula>
      <formula>6.2</formula>
    </cfRule>
    <cfRule type="cellIs" dxfId="10876" priority="8811" stopIfTrue="1" operator="lessThanOrEqual">
      <formula>5.6</formula>
    </cfRule>
  </conditionalFormatting>
  <conditionalFormatting sqref="K401">
    <cfRule type="cellIs" dxfId="10875" priority="8808" stopIfTrue="1" operator="lessThanOrEqual">
      <formula>0.02</formula>
    </cfRule>
  </conditionalFormatting>
  <conditionalFormatting sqref="G401">
    <cfRule type="cellIs" dxfId="10874" priority="8805" stopIfTrue="1" operator="lessThanOrEqual">
      <formula>0.12</formula>
    </cfRule>
    <cfRule type="cellIs" dxfId="10873" priority="8806" stopIfTrue="1" operator="between">
      <formula>0.1201</formula>
      <formula>0.2</formula>
    </cfRule>
    <cfRule type="cellIs" dxfId="10872" priority="8807" stopIfTrue="1" operator="greaterThan">
      <formula>0.2</formula>
    </cfRule>
  </conditionalFormatting>
  <conditionalFormatting sqref="N401">
    <cfRule type="cellIs" dxfId="10871" priority="8803" stopIfTrue="1" operator="between">
      <formula>50.1</formula>
      <formula>100</formula>
    </cfRule>
    <cfRule type="cellIs" dxfId="10870" priority="8804" stopIfTrue="1" operator="greaterThan">
      <formula>100</formula>
    </cfRule>
  </conditionalFormatting>
  <conditionalFormatting sqref="M401">
    <cfRule type="cellIs" dxfId="10869" priority="8801" stopIfTrue="1" operator="between">
      <formula>1250.1</formula>
      <formula>5000</formula>
    </cfRule>
    <cfRule type="cellIs" dxfId="10868" priority="8802" stopIfTrue="1" operator="greaterThan">
      <formula>5000</formula>
    </cfRule>
  </conditionalFormatting>
  <conditionalFormatting sqref="F413:G413">
    <cfRule type="cellIs" dxfId="10867" priority="8788" stopIfTrue="1" operator="lessThanOrEqual">
      <formula>60</formula>
    </cfRule>
    <cfRule type="cellIs" dxfId="10866" priority="8789" stopIfTrue="1" operator="between">
      <formula>60</formula>
      <formula>100</formula>
    </cfRule>
    <cfRule type="cellIs" dxfId="10865" priority="8790" stopIfTrue="1" operator="greaterThan">
      <formula>100</formula>
    </cfRule>
  </conditionalFormatting>
  <conditionalFormatting sqref="E413">
    <cfRule type="cellIs" dxfId="10864" priority="8791" stopIfTrue="1" operator="lessThanOrEqual">
      <formula>2.5</formula>
    </cfRule>
    <cfRule type="cellIs" dxfId="10863" priority="8792" stopIfTrue="1" operator="between">
      <formula>2.5</formula>
      <formula>7</formula>
    </cfRule>
    <cfRule type="cellIs" dxfId="10862" priority="8793" stopIfTrue="1" operator="greaterThan">
      <formula>7</formula>
    </cfRule>
  </conditionalFormatting>
  <conditionalFormatting sqref="H413">
    <cfRule type="cellIs" dxfId="10861" priority="8794" stopIfTrue="1" operator="lessThanOrEqual">
      <formula>12</formula>
    </cfRule>
    <cfRule type="cellIs" dxfId="10860" priority="8795" stopIfTrue="1" operator="between">
      <formula>12</formula>
      <formula>16</formula>
    </cfRule>
    <cfRule type="cellIs" dxfId="10859" priority="8796" stopIfTrue="1" operator="greaterThan">
      <formula>16</formula>
    </cfRule>
  </conditionalFormatting>
  <conditionalFormatting sqref="J413">
    <cfRule type="cellIs" dxfId="10858" priority="8797" stopIfTrue="1" operator="greaterThan">
      <formula>6.2</formula>
    </cfRule>
    <cfRule type="cellIs" dxfId="10857" priority="8798" stopIfTrue="1" operator="between">
      <formula>5.601</formula>
      <formula>6.2</formula>
    </cfRule>
    <cfRule type="cellIs" dxfId="10856" priority="8799" stopIfTrue="1" operator="lessThanOrEqual">
      <formula>5.6</formula>
    </cfRule>
  </conditionalFormatting>
  <conditionalFormatting sqref="K413">
    <cfRule type="cellIs" dxfId="10855" priority="8800" stopIfTrue="1" operator="lessThanOrEqual">
      <formula>0.02</formula>
    </cfRule>
  </conditionalFormatting>
  <conditionalFormatting sqref="G413">
    <cfRule type="cellIs" dxfId="10854" priority="8785" stopIfTrue="1" operator="lessThanOrEqual">
      <formula>0.12</formula>
    </cfRule>
    <cfRule type="cellIs" dxfId="10853" priority="8786" stopIfTrue="1" operator="between">
      <formula>0.1201</formula>
      <formula>0.2</formula>
    </cfRule>
    <cfRule type="cellIs" dxfId="10852" priority="8787" stopIfTrue="1" operator="greaterThan">
      <formula>0.2</formula>
    </cfRule>
  </conditionalFormatting>
  <conditionalFormatting sqref="N413">
    <cfRule type="cellIs" dxfId="10851" priority="8782" stopIfTrue="1" operator="between">
      <formula>50.1</formula>
      <formula>100</formula>
    </cfRule>
    <cfRule type="cellIs" dxfId="10850" priority="8784" stopIfTrue="1" operator="greaterThan">
      <formula>100</formula>
    </cfRule>
  </conditionalFormatting>
  <conditionalFormatting sqref="M413">
    <cfRule type="cellIs" dxfId="10849" priority="8781" stopIfTrue="1" operator="between">
      <formula>1250.1</formula>
      <formula>5000</formula>
    </cfRule>
    <cfRule type="cellIs" dxfId="10848" priority="8783" stopIfTrue="1" operator="greaterThan">
      <formula>5000</formula>
    </cfRule>
  </conditionalFormatting>
  <conditionalFormatting sqref="F413:G413">
    <cfRule type="cellIs" dxfId="10847" priority="8778" stopIfTrue="1" operator="lessThanOrEqual">
      <formula>60</formula>
    </cfRule>
    <cfRule type="cellIs" dxfId="10846" priority="8779" stopIfTrue="1" operator="between">
      <formula>60</formula>
      <formula>100</formula>
    </cfRule>
    <cfRule type="cellIs" dxfId="10845" priority="8780" stopIfTrue="1" operator="greaterThan">
      <formula>100</formula>
    </cfRule>
  </conditionalFormatting>
  <conditionalFormatting sqref="E413">
    <cfRule type="cellIs" dxfId="10844" priority="8775" stopIfTrue="1" operator="lessThanOrEqual">
      <formula>2.5</formula>
    </cfRule>
    <cfRule type="cellIs" dxfId="10843" priority="8776" stopIfTrue="1" operator="between">
      <formula>2.5</formula>
      <formula>7</formula>
    </cfRule>
    <cfRule type="cellIs" dxfId="10842" priority="8777" stopIfTrue="1" operator="greaterThan">
      <formula>7</formula>
    </cfRule>
  </conditionalFormatting>
  <conditionalFormatting sqref="H413">
    <cfRule type="cellIs" dxfId="10841" priority="8772" stopIfTrue="1" operator="lessThanOrEqual">
      <formula>12</formula>
    </cfRule>
    <cfRule type="cellIs" dxfId="10840" priority="8773" stopIfTrue="1" operator="between">
      <formula>12</formula>
      <formula>16</formula>
    </cfRule>
    <cfRule type="cellIs" dxfId="10839" priority="8774" stopIfTrue="1" operator="greaterThan">
      <formula>16</formula>
    </cfRule>
  </conditionalFormatting>
  <conditionalFormatting sqref="J413">
    <cfRule type="cellIs" dxfId="10838" priority="8769" stopIfTrue="1" operator="greaterThan">
      <formula>6.2</formula>
    </cfRule>
    <cfRule type="cellIs" dxfId="10837" priority="8770" stopIfTrue="1" operator="between">
      <formula>5.601</formula>
      <formula>6.2</formula>
    </cfRule>
    <cfRule type="cellIs" dxfId="10836" priority="8771" stopIfTrue="1" operator="lessThanOrEqual">
      <formula>5.6</formula>
    </cfRule>
  </conditionalFormatting>
  <conditionalFormatting sqref="K413">
    <cfRule type="cellIs" dxfId="10835" priority="8768" stopIfTrue="1" operator="lessThanOrEqual">
      <formula>0.02</formula>
    </cfRule>
  </conditionalFormatting>
  <conditionalFormatting sqref="G413">
    <cfRule type="cellIs" dxfId="10834" priority="8765" stopIfTrue="1" operator="lessThanOrEqual">
      <formula>0.12</formula>
    </cfRule>
    <cfRule type="cellIs" dxfId="10833" priority="8766" stopIfTrue="1" operator="between">
      <formula>0.1201</formula>
      <formula>0.2</formula>
    </cfRule>
    <cfRule type="cellIs" dxfId="10832" priority="8767" stopIfTrue="1" operator="greaterThan">
      <formula>0.2</formula>
    </cfRule>
  </conditionalFormatting>
  <conditionalFormatting sqref="N413">
    <cfRule type="cellIs" dxfId="10831" priority="8763" stopIfTrue="1" operator="between">
      <formula>50.1</formula>
      <formula>100</formula>
    </cfRule>
    <cfRule type="cellIs" dxfId="10830" priority="8764" stopIfTrue="1" operator="greaterThan">
      <formula>100</formula>
    </cfRule>
  </conditionalFormatting>
  <conditionalFormatting sqref="M413">
    <cfRule type="cellIs" dxfId="10829" priority="8761" stopIfTrue="1" operator="between">
      <formula>1250.1</formula>
      <formula>5000</formula>
    </cfRule>
    <cfRule type="cellIs" dxfId="10828" priority="8762" stopIfTrue="1" operator="greaterThan">
      <formula>5000</formula>
    </cfRule>
  </conditionalFormatting>
  <conditionalFormatting sqref="F425:G425">
    <cfRule type="cellIs" dxfId="10827" priority="8748" stopIfTrue="1" operator="lessThanOrEqual">
      <formula>60</formula>
    </cfRule>
    <cfRule type="cellIs" dxfId="10826" priority="8749" stopIfTrue="1" operator="between">
      <formula>60</formula>
      <formula>100</formula>
    </cfRule>
    <cfRule type="cellIs" dxfId="10825" priority="8750" stopIfTrue="1" operator="greaterThan">
      <formula>100</formula>
    </cfRule>
  </conditionalFormatting>
  <conditionalFormatting sqref="E425">
    <cfRule type="cellIs" dxfId="10824" priority="8751" stopIfTrue="1" operator="lessThanOrEqual">
      <formula>2.5</formula>
    </cfRule>
    <cfRule type="cellIs" dxfId="10823" priority="8752" stopIfTrue="1" operator="between">
      <formula>2.5</formula>
      <formula>7</formula>
    </cfRule>
    <cfRule type="cellIs" dxfId="10822" priority="8753" stopIfTrue="1" operator="greaterThan">
      <formula>7</formula>
    </cfRule>
  </conditionalFormatting>
  <conditionalFormatting sqref="H425">
    <cfRule type="cellIs" dxfId="10821" priority="8754" stopIfTrue="1" operator="lessThanOrEqual">
      <formula>12</formula>
    </cfRule>
    <cfRule type="cellIs" dxfId="10820" priority="8755" stopIfTrue="1" operator="between">
      <formula>12</formula>
      <formula>16</formula>
    </cfRule>
    <cfRule type="cellIs" dxfId="10819" priority="8756" stopIfTrue="1" operator="greaterThan">
      <formula>16</formula>
    </cfRule>
  </conditionalFormatting>
  <conditionalFormatting sqref="J425">
    <cfRule type="cellIs" dxfId="10818" priority="8757" stopIfTrue="1" operator="greaterThan">
      <formula>6.2</formula>
    </cfRule>
    <cfRule type="cellIs" dxfId="10817" priority="8758" stopIfTrue="1" operator="between">
      <formula>5.601</formula>
      <formula>6.2</formula>
    </cfRule>
    <cfRule type="cellIs" dxfId="10816" priority="8759" stopIfTrue="1" operator="lessThanOrEqual">
      <formula>5.6</formula>
    </cfRule>
  </conditionalFormatting>
  <conditionalFormatting sqref="K425">
    <cfRule type="cellIs" dxfId="10815" priority="8760" stopIfTrue="1" operator="lessThanOrEqual">
      <formula>0.02</formula>
    </cfRule>
  </conditionalFormatting>
  <conditionalFormatting sqref="G425">
    <cfRule type="cellIs" dxfId="10814" priority="8745" stopIfTrue="1" operator="lessThanOrEqual">
      <formula>0.12</formula>
    </cfRule>
    <cfRule type="cellIs" dxfId="10813" priority="8746" stopIfTrue="1" operator="between">
      <formula>0.1201</formula>
      <formula>0.2</formula>
    </cfRule>
    <cfRule type="cellIs" dxfId="10812" priority="8747" stopIfTrue="1" operator="greaterThan">
      <formula>0.2</formula>
    </cfRule>
  </conditionalFormatting>
  <conditionalFormatting sqref="N425">
    <cfRule type="cellIs" dxfId="10811" priority="8742" stopIfTrue="1" operator="between">
      <formula>50.1</formula>
      <formula>100</formula>
    </cfRule>
    <cfRule type="cellIs" dxfId="10810" priority="8744" stopIfTrue="1" operator="greaterThan">
      <formula>100</formula>
    </cfRule>
  </conditionalFormatting>
  <conditionalFormatting sqref="M425">
    <cfRule type="cellIs" dxfId="10809" priority="8741" stopIfTrue="1" operator="between">
      <formula>1250.1</formula>
      <formula>5000</formula>
    </cfRule>
    <cfRule type="cellIs" dxfId="10808" priority="8743" stopIfTrue="1" operator="greaterThan">
      <formula>5000</formula>
    </cfRule>
  </conditionalFormatting>
  <conditionalFormatting sqref="F425:G425">
    <cfRule type="cellIs" dxfId="10807" priority="8738" stopIfTrue="1" operator="lessThanOrEqual">
      <formula>60</formula>
    </cfRule>
    <cfRule type="cellIs" dxfId="10806" priority="8739" stopIfTrue="1" operator="between">
      <formula>60</formula>
      <formula>100</formula>
    </cfRule>
    <cfRule type="cellIs" dxfId="10805" priority="8740" stopIfTrue="1" operator="greaterThan">
      <formula>100</formula>
    </cfRule>
  </conditionalFormatting>
  <conditionalFormatting sqref="E425">
    <cfRule type="cellIs" dxfId="10804" priority="8735" stopIfTrue="1" operator="lessThanOrEqual">
      <formula>2.5</formula>
    </cfRule>
    <cfRule type="cellIs" dxfId="10803" priority="8736" stopIfTrue="1" operator="between">
      <formula>2.5</formula>
      <formula>7</formula>
    </cfRule>
    <cfRule type="cellIs" dxfId="10802" priority="8737" stopIfTrue="1" operator="greaterThan">
      <formula>7</formula>
    </cfRule>
  </conditionalFormatting>
  <conditionalFormatting sqref="H425">
    <cfRule type="cellIs" dxfId="10801" priority="8732" stopIfTrue="1" operator="lessThanOrEqual">
      <formula>12</formula>
    </cfRule>
    <cfRule type="cellIs" dxfId="10800" priority="8733" stopIfTrue="1" operator="between">
      <formula>12</formula>
      <formula>16</formula>
    </cfRule>
    <cfRule type="cellIs" dxfId="10799" priority="8734" stopIfTrue="1" operator="greaterThan">
      <formula>16</formula>
    </cfRule>
  </conditionalFormatting>
  <conditionalFormatting sqref="J425">
    <cfRule type="cellIs" dxfId="10798" priority="8729" stopIfTrue="1" operator="greaterThan">
      <formula>6.2</formula>
    </cfRule>
    <cfRule type="cellIs" dxfId="10797" priority="8730" stopIfTrue="1" operator="between">
      <formula>5.601</formula>
      <formula>6.2</formula>
    </cfRule>
    <cfRule type="cellIs" dxfId="10796" priority="8731" stopIfTrue="1" operator="lessThanOrEqual">
      <formula>5.6</formula>
    </cfRule>
  </conditionalFormatting>
  <conditionalFormatting sqref="K425">
    <cfRule type="cellIs" dxfId="10795" priority="8728" stopIfTrue="1" operator="lessThanOrEqual">
      <formula>0.02</formula>
    </cfRule>
  </conditionalFormatting>
  <conditionalFormatting sqref="G425">
    <cfRule type="cellIs" dxfId="10794" priority="8725" stopIfTrue="1" operator="lessThanOrEqual">
      <formula>0.12</formula>
    </cfRule>
    <cfRule type="cellIs" dxfId="10793" priority="8726" stopIfTrue="1" operator="between">
      <formula>0.1201</formula>
      <formula>0.2</formula>
    </cfRule>
    <cfRule type="cellIs" dxfId="10792" priority="8727" stopIfTrue="1" operator="greaterThan">
      <formula>0.2</formula>
    </cfRule>
  </conditionalFormatting>
  <conditionalFormatting sqref="N425">
    <cfRule type="cellIs" dxfId="10791" priority="8723" stopIfTrue="1" operator="between">
      <formula>50.1</formula>
      <formula>100</formula>
    </cfRule>
    <cfRule type="cellIs" dxfId="10790" priority="8724" stopIfTrue="1" operator="greaterThan">
      <formula>100</formula>
    </cfRule>
  </conditionalFormatting>
  <conditionalFormatting sqref="M425">
    <cfRule type="cellIs" dxfId="10789" priority="8721" stopIfTrue="1" operator="between">
      <formula>1250.1</formula>
      <formula>5000</formula>
    </cfRule>
    <cfRule type="cellIs" dxfId="10788" priority="8722" stopIfTrue="1" operator="greaterThan">
      <formula>5000</formula>
    </cfRule>
  </conditionalFormatting>
  <conditionalFormatting sqref="F437:G437">
    <cfRule type="cellIs" dxfId="10787" priority="8708" stopIfTrue="1" operator="lessThanOrEqual">
      <formula>60</formula>
    </cfRule>
    <cfRule type="cellIs" dxfId="10786" priority="8709" stopIfTrue="1" operator="between">
      <formula>60</formula>
      <formula>100</formula>
    </cfRule>
    <cfRule type="cellIs" dxfId="10785" priority="8710" stopIfTrue="1" operator="greaterThan">
      <formula>100</formula>
    </cfRule>
  </conditionalFormatting>
  <conditionalFormatting sqref="E437">
    <cfRule type="cellIs" dxfId="10784" priority="8711" stopIfTrue="1" operator="lessThanOrEqual">
      <formula>2.5</formula>
    </cfRule>
    <cfRule type="cellIs" dxfId="10783" priority="8712" stopIfTrue="1" operator="between">
      <formula>2.5</formula>
      <formula>7</formula>
    </cfRule>
    <cfRule type="cellIs" dxfId="10782" priority="8713" stopIfTrue="1" operator="greaterThan">
      <formula>7</formula>
    </cfRule>
  </conditionalFormatting>
  <conditionalFormatting sqref="H437">
    <cfRule type="cellIs" dxfId="10781" priority="8714" stopIfTrue="1" operator="lessThanOrEqual">
      <formula>12</formula>
    </cfRule>
    <cfRule type="cellIs" dxfId="10780" priority="8715" stopIfTrue="1" operator="between">
      <formula>12</formula>
      <formula>16</formula>
    </cfRule>
    <cfRule type="cellIs" dxfId="10779" priority="8716" stopIfTrue="1" operator="greaterThan">
      <formula>16</formula>
    </cfRule>
  </conditionalFormatting>
  <conditionalFormatting sqref="J437">
    <cfRule type="cellIs" dxfId="10778" priority="8717" stopIfTrue="1" operator="greaterThan">
      <formula>6.2</formula>
    </cfRule>
    <cfRule type="cellIs" dxfId="10777" priority="8718" stopIfTrue="1" operator="between">
      <formula>5.601</formula>
      <formula>6.2</formula>
    </cfRule>
    <cfRule type="cellIs" dxfId="10776" priority="8719" stopIfTrue="1" operator="lessThanOrEqual">
      <formula>5.6</formula>
    </cfRule>
  </conditionalFormatting>
  <conditionalFormatting sqref="K437">
    <cfRule type="cellIs" dxfId="10775" priority="8720" stopIfTrue="1" operator="lessThanOrEqual">
      <formula>0.02</formula>
    </cfRule>
  </conditionalFormatting>
  <conditionalFormatting sqref="G437">
    <cfRule type="cellIs" dxfId="10774" priority="8705" stopIfTrue="1" operator="lessThanOrEqual">
      <formula>0.12</formula>
    </cfRule>
    <cfRule type="cellIs" dxfId="10773" priority="8706" stopIfTrue="1" operator="between">
      <formula>0.1201</formula>
      <formula>0.2</formula>
    </cfRule>
    <cfRule type="cellIs" dxfId="10772" priority="8707" stopIfTrue="1" operator="greaterThan">
      <formula>0.2</formula>
    </cfRule>
  </conditionalFormatting>
  <conditionalFormatting sqref="N437">
    <cfRule type="cellIs" dxfId="10771" priority="8702" stopIfTrue="1" operator="between">
      <formula>50.1</formula>
      <formula>100</formula>
    </cfRule>
    <cfRule type="cellIs" dxfId="10770" priority="8704" stopIfTrue="1" operator="greaterThan">
      <formula>100</formula>
    </cfRule>
  </conditionalFormatting>
  <conditionalFormatting sqref="M437">
    <cfRule type="cellIs" dxfId="10769" priority="8701" stopIfTrue="1" operator="between">
      <formula>1250.1</formula>
      <formula>5000</formula>
    </cfRule>
    <cfRule type="cellIs" dxfId="10768" priority="8703" stopIfTrue="1" operator="greaterThan">
      <formula>5000</formula>
    </cfRule>
  </conditionalFormatting>
  <conditionalFormatting sqref="F437:G437">
    <cfRule type="cellIs" dxfId="10767" priority="8698" stopIfTrue="1" operator="lessThanOrEqual">
      <formula>60</formula>
    </cfRule>
    <cfRule type="cellIs" dxfId="10766" priority="8699" stopIfTrue="1" operator="between">
      <formula>60</formula>
      <formula>100</formula>
    </cfRule>
    <cfRule type="cellIs" dxfId="10765" priority="8700" stopIfTrue="1" operator="greaterThan">
      <formula>100</formula>
    </cfRule>
  </conditionalFormatting>
  <conditionalFormatting sqref="E437">
    <cfRule type="cellIs" dxfId="10764" priority="8695" stopIfTrue="1" operator="lessThanOrEqual">
      <formula>2.5</formula>
    </cfRule>
    <cfRule type="cellIs" dxfId="10763" priority="8696" stopIfTrue="1" operator="between">
      <formula>2.5</formula>
      <formula>7</formula>
    </cfRule>
    <cfRule type="cellIs" dxfId="10762" priority="8697" stopIfTrue="1" operator="greaterThan">
      <formula>7</formula>
    </cfRule>
  </conditionalFormatting>
  <conditionalFormatting sqref="H437">
    <cfRule type="cellIs" dxfId="10761" priority="8692" stopIfTrue="1" operator="lessThanOrEqual">
      <formula>12</formula>
    </cfRule>
    <cfRule type="cellIs" dxfId="10760" priority="8693" stopIfTrue="1" operator="between">
      <formula>12</formula>
      <formula>16</formula>
    </cfRule>
    <cfRule type="cellIs" dxfId="10759" priority="8694" stopIfTrue="1" operator="greaterThan">
      <formula>16</formula>
    </cfRule>
  </conditionalFormatting>
  <conditionalFormatting sqref="J437">
    <cfRule type="cellIs" dxfId="10758" priority="8689" stopIfTrue="1" operator="greaterThan">
      <formula>6.2</formula>
    </cfRule>
    <cfRule type="cellIs" dxfId="10757" priority="8690" stopIfTrue="1" operator="between">
      <formula>5.601</formula>
      <formula>6.2</formula>
    </cfRule>
    <cfRule type="cellIs" dxfId="10756" priority="8691" stopIfTrue="1" operator="lessThanOrEqual">
      <formula>5.6</formula>
    </cfRule>
  </conditionalFormatting>
  <conditionalFormatting sqref="K437">
    <cfRule type="cellIs" dxfId="10755" priority="8688" stopIfTrue="1" operator="lessThanOrEqual">
      <formula>0.02</formula>
    </cfRule>
  </conditionalFormatting>
  <conditionalFormatting sqref="G437">
    <cfRule type="cellIs" dxfId="10754" priority="8685" stopIfTrue="1" operator="lessThanOrEqual">
      <formula>0.12</formula>
    </cfRule>
    <cfRule type="cellIs" dxfId="10753" priority="8686" stopIfTrue="1" operator="between">
      <formula>0.1201</formula>
      <formula>0.2</formula>
    </cfRule>
    <cfRule type="cellIs" dxfId="10752" priority="8687" stopIfTrue="1" operator="greaterThan">
      <formula>0.2</formula>
    </cfRule>
  </conditionalFormatting>
  <conditionalFormatting sqref="N437">
    <cfRule type="cellIs" dxfId="10751" priority="8683" stopIfTrue="1" operator="between">
      <formula>50.1</formula>
      <formula>100</formula>
    </cfRule>
    <cfRule type="cellIs" dxfId="10750" priority="8684" stopIfTrue="1" operator="greaterThan">
      <formula>100</formula>
    </cfRule>
  </conditionalFormatting>
  <conditionalFormatting sqref="M437">
    <cfRule type="cellIs" dxfId="10749" priority="8681" stopIfTrue="1" operator="between">
      <formula>1250.1</formula>
      <formula>5000</formula>
    </cfRule>
    <cfRule type="cellIs" dxfId="10748" priority="8682" stopIfTrue="1" operator="greaterThan">
      <formula>5000</formula>
    </cfRule>
  </conditionalFormatting>
  <conditionalFormatting sqref="F449:G449">
    <cfRule type="cellIs" dxfId="10747" priority="8668" stopIfTrue="1" operator="lessThanOrEqual">
      <formula>60</formula>
    </cfRule>
    <cfRule type="cellIs" dxfId="10746" priority="8669" stopIfTrue="1" operator="between">
      <formula>60</formula>
      <formula>100</formula>
    </cfRule>
    <cfRule type="cellIs" dxfId="10745" priority="8670" stopIfTrue="1" operator="greaterThan">
      <formula>100</formula>
    </cfRule>
  </conditionalFormatting>
  <conditionalFormatting sqref="E449">
    <cfRule type="cellIs" dxfId="10744" priority="8671" stopIfTrue="1" operator="lessThanOrEqual">
      <formula>2.5</formula>
    </cfRule>
    <cfRule type="cellIs" dxfId="10743" priority="8672" stopIfTrue="1" operator="between">
      <formula>2.5</formula>
      <formula>7</formula>
    </cfRule>
    <cfRule type="cellIs" dxfId="10742" priority="8673" stopIfTrue="1" operator="greaterThan">
      <formula>7</formula>
    </cfRule>
  </conditionalFormatting>
  <conditionalFormatting sqref="H449">
    <cfRule type="cellIs" dxfId="10741" priority="8674" stopIfTrue="1" operator="lessThanOrEqual">
      <formula>12</formula>
    </cfRule>
    <cfRule type="cellIs" dxfId="10740" priority="8675" stopIfTrue="1" operator="between">
      <formula>12</formula>
      <formula>16</formula>
    </cfRule>
    <cfRule type="cellIs" dxfId="10739" priority="8676" stopIfTrue="1" operator="greaterThan">
      <formula>16</formula>
    </cfRule>
  </conditionalFormatting>
  <conditionalFormatting sqref="J449">
    <cfRule type="cellIs" dxfId="10738" priority="8677" stopIfTrue="1" operator="greaterThan">
      <formula>6.2</formula>
    </cfRule>
    <cfRule type="cellIs" dxfId="10737" priority="8678" stopIfTrue="1" operator="between">
      <formula>5.601</formula>
      <formula>6.2</formula>
    </cfRule>
    <cfRule type="cellIs" dxfId="10736" priority="8679" stopIfTrue="1" operator="lessThanOrEqual">
      <formula>5.6</formula>
    </cfRule>
  </conditionalFormatting>
  <conditionalFormatting sqref="K449">
    <cfRule type="cellIs" dxfId="10735" priority="8680" stopIfTrue="1" operator="lessThanOrEqual">
      <formula>0.02</formula>
    </cfRule>
  </conditionalFormatting>
  <conditionalFormatting sqref="G449">
    <cfRule type="cellIs" dxfId="10734" priority="8665" stopIfTrue="1" operator="lessThanOrEqual">
      <formula>0.12</formula>
    </cfRule>
    <cfRule type="cellIs" dxfId="10733" priority="8666" stopIfTrue="1" operator="between">
      <formula>0.1201</formula>
      <formula>0.2</formula>
    </cfRule>
    <cfRule type="cellIs" dxfId="10732" priority="8667" stopIfTrue="1" operator="greaterThan">
      <formula>0.2</formula>
    </cfRule>
  </conditionalFormatting>
  <conditionalFormatting sqref="N449">
    <cfRule type="cellIs" dxfId="10731" priority="8662" stopIfTrue="1" operator="between">
      <formula>50.1</formula>
      <formula>100</formula>
    </cfRule>
    <cfRule type="cellIs" dxfId="10730" priority="8664" stopIfTrue="1" operator="greaterThan">
      <formula>100</formula>
    </cfRule>
  </conditionalFormatting>
  <conditionalFormatting sqref="M449">
    <cfRule type="cellIs" dxfId="10729" priority="8661" stopIfTrue="1" operator="between">
      <formula>1250.1</formula>
      <formula>5000</formula>
    </cfRule>
    <cfRule type="cellIs" dxfId="10728" priority="8663" stopIfTrue="1" operator="greaterThan">
      <formula>5000</formula>
    </cfRule>
  </conditionalFormatting>
  <conditionalFormatting sqref="F449:G449">
    <cfRule type="cellIs" dxfId="10727" priority="8658" stopIfTrue="1" operator="lessThanOrEqual">
      <formula>60</formula>
    </cfRule>
    <cfRule type="cellIs" dxfId="10726" priority="8659" stopIfTrue="1" operator="between">
      <formula>60</formula>
      <formula>100</formula>
    </cfRule>
    <cfRule type="cellIs" dxfId="10725" priority="8660" stopIfTrue="1" operator="greaterThan">
      <formula>100</formula>
    </cfRule>
  </conditionalFormatting>
  <conditionalFormatting sqref="E449">
    <cfRule type="cellIs" dxfId="10724" priority="8655" stopIfTrue="1" operator="lessThanOrEqual">
      <formula>2.5</formula>
    </cfRule>
    <cfRule type="cellIs" dxfId="10723" priority="8656" stopIfTrue="1" operator="between">
      <formula>2.5</formula>
      <formula>7</formula>
    </cfRule>
    <cfRule type="cellIs" dxfId="10722" priority="8657" stopIfTrue="1" operator="greaterThan">
      <formula>7</formula>
    </cfRule>
  </conditionalFormatting>
  <conditionalFormatting sqref="H449">
    <cfRule type="cellIs" dxfId="10721" priority="8652" stopIfTrue="1" operator="lessThanOrEqual">
      <formula>12</formula>
    </cfRule>
    <cfRule type="cellIs" dxfId="10720" priority="8653" stopIfTrue="1" operator="between">
      <formula>12</formula>
      <formula>16</formula>
    </cfRule>
    <cfRule type="cellIs" dxfId="10719" priority="8654" stopIfTrue="1" operator="greaterThan">
      <formula>16</formula>
    </cfRule>
  </conditionalFormatting>
  <conditionalFormatting sqref="J449">
    <cfRule type="cellIs" dxfId="10718" priority="8649" stopIfTrue="1" operator="greaterThan">
      <formula>6.2</formula>
    </cfRule>
    <cfRule type="cellIs" dxfId="10717" priority="8650" stopIfTrue="1" operator="between">
      <formula>5.601</formula>
      <formula>6.2</formula>
    </cfRule>
    <cfRule type="cellIs" dxfId="10716" priority="8651" stopIfTrue="1" operator="lessThanOrEqual">
      <formula>5.6</formula>
    </cfRule>
  </conditionalFormatting>
  <conditionalFormatting sqref="K449">
    <cfRule type="cellIs" dxfId="10715" priority="8648" stopIfTrue="1" operator="lessThanOrEqual">
      <formula>0.02</formula>
    </cfRule>
  </conditionalFormatting>
  <conditionalFormatting sqref="G449">
    <cfRule type="cellIs" dxfId="10714" priority="8645" stopIfTrue="1" operator="lessThanOrEqual">
      <formula>0.12</formula>
    </cfRule>
    <cfRule type="cellIs" dxfId="10713" priority="8646" stopIfTrue="1" operator="between">
      <formula>0.1201</formula>
      <formula>0.2</formula>
    </cfRule>
    <cfRule type="cellIs" dxfId="10712" priority="8647" stopIfTrue="1" operator="greaterThan">
      <formula>0.2</formula>
    </cfRule>
  </conditionalFormatting>
  <conditionalFormatting sqref="N449">
    <cfRule type="cellIs" dxfId="10711" priority="8643" stopIfTrue="1" operator="between">
      <formula>50.1</formula>
      <formula>100</formula>
    </cfRule>
    <cfRule type="cellIs" dxfId="10710" priority="8644" stopIfTrue="1" operator="greaterThan">
      <formula>100</formula>
    </cfRule>
  </conditionalFormatting>
  <conditionalFormatting sqref="M449">
    <cfRule type="cellIs" dxfId="10709" priority="8641" stopIfTrue="1" operator="between">
      <formula>1250.1</formula>
      <formula>5000</formula>
    </cfRule>
    <cfRule type="cellIs" dxfId="10708" priority="8642" stopIfTrue="1" operator="greaterThan">
      <formula>5000</formula>
    </cfRule>
  </conditionalFormatting>
  <conditionalFormatting sqref="F461:G461">
    <cfRule type="cellIs" dxfId="10707" priority="8628" stopIfTrue="1" operator="lessThanOrEqual">
      <formula>60</formula>
    </cfRule>
    <cfRule type="cellIs" dxfId="10706" priority="8629" stopIfTrue="1" operator="between">
      <formula>60</formula>
      <formula>100</formula>
    </cfRule>
    <cfRule type="cellIs" dxfId="10705" priority="8630" stopIfTrue="1" operator="greaterThan">
      <formula>100</formula>
    </cfRule>
  </conditionalFormatting>
  <conditionalFormatting sqref="E461">
    <cfRule type="cellIs" dxfId="10704" priority="8631" stopIfTrue="1" operator="lessThanOrEqual">
      <formula>2.5</formula>
    </cfRule>
    <cfRule type="cellIs" dxfId="10703" priority="8632" stopIfTrue="1" operator="between">
      <formula>2.5</formula>
      <formula>7</formula>
    </cfRule>
    <cfRule type="cellIs" dxfId="10702" priority="8633" stopIfTrue="1" operator="greaterThan">
      <formula>7</formula>
    </cfRule>
  </conditionalFormatting>
  <conditionalFormatting sqref="H461">
    <cfRule type="cellIs" dxfId="10701" priority="8634" stopIfTrue="1" operator="lessThanOrEqual">
      <formula>12</formula>
    </cfRule>
    <cfRule type="cellIs" dxfId="10700" priority="8635" stopIfTrue="1" operator="between">
      <formula>12</formula>
      <formula>16</formula>
    </cfRule>
    <cfRule type="cellIs" dxfId="10699" priority="8636" stopIfTrue="1" operator="greaterThan">
      <formula>16</formula>
    </cfRule>
  </conditionalFormatting>
  <conditionalFormatting sqref="J461">
    <cfRule type="cellIs" dxfId="10698" priority="8637" stopIfTrue="1" operator="greaterThan">
      <formula>6.2</formula>
    </cfRule>
    <cfRule type="cellIs" dxfId="10697" priority="8638" stopIfTrue="1" operator="between">
      <formula>5.601</formula>
      <formula>6.2</formula>
    </cfRule>
    <cfRule type="cellIs" dxfId="10696" priority="8639" stopIfTrue="1" operator="lessThanOrEqual">
      <formula>5.6</formula>
    </cfRule>
  </conditionalFormatting>
  <conditionalFormatting sqref="K461">
    <cfRule type="cellIs" dxfId="10695" priority="8640" stopIfTrue="1" operator="lessThanOrEqual">
      <formula>0.02</formula>
    </cfRule>
  </conditionalFormatting>
  <conditionalFormatting sqref="G461">
    <cfRule type="cellIs" dxfId="10694" priority="8625" stopIfTrue="1" operator="lessThanOrEqual">
      <formula>0.12</formula>
    </cfRule>
    <cfRule type="cellIs" dxfId="10693" priority="8626" stopIfTrue="1" operator="between">
      <formula>0.1201</formula>
      <formula>0.2</formula>
    </cfRule>
    <cfRule type="cellIs" dxfId="10692" priority="8627" stopIfTrue="1" operator="greaterThan">
      <formula>0.2</formula>
    </cfRule>
  </conditionalFormatting>
  <conditionalFormatting sqref="N461">
    <cfRule type="cellIs" dxfId="10691" priority="8622" stopIfTrue="1" operator="between">
      <formula>50.1</formula>
      <formula>100</formula>
    </cfRule>
    <cfRule type="cellIs" dxfId="10690" priority="8624" stopIfTrue="1" operator="greaterThan">
      <formula>100</formula>
    </cfRule>
  </conditionalFormatting>
  <conditionalFormatting sqref="M461">
    <cfRule type="cellIs" dxfId="10689" priority="8621" stopIfTrue="1" operator="between">
      <formula>1250.1</formula>
      <formula>5000</formula>
    </cfRule>
    <cfRule type="cellIs" dxfId="10688" priority="8623" stopIfTrue="1" operator="greaterThan">
      <formula>5000</formula>
    </cfRule>
  </conditionalFormatting>
  <conditionalFormatting sqref="F461:G461">
    <cfRule type="cellIs" dxfId="10687" priority="8618" stopIfTrue="1" operator="lessThanOrEqual">
      <formula>60</formula>
    </cfRule>
    <cfRule type="cellIs" dxfId="10686" priority="8619" stopIfTrue="1" operator="between">
      <formula>60</formula>
      <formula>100</formula>
    </cfRule>
    <cfRule type="cellIs" dxfId="10685" priority="8620" stopIfTrue="1" operator="greaterThan">
      <formula>100</formula>
    </cfRule>
  </conditionalFormatting>
  <conditionalFormatting sqref="E461">
    <cfRule type="cellIs" dxfId="10684" priority="8615" stopIfTrue="1" operator="lessThanOrEqual">
      <formula>2.5</formula>
    </cfRule>
    <cfRule type="cellIs" dxfId="10683" priority="8616" stopIfTrue="1" operator="between">
      <formula>2.5</formula>
      <formula>7</formula>
    </cfRule>
    <cfRule type="cellIs" dxfId="10682" priority="8617" stopIfTrue="1" operator="greaterThan">
      <formula>7</formula>
    </cfRule>
  </conditionalFormatting>
  <conditionalFormatting sqref="H461">
    <cfRule type="cellIs" dxfId="10681" priority="8612" stopIfTrue="1" operator="lessThanOrEqual">
      <formula>12</formula>
    </cfRule>
    <cfRule type="cellIs" dxfId="10680" priority="8613" stopIfTrue="1" operator="between">
      <formula>12</formula>
      <formula>16</formula>
    </cfRule>
    <cfRule type="cellIs" dxfId="10679" priority="8614" stopIfTrue="1" operator="greaterThan">
      <formula>16</formula>
    </cfRule>
  </conditionalFormatting>
  <conditionalFormatting sqref="J461">
    <cfRule type="cellIs" dxfId="10678" priority="8609" stopIfTrue="1" operator="greaterThan">
      <formula>6.2</formula>
    </cfRule>
    <cfRule type="cellIs" dxfId="10677" priority="8610" stopIfTrue="1" operator="between">
      <formula>5.601</formula>
      <formula>6.2</formula>
    </cfRule>
    <cfRule type="cellIs" dxfId="10676" priority="8611" stopIfTrue="1" operator="lessThanOrEqual">
      <formula>5.6</formula>
    </cfRule>
  </conditionalFormatting>
  <conditionalFormatting sqref="K461">
    <cfRule type="cellIs" dxfId="10675" priority="8608" stopIfTrue="1" operator="lessThanOrEqual">
      <formula>0.02</formula>
    </cfRule>
  </conditionalFormatting>
  <conditionalFormatting sqref="G461">
    <cfRule type="cellIs" dxfId="10674" priority="8605" stopIfTrue="1" operator="lessThanOrEqual">
      <formula>0.12</formula>
    </cfRule>
    <cfRule type="cellIs" dxfId="10673" priority="8606" stopIfTrue="1" operator="between">
      <formula>0.1201</formula>
      <formula>0.2</formula>
    </cfRule>
    <cfRule type="cellIs" dxfId="10672" priority="8607" stopIfTrue="1" operator="greaterThan">
      <formula>0.2</formula>
    </cfRule>
  </conditionalFormatting>
  <conditionalFormatting sqref="N461">
    <cfRule type="cellIs" dxfId="10671" priority="8603" stopIfTrue="1" operator="between">
      <formula>50.1</formula>
      <formula>100</formula>
    </cfRule>
    <cfRule type="cellIs" dxfId="10670" priority="8604" stopIfTrue="1" operator="greaterThan">
      <formula>100</formula>
    </cfRule>
  </conditionalFormatting>
  <conditionalFormatting sqref="M461">
    <cfRule type="cellIs" dxfId="10669" priority="8601" stopIfTrue="1" operator="between">
      <formula>1250.1</formula>
      <formula>5000</formula>
    </cfRule>
    <cfRule type="cellIs" dxfId="10668" priority="8602" stopIfTrue="1" operator="greaterThan">
      <formula>5000</formula>
    </cfRule>
  </conditionalFormatting>
  <conditionalFormatting sqref="F473:G473">
    <cfRule type="cellIs" dxfId="10667" priority="8588" stopIfTrue="1" operator="lessThanOrEqual">
      <formula>60</formula>
    </cfRule>
    <cfRule type="cellIs" dxfId="10666" priority="8589" stopIfTrue="1" operator="between">
      <formula>60</formula>
      <formula>100</formula>
    </cfRule>
    <cfRule type="cellIs" dxfId="10665" priority="8590" stopIfTrue="1" operator="greaterThan">
      <formula>100</formula>
    </cfRule>
  </conditionalFormatting>
  <conditionalFormatting sqref="E473">
    <cfRule type="cellIs" dxfId="10664" priority="8591" stopIfTrue="1" operator="lessThanOrEqual">
      <formula>2.5</formula>
    </cfRule>
    <cfRule type="cellIs" dxfId="10663" priority="8592" stopIfTrue="1" operator="between">
      <formula>2.5</formula>
      <formula>7</formula>
    </cfRule>
    <cfRule type="cellIs" dxfId="10662" priority="8593" stopIfTrue="1" operator="greaterThan">
      <formula>7</formula>
    </cfRule>
  </conditionalFormatting>
  <conditionalFormatting sqref="H473">
    <cfRule type="cellIs" dxfId="10661" priority="8594" stopIfTrue="1" operator="lessThanOrEqual">
      <formula>12</formula>
    </cfRule>
    <cfRule type="cellIs" dxfId="10660" priority="8595" stopIfTrue="1" operator="between">
      <formula>12</formula>
      <formula>16</formula>
    </cfRule>
    <cfRule type="cellIs" dxfId="10659" priority="8596" stopIfTrue="1" operator="greaterThan">
      <formula>16</formula>
    </cfRule>
  </conditionalFormatting>
  <conditionalFormatting sqref="J473">
    <cfRule type="cellIs" dxfId="10658" priority="8597" stopIfTrue="1" operator="greaterThan">
      <formula>6.2</formula>
    </cfRule>
    <cfRule type="cellIs" dxfId="10657" priority="8598" stopIfTrue="1" operator="between">
      <formula>5.601</formula>
      <formula>6.2</formula>
    </cfRule>
    <cfRule type="cellIs" dxfId="10656" priority="8599" stopIfTrue="1" operator="lessThanOrEqual">
      <formula>5.6</formula>
    </cfRule>
  </conditionalFormatting>
  <conditionalFormatting sqref="K473">
    <cfRule type="cellIs" dxfId="10655" priority="8600" stopIfTrue="1" operator="lessThanOrEqual">
      <formula>0.02</formula>
    </cfRule>
  </conditionalFormatting>
  <conditionalFormatting sqref="G473">
    <cfRule type="cellIs" dxfId="10654" priority="8585" stopIfTrue="1" operator="lessThanOrEqual">
      <formula>0.12</formula>
    </cfRule>
    <cfRule type="cellIs" dxfId="10653" priority="8586" stopIfTrue="1" operator="between">
      <formula>0.1201</formula>
      <formula>0.2</formula>
    </cfRule>
    <cfRule type="cellIs" dxfId="10652" priority="8587" stopIfTrue="1" operator="greaterThan">
      <formula>0.2</formula>
    </cfRule>
  </conditionalFormatting>
  <conditionalFormatting sqref="N473">
    <cfRule type="cellIs" dxfId="10651" priority="8582" stopIfTrue="1" operator="between">
      <formula>50.1</formula>
      <formula>100</formula>
    </cfRule>
    <cfRule type="cellIs" dxfId="10650" priority="8584" stopIfTrue="1" operator="greaterThan">
      <formula>100</formula>
    </cfRule>
  </conditionalFormatting>
  <conditionalFormatting sqref="M473">
    <cfRule type="cellIs" dxfId="10649" priority="8581" stopIfTrue="1" operator="between">
      <formula>1250.1</formula>
      <formula>5000</formula>
    </cfRule>
    <cfRule type="cellIs" dxfId="10648" priority="8583" stopIfTrue="1" operator="greaterThan">
      <formula>5000</formula>
    </cfRule>
  </conditionalFormatting>
  <conditionalFormatting sqref="F473:G473">
    <cfRule type="cellIs" dxfId="10647" priority="8578" stopIfTrue="1" operator="lessThanOrEqual">
      <formula>60</formula>
    </cfRule>
    <cfRule type="cellIs" dxfId="10646" priority="8579" stopIfTrue="1" operator="between">
      <formula>60</formula>
      <formula>100</formula>
    </cfRule>
    <cfRule type="cellIs" dxfId="10645" priority="8580" stopIfTrue="1" operator="greaterThan">
      <formula>100</formula>
    </cfRule>
  </conditionalFormatting>
  <conditionalFormatting sqref="E473">
    <cfRule type="cellIs" dxfId="10644" priority="8575" stopIfTrue="1" operator="lessThanOrEqual">
      <formula>2.5</formula>
    </cfRule>
    <cfRule type="cellIs" dxfId="10643" priority="8576" stopIfTrue="1" operator="between">
      <formula>2.5</formula>
      <formula>7</formula>
    </cfRule>
    <cfRule type="cellIs" dxfId="10642" priority="8577" stopIfTrue="1" operator="greaterThan">
      <formula>7</formula>
    </cfRule>
  </conditionalFormatting>
  <conditionalFormatting sqref="H473">
    <cfRule type="cellIs" dxfId="10641" priority="8572" stopIfTrue="1" operator="lessThanOrEqual">
      <formula>12</formula>
    </cfRule>
    <cfRule type="cellIs" dxfId="10640" priority="8573" stopIfTrue="1" operator="between">
      <formula>12</formula>
      <formula>16</formula>
    </cfRule>
    <cfRule type="cellIs" dxfId="10639" priority="8574" stopIfTrue="1" operator="greaterThan">
      <formula>16</formula>
    </cfRule>
  </conditionalFormatting>
  <conditionalFormatting sqref="J473">
    <cfRule type="cellIs" dxfId="10638" priority="8569" stopIfTrue="1" operator="greaterThan">
      <formula>6.2</formula>
    </cfRule>
    <cfRule type="cellIs" dxfId="10637" priority="8570" stopIfTrue="1" operator="between">
      <formula>5.601</formula>
      <formula>6.2</formula>
    </cfRule>
    <cfRule type="cellIs" dxfId="10636" priority="8571" stopIfTrue="1" operator="lessThanOrEqual">
      <formula>5.6</formula>
    </cfRule>
  </conditionalFormatting>
  <conditionalFormatting sqref="K473">
    <cfRule type="cellIs" dxfId="10635" priority="8568" stopIfTrue="1" operator="lessThanOrEqual">
      <formula>0.02</formula>
    </cfRule>
  </conditionalFormatting>
  <conditionalFormatting sqref="G473">
    <cfRule type="cellIs" dxfId="10634" priority="8565" stopIfTrue="1" operator="lessThanOrEqual">
      <formula>0.12</formula>
    </cfRule>
    <cfRule type="cellIs" dxfId="10633" priority="8566" stopIfTrue="1" operator="between">
      <formula>0.1201</formula>
      <formula>0.2</formula>
    </cfRule>
    <cfRule type="cellIs" dxfId="10632" priority="8567" stopIfTrue="1" operator="greaterThan">
      <formula>0.2</formula>
    </cfRule>
  </conditionalFormatting>
  <conditionalFormatting sqref="N473">
    <cfRule type="cellIs" dxfId="10631" priority="8563" stopIfTrue="1" operator="between">
      <formula>50.1</formula>
      <formula>100</formula>
    </cfRule>
    <cfRule type="cellIs" dxfId="10630" priority="8564" stopIfTrue="1" operator="greaterThan">
      <formula>100</formula>
    </cfRule>
  </conditionalFormatting>
  <conditionalFormatting sqref="M473">
    <cfRule type="cellIs" dxfId="10629" priority="8561" stopIfTrue="1" operator="between">
      <formula>1250.1</formula>
      <formula>5000</formula>
    </cfRule>
    <cfRule type="cellIs" dxfId="10628" priority="8562" stopIfTrue="1" operator="greaterThan">
      <formula>5000</formula>
    </cfRule>
  </conditionalFormatting>
  <conditionalFormatting sqref="F485:G485">
    <cfRule type="cellIs" dxfId="10627" priority="8548" stopIfTrue="1" operator="lessThanOrEqual">
      <formula>60</formula>
    </cfRule>
    <cfRule type="cellIs" dxfId="10626" priority="8549" stopIfTrue="1" operator="between">
      <formula>60</formula>
      <formula>100</formula>
    </cfRule>
    <cfRule type="cellIs" dxfId="10625" priority="8550" stopIfTrue="1" operator="greaterThan">
      <formula>100</formula>
    </cfRule>
  </conditionalFormatting>
  <conditionalFormatting sqref="E485">
    <cfRule type="cellIs" dxfId="10624" priority="8551" stopIfTrue="1" operator="lessThanOrEqual">
      <formula>2.5</formula>
    </cfRule>
    <cfRule type="cellIs" dxfId="10623" priority="8552" stopIfTrue="1" operator="between">
      <formula>2.5</formula>
      <formula>7</formula>
    </cfRule>
    <cfRule type="cellIs" dxfId="10622" priority="8553" stopIfTrue="1" operator="greaterThan">
      <formula>7</formula>
    </cfRule>
  </conditionalFormatting>
  <conditionalFormatting sqref="H485">
    <cfRule type="cellIs" dxfId="10621" priority="8554" stopIfTrue="1" operator="lessThanOrEqual">
      <formula>12</formula>
    </cfRule>
    <cfRule type="cellIs" dxfId="10620" priority="8555" stopIfTrue="1" operator="between">
      <formula>12</formula>
      <formula>16</formula>
    </cfRule>
    <cfRule type="cellIs" dxfId="10619" priority="8556" stopIfTrue="1" operator="greaterThan">
      <formula>16</formula>
    </cfRule>
  </conditionalFormatting>
  <conditionalFormatting sqref="J485">
    <cfRule type="cellIs" dxfId="10618" priority="8557" stopIfTrue="1" operator="greaterThan">
      <formula>6.2</formula>
    </cfRule>
    <cfRule type="cellIs" dxfId="10617" priority="8558" stopIfTrue="1" operator="between">
      <formula>5.601</formula>
      <formula>6.2</formula>
    </cfRule>
    <cfRule type="cellIs" dxfId="10616" priority="8559" stopIfTrue="1" operator="lessThanOrEqual">
      <formula>5.6</formula>
    </cfRule>
  </conditionalFormatting>
  <conditionalFormatting sqref="K485">
    <cfRule type="cellIs" dxfId="10615" priority="8560" stopIfTrue="1" operator="lessThanOrEqual">
      <formula>0.02</formula>
    </cfRule>
  </conditionalFormatting>
  <conditionalFormatting sqref="G485">
    <cfRule type="cellIs" dxfId="10614" priority="8545" stopIfTrue="1" operator="lessThanOrEqual">
      <formula>0.12</formula>
    </cfRule>
    <cfRule type="cellIs" dxfId="10613" priority="8546" stopIfTrue="1" operator="between">
      <formula>0.1201</formula>
      <formula>0.2</formula>
    </cfRule>
    <cfRule type="cellIs" dxfId="10612" priority="8547" stopIfTrue="1" operator="greaterThan">
      <formula>0.2</formula>
    </cfRule>
  </conditionalFormatting>
  <conditionalFormatting sqref="N485">
    <cfRule type="cellIs" dxfId="10611" priority="8542" stopIfTrue="1" operator="between">
      <formula>50.1</formula>
      <formula>100</formula>
    </cfRule>
    <cfRule type="cellIs" dxfId="10610" priority="8544" stopIfTrue="1" operator="greaterThan">
      <formula>100</formula>
    </cfRule>
  </conditionalFormatting>
  <conditionalFormatting sqref="M485">
    <cfRule type="cellIs" dxfId="10609" priority="8541" stopIfTrue="1" operator="between">
      <formula>1250.1</formula>
      <formula>5000</formula>
    </cfRule>
    <cfRule type="cellIs" dxfId="10608" priority="8543" stopIfTrue="1" operator="greaterThan">
      <formula>5000</formula>
    </cfRule>
  </conditionalFormatting>
  <conditionalFormatting sqref="F485:G485">
    <cfRule type="cellIs" dxfId="10607" priority="8538" stopIfTrue="1" operator="lessThanOrEqual">
      <formula>60</formula>
    </cfRule>
    <cfRule type="cellIs" dxfId="10606" priority="8539" stopIfTrue="1" operator="between">
      <formula>60</formula>
      <formula>100</formula>
    </cfRule>
    <cfRule type="cellIs" dxfId="10605" priority="8540" stopIfTrue="1" operator="greaterThan">
      <formula>100</formula>
    </cfRule>
  </conditionalFormatting>
  <conditionalFormatting sqref="E485">
    <cfRule type="cellIs" dxfId="10604" priority="8535" stopIfTrue="1" operator="lessThanOrEqual">
      <formula>2.5</formula>
    </cfRule>
    <cfRule type="cellIs" dxfId="10603" priority="8536" stopIfTrue="1" operator="between">
      <formula>2.5</formula>
      <formula>7</formula>
    </cfRule>
    <cfRule type="cellIs" dxfId="10602" priority="8537" stopIfTrue="1" operator="greaterThan">
      <formula>7</formula>
    </cfRule>
  </conditionalFormatting>
  <conditionalFormatting sqref="H485">
    <cfRule type="cellIs" dxfId="10601" priority="8532" stopIfTrue="1" operator="lessThanOrEqual">
      <formula>12</formula>
    </cfRule>
    <cfRule type="cellIs" dxfId="10600" priority="8533" stopIfTrue="1" operator="between">
      <formula>12</formula>
      <formula>16</formula>
    </cfRule>
    <cfRule type="cellIs" dxfId="10599" priority="8534" stopIfTrue="1" operator="greaterThan">
      <formula>16</formula>
    </cfRule>
  </conditionalFormatting>
  <conditionalFormatting sqref="J485">
    <cfRule type="cellIs" dxfId="10598" priority="8529" stopIfTrue="1" operator="greaterThan">
      <formula>6.2</formula>
    </cfRule>
    <cfRule type="cellIs" dxfId="10597" priority="8530" stopIfTrue="1" operator="between">
      <formula>5.601</formula>
      <formula>6.2</formula>
    </cfRule>
    <cfRule type="cellIs" dxfId="10596" priority="8531" stopIfTrue="1" operator="lessThanOrEqual">
      <formula>5.6</formula>
    </cfRule>
  </conditionalFormatting>
  <conditionalFormatting sqref="K485">
    <cfRule type="cellIs" dxfId="10595" priority="8528" stopIfTrue="1" operator="lessThanOrEqual">
      <formula>0.02</formula>
    </cfRule>
  </conditionalFormatting>
  <conditionalFormatting sqref="G485">
    <cfRule type="cellIs" dxfId="10594" priority="8525" stopIfTrue="1" operator="lessThanOrEqual">
      <formula>0.12</formula>
    </cfRule>
    <cfRule type="cellIs" dxfId="10593" priority="8526" stopIfTrue="1" operator="between">
      <formula>0.1201</formula>
      <formula>0.2</formula>
    </cfRule>
    <cfRule type="cellIs" dxfId="10592" priority="8527" stopIfTrue="1" operator="greaterThan">
      <formula>0.2</formula>
    </cfRule>
  </conditionalFormatting>
  <conditionalFormatting sqref="N485">
    <cfRule type="cellIs" dxfId="10591" priority="8523" stopIfTrue="1" operator="between">
      <formula>50.1</formula>
      <formula>100</formula>
    </cfRule>
    <cfRule type="cellIs" dxfId="10590" priority="8524" stopIfTrue="1" operator="greaterThan">
      <formula>100</formula>
    </cfRule>
  </conditionalFormatting>
  <conditionalFormatting sqref="M485">
    <cfRule type="cellIs" dxfId="10589" priority="8521" stopIfTrue="1" operator="between">
      <formula>1250.1</formula>
      <formula>5000</formula>
    </cfRule>
    <cfRule type="cellIs" dxfId="10588" priority="8522" stopIfTrue="1" operator="greaterThan">
      <formula>5000</formula>
    </cfRule>
  </conditionalFormatting>
  <conditionalFormatting sqref="F497:G497">
    <cfRule type="cellIs" dxfId="10587" priority="8508" stopIfTrue="1" operator="lessThanOrEqual">
      <formula>60</formula>
    </cfRule>
    <cfRule type="cellIs" dxfId="10586" priority="8509" stopIfTrue="1" operator="between">
      <formula>60</formula>
      <formula>100</formula>
    </cfRule>
    <cfRule type="cellIs" dxfId="10585" priority="8510" stopIfTrue="1" operator="greaterThan">
      <formula>100</formula>
    </cfRule>
  </conditionalFormatting>
  <conditionalFormatting sqref="E497">
    <cfRule type="cellIs" dxfId="10584" priority="8511" stopIfTrue="1" operator="lessThanOrEqual">
      <formula>2.5</formula>
    </cfRule>
    <cfRule type="cellIs" dxfId="10583" priority="8512" stopIfTrue="1" operator="between">
      <formula>2.5</formula>
      <formula>7</formula>
    </cfRule>
    <cfRule type="cellIs" dxfId="10582" priority="8513" stopIfTrue="1" operator="greaterThan">
      <formula>7</formula>
    </cfRule>
  </conditionalFormatting>
  <conditionalFormatting sqref="H497">
    <cfRule type="cellIs" dxfId="10581" priority="8514" stopIfTrue="1" operator="lessThanOrEqual">
      <formula>12</formula>
    </cfRule>
    <cfRule type="cellIs" dxfId="10580" priority="8515" stopIfTrue="1" operator="between">
      <formula>12</formula>
      <formula>16</formula>
    </cfRule>
    <cfRule type="cellIs" dxfId="10579" priority="8516" stopIfTrue="1" operator="greaterThan">
      <formula>16</formula>
    </cfRule>
  </conditionalFormatting>
  <conditionalFormatting sqref="J497">
    <cfRule type="cellIs" dxfId="10578" priority="8517" stopIfTrue="1" operator="greaterThan">
      <formula>6.2</formula>
    </cfRule>
    <cfRule type="cellIs" dxfId="10577" priority="8518" stopIfTrue="1" operator="between">
      <formula>5.601</formula>
      <formula>6.2</formula>
    </cfRule>
    <cfRule type="cellIs" dxfId="10576" priority="8519" stopIfTrue="1" operator="lessThanOrEqual">
      <formula>5.6</formula>
    </cfRule>
  </conditionalFormatting>
  <conditionalFormatting sqref="K497">
    <cfRule type="cellIs" dxfId="10575" priority="8520" stopIfTrue="1" operator="lessThanOrEqual">
      <formula>0.02</formula>
    </cfRule>
  </conditionalFormatting>
  <conditionalFormatting sqref="G497">
    <cfRule type="cellIs" dxfId="10574" priority="8505" stopIfTrue="1" operator="lessThanOrEqual">
      <formula>0.12</formula>
    </cfRule>
    <cfRule type="cellIs" dxfId="10573" priority="8506" stopIfTrue="1" operator="between">
      <formula>0.1201</formula>
      <formula>0.2</formula>
    </cfRule>
    <cfRule type="cellIs" dxfId="10572" priority="8507" stopIfTrue="1" operator="greaterThan">
      <formula>0.2</formula>
    </cfRule>
  </conditionalFormatting>
  <conditionalFormatting sqref="N497">
    <cfRule type="cellIs" dxfId="10571" priority="8502" stopIfTrue="1" operator="between">
      <formula>50.1</formula>
      <formula>100</formula>
    </cfRule>
    <cfRule type="cellIs" dxfId="10570" priority="8504" stopIfTrue="1" operator="greaterThan">
      <formula>100</formula>
    </cfRule>
  </conditionalFormatting>
  <conditionalFormatting sqref="M497">
    <cfRule type="cellIs" dxfId="10569" priority="8501" stopIfTrue="1" operator="between">
      <formula>1250.1</formula>
      <formula>5000</formula>
    </cfRule>
    <cfRule type="cellIs" dxfId="10568" priority="8503" stopIfTrue="1" operator="greaterThan">
      <formula>5000</formula>
    </cfRule>
  </conditionalFormatting>
  <conditionalFormatting sqref="F497:G497">
    <cfRule type="cellIs" dxfId="10567" priority="8498" stopIfTrue="1" operator="lessThanOrEqual">
      <formula>60</formula>
    </cfRule>
    <cfRule type="cellIs" dxfId="10566" priority="8499" stopIfTrue="1" operator="between">
      <formula>60</formula>
      <formula>100</formula>
    </cfRule>
    <cfRule type="cellIs" dxfId="10565" priority="8500" stopIfTrue="1" operator="greaterThan">
      <formula>100</formula>
    </cfRule>
  </conditionalFormatting>
  <conditionalFormatting sqref="E497">
    <cfRule type="cellIs" dxfId="10564" priority="8495" stopIfTrue="1" operator="lessThanOrEqual">
      <formula>2.5</formula>
    </cfRule>
    <cfRule type="cellIs" dxfId="10563" priority="8496" stopIfTrue="1" operator="between">
      <formula>2.5</formula>
      <formula>7</formula>
    </cfRule>
    <cfRule type="cellIs" dxfId="10562" priority="8497" stopIfTrue="1" operator="greaterThan">
      <formula>7</formula>
    </cfRule>
  </conditionalFormatting>
  <conditionalFormatting sqref="H497">
    <cfRule type="cellIs" dxfId="10561" priority="8492" stopIfTrue="1" operator="lessThanOrEqual">
      <formula>12</formula>
    </cfRule>
    <cfRule type="cellIs" dxfId="10560" priority="8493" stopIfTrue="1" operator="between">
      <formula>12</formula>
      <formula>16</formula>
    </cfRule>
    <cfRule type="cellIs" dxfId="10559" priority="8494" stopIfTrue="1" operator="greaterThan">
      <formula>16</formula>
    </cfRule>
  </conditionalFormatting>
  <conditionalFormatting sqref="J497">
    <cfRule type="cellIs" dxfId="10558" priority="8489" stopIfTrue="1" operator="greaterThan">
      <formula>6.2</formula>
    </cfRule>
    <cfRule type="cellIs" dxfId="10557" priority="8490" stopIfTrue="1" operator="between">
      <formula>5.601</formula>
      <formula>6.2</formula>
    </cfRule>
    <cfRule type="cellIs" dxfId="10556" priority="8491" stopIfTrue="1" operator="lessThanOrEqual">
      <formula>5.6</formula>
    </cfRule>
  </conditionalFormatting>
  <conditionalFormatting sqref="K497">
    <cfRule type="cellIs" dxfId="10555" priority="8488" stopIfTrue="1" operator="lessThanOrEqual">
      <formula>0.02</formula>
    </cfRule>
  </conditionalFormatting>
  <conditionalFormatting sqref="G497">
    <cfRule type="cellIs" dxfId="10554" priority="8485" stopIfTrue="1" operator="lessThanOrEqual">
      <formula>0.12</formula>
    </cfRule>
    <cfRule type="cellIs" dxfId="10553" priority="8486" stopIfTrue="1" operator="between">
      <formula>0.1201</formula>
      <formula>0.2</formula>
    </cfRule>
    <cfRule type="cellIs" dxfId="10552" priority="8487" stopIfTrue="1" operator="greaterThan">
      <formula>0.2</formula>
    </cfRule>
  </conditionalFormatting>
  <conditionalFormatting sqref="N497">
    <cfRule type="cellIs" dxfId="10551" priority="8483" stopIfTrue="1" operator="between">
      <formula>50.1</formula>
      <formula>100</formula>
    </cfRule>
    <cfRule type="cellIs" dxfId="10550" priority="8484" stopIfTrue="1" operator="greaterThan">
      <formula>100</formula>
    </cfRule>
  </conditionalFormatting>
  <conditionalFormatting sqref="M497">
    <cfRule type="cellIs" dxfId="10549" priority="8481" stopIfTrue="1" operator="between">
      <formula>1250.1</formula>
      <formula>5000</formula>
    </cfRule>
    <cfRule type="cellIs" dxfId="10548" priority="8482" stopIfTrue="1" operator="greaterThan">
      <formula>5000</formula>
    </cfRule>
  </conditionalFormatting>
  <conditionalFormatting sqref="F509:G509">
    <cfRule type="cellIs" dxfId="10547" priority="8468" stopIfTrue="1" operator="lessThanOrEqual">
      <formula>60</formula>
    </cfRule>
    <cfRule type="cellIs" dxfId="10546" priority="8469" stopIfTrue="1" operator="between">
      <formula>60</formula>
      <formula>100</formula>
    </cfRule>
    <cfRule type="cellIs" dxfId="10545" priority="8470" stopIfTrue="1" operator="greaterThan">
      <formula>100</formula>
    </cfRule>
  </conditionalFormatting>
  <conditionalFormatting sqref="E509">
    <cfRule type="cellIs" dxfId="10544" priority="8471" stopIfTrue="1" operator="lessThanOrEqual">
      <formula>2.5</formula>
    </cfRule>
    <cfRule type="cellIs" dxfId="10543" priority="8472" stopIfTrue="1" operator="between">
      <formula>2.5</formula>
      <formula>7</formula>
    </cfRule>
    <cfRule type="cellIs" dxfId="10542" priority="8473" stopIfTrue="1" operator="greaterThan">
      <formula>7</formula>
    </cfRule>
  </conditionalFormatting>
  <conditionalFormatting sqref="H509">
    <cfRule type="cellIs" dxfId="10541" priority="8474" stopIfTrue="1" operator="lessThanOrEqual">
      <formula>12</formula>
    </cfRule>
    <cfRule type="cellIs" dxfId="10540" priority="8475" stopIfTrue="1" operator="between">
      <formula>12</formula>
      <formula>16</formula>
    </cfRule>
    <cfRule type="cellIs" dxfId="10539" priority="8476" stopIfTrue="1" operator="greaterThan">
      <formula>16</formula>
    </cfRule>
  </conditionalFormatting>
  <conditionalFormatting sqref="J509">
    <cfRule type="cellIs" dxfId="10538" priority="8477" stopIfTrue="1" operator="greaterThan">
      <formula>6.2</formula>
    </cfRule>
    <cfRule type="cellIs" dxfId="10537" priority="8478" stopIfTrue="1" operator="between">
      <formula>5.601</formula>
      <formula>6.2</formula>
    </cfRule>
    <cfRule type="cellIs" dxfId="10536" priority="8479" stopIfTrue="1" operator="lessThanOrEqual">
      <formula>5.6</formula>
    </cfRule>
  </conditionalFormatting>
  <conditionalFormatting sqref="K509">
    <cfRule type="cellIs" dxfId="10535" priority="8480" stopIfTrue="1" operator="lessThanOrEqual">
      <formula>0.02</formula>
    </cfRule>
  </conditionalFormatting>
  <conditionalFormatting sqref="G509">
    <cfRule type="cellIs" dxfId="10534" priority="8465" stopIfTrue="1" operator="lessThanOrEqual">
      <formula>0.12</formula>
    </cfRule>
    <cfRule type="cellIs" dxfId="10533" priority="8466" stopIfTrue="1" operator="between">
      <formula>0.1201</formula>
      <formula>0.2</formula>
    </cfRule>
    <cfRule type="cellIs" dxfId="10532" priority="8467" stopIfTrue="1" operator="greaterThan">
      <formula>0.2</formula>
    </cfRule>
  </conditionalFormatting>
  <conditionalFormatting sqref="N509">
    <cfRule type="cellIs" dxfId="10531" priority="8462" stopIfTrue="1" operator="between">
      <formula>50.1</formula>
      <formula>100</formula>
    </cfRule>
    <cfRule type="cellIs" dxfId="10530" priority="8464" stopIfTrue="1" operator="greaterThan">
      <formula>100</formula>
    </cfRule>
  </conditionalFormatting>
  <conditionalFormatting sqref="M509">
    <cfRule type="cellIs" dxfId="10529" priority="8461" stopIfTrue="1" operator="between">
      <formula>1250.1</formula>
      <formula>5000</formula>
    </cfRule>
    <cfRule type="cellIs" dxfId="10528" priority="8463" stopIfTrue="1" operator="greaterThan">
      <formula>5000</formula>
    </cfRule>
  </conditionalFormatting>
  <conditionalFormatting sqref="F509:G509">
    <cfRule type="cellIs" dxfId="10527" priority="8458" stopIfTrue="1" operator="lessThanOrEqual">
      <formula>60</formula>
    </cfRule>
    <cfRule type="cellIs" dxfId="10526" priority="8459" stopIfTrue="1" operator="between">
      <formula>60</formula>
      <formula>100</formula>
    </cfRule>
    <cfRule type="cellIs" dxfId="10525" priority="8460" stopIfTrue="1" operator="greaterThan">
      <formula>100</formula>
    </cfRule>
  </conditionalFormatting>
  <conditionalFormatting sqref="E509">
    <cfRule type="cellIs" dxfId="10524" priority="8455" stopIfTrue="1" operator="lessThanOrEqual">
      <formula>2.5</formula>
    </cfRule>
    <cfRule type="cellIs" dxfId="10523" priority="8456" stopIfTrue="1" operator="between">
      <formula>2.5</formula>
      <formula>7</formula>
    </cfRule>
    <cfRule type="cellIs" dxfId="10522" priority="8457" stopIfTrue="1" operator="greaterThan">
      <formula>7</formula>
    </cfRule>
  </conditionalFormatting>
  <conditionalFormatting sqref="H509">
    <cfRule type="cellIs" dxfId="10521" priority="8452" stopIfTrue="1" operator="lessThanOrEqual">
      <formula>12</formula>
    </cfRule>
    <cfRule type="cellIs" dxfId="10520" priority="8453" stopIfTrue="1" operator="between">
      <formula>12</formula>
      <formula>16</formula>
    </cfRule>
    <cfRule type="cellIs" dxfId="10519" priority="8454" stopIfTrue="1" operator="greaterThan">
      <formula>16</formula>
    </cfRule>
  </conditionalFormatting>
  <conditionalFormatting sqref="J509">
    <cfRule type="cellIs" dxfId="10518" priority="8449" stopIfTrue="1" operator="greaterThan">
      <formula>6.2</formula>
    </cfRule>
    <cfRule type="cellIs" dxfId="10517" priority="8450" stopIfTrue="1" operator="between">
      <formula>5.601</formula>
      <formula>6.2</formula>
    </cfRule>
    <cfRule type="cellIs" dxfId="10516" priority="8451" stopIfTrue="1" operator="lessThanOrEqual">
      <formula>5.6</formula>
    </cfRule>
  </conditionalFormatting>
  <conditionalFormatting sqref="K509">
    <cfRule type="cellIs" dxfId="10515" priority="8448" stopIfTrue="1" operator="lessThanOrEqual">
      <formula>0.02</formula>
    </cfRule>
  </conditionalFormatting>
  <conditionalFormatting sqref="G509">
    <cfRule type="cellIs" dxfId="10514" priority="8445" stopIfTrue="1" operator="lessThanOrEqual">
      <formula>0.12</formula>
    </cfRule>
    <cfRule type="cellIs" dxfId="10513" priority="8446" stopIfTrue="1" operator="between">
      <formula>0.1201</formula>
      <formula>0.2</formula>
    </cfRule>
    <cfRule type="cellIs" dxfId="10512" priority="8447" stopIfTrue="1" operator="greaterThan">
      <formula>0.2</formula>
    </cfRule>
  </conditionalFormatting>
  <conditionalFormatting sqref="N509">
    <cfRule type="cellIs" dxfId="10511" priority="8443" stopIfTrue="1" operator="between">
      <formula>50.1</formula>
      <formula>100</formula>
    </cfRule>
    <cfRule type="cellIs" dxfId="10510" priority="8444" stopIfTrue="1" operator="greaterThan">
      <formula>100</formula>
    </cfRule>
  </conditionalFormatting>
  <conditionalFormatting sqref="M509">
    <cfRule type="cellIs" dxfId="10509" priority="8441" stopIfTrue="1" operator="between">
      <formula>1250.1</formula>
      <formula>5000</formula>
    </cfRule>
    <cfRule type="cellIs" dxfId="10508" priority="8442" stopIfTrue="1" operator="greaterThan">
      <formula>5000</formula>
    </cfRule>
  </conditionalFormatting>
  <conditionalFormatting sqref="F521:G521">
    <cfRule type="cellIs" dxfId="10507" priority="8428" stopIfTrue="1" operator="lessThanOrEqual">
      <formula>60</formula>
    </cfRule>
    <cfRule type="cellIs" dxfId="10506" priority="8429" stopIfTrue="1" operator="between">
      <formula>60</formula>
      <formula>100</formula>
    </cfRule>
    <cfRule type="cellIs" dxfId="10505" priority="8430" stopIfTrue="1" operator="greaterThan">
      <formula>100</formula>
    </cfRule>
  </conditionalFormatting>
  <conditionalFormatting sqref="E521">
    <cfRule type="cellIs" dxfId="10504" priority="8431" stopIfTrue="1" operator="lessThanOrEqual">
      <formula>2.5</formula>
    </cfRule>
    <cfRule type="cellIs" dxfId="10503" priority="8432" stopIfTrue="1" operator="between">
      <formula>2.5</formula>
      <formula>7</formula>
    </cfRule>
    <cfRule type="cellIs" dxfId="10502" priority="8433" stopIfTrue="1" operator="greaterThan">
      <formula>7</formula>
    </cfRule>
  </conditionalFormatting>
  <conditionalFormatting sqref="H521">
    <cfRule type="cellIs" dxfId="10501" priority="8434" stopIfTrue="1" operator="lessThanOrEqual">
      <formula>12</formula>
    </cfRule>
    <cfRule type="cellIs" dxfId="10500" priority="8435" stopIfTrue="1" operator="between">
      <formula>12</formula>
      <formula>16</formula>
    </cfRule>
    <cfRule type="cellIs" dxfId="10499" priority="8436" stopIfTrue="1" operator="greaterThan">
      <formula>16</formula>
    </cfRule>
  </conditionalFormatting>
  <conditionalFormatting sqref="J521">
    <cfRule type="cellIs" dxfId="10498" priority="8437" stopIfTrue="1" operator="greaterThan">
      <formula>6.2</formula>
    </cfRule>
    <cfRule type="cellIs" dxfId="10497" priority="8438" stopIfTrue="1" operator="between">
      <formula>5.601</formula>
      <formula>6.2</formula>
    </cfRule>
    <cfRule type="cellIs" dxfId="10496" priority="8439" stopIfTrue="1" operator="lessThanOrEqual">
      <formula>5.6</formula>
    </cfRule>
  </conditionalFormatting>
  <conditionalFormatting sqref="K521">
    <cfRule type="cellIs" dxfId="10495" priority="8440" stopIfTrue="1" operator="lessThanOrEqual">
      <formula>0.02</formula>
    </cfRule>
  </conditionalFormatting>
  <conditionalFormatting sqref="G521">
    <cfRule type="cellIs" dxfId="10494" priority="8425" stopIfTrue="1" operator="lessThanOrEqual">
      <formula>0.12</formula>
    </cfRule>
    <cfRule type="cellIs" dxfId="10493" priority="8426" stopIfTrue="1" operator="between">
      <formula>0.1201</formula>
      <formula>0.2</formula>
    </cfRule>
    <cfRule type="cellIs" dxfId="10492" priority="8427" stopIfTrue="1" operator="greaterThan">
      <formula>0.2</formula>
    </cfRule>
  </conditionalFormatting>
  <conditionalFormatting sqref="N521">
    <cfRule type="cellIs" dxfId="10491" priority="8422" stopIfTrue="1" operator="between">
      <formula>50.1</formula>
      <formula>100</formula>
    </cfRule>
    <cfRule type="cellIs" dxfId="10490" priority="8424" stopIfTrue="1" operator="greaterThan">
      <formula>100</formula>
    </cfRule>
  </conditionalFormatting>
  <conditionalFormatting sqref="M521">
    <cfRule type="cellIs" dxfId="10489" priority="8421" stopIfTrue="1" operator="between">
      <formula>1250.1</formula>
      <formula>5000</formula>
    </cfRule>
    <cfRule type="cellIs" dxfId="10488" priority="8423" stopIfTrue="1" operator="greaterThan">
      <formula>5000</formula>
    </cfRule>
  </conditionalFormatting>
  <conditionalFormatting sqref="F521:G521">
    <cfRule type="cellIs" dxfId="10487" priority="8418" stopIfTrue="1" operator="lessThanOrEqual">
      <formula>60</formula>
    </cfRule>
    <cfRule type="cellIs" dxfId="10486" priority="8419" stopIfTrue="1" operator="between">
      <formula>60</formula>
      <formula>100</formula>
    </cfRule>
    <cfRule type="cellIs" dxfId="10485" priority="8420" stopIfTrue="1" operator="greaterThan">
      <formula>100</formula>
    </cfRule>
  </conditionalFormatting>
  <conditionalFormatting sqref="E521">
    <cfRule type="cellIs" dxfId="10484" priority="8415" stopIfTrue="1" operator="lessThanOrEqual">
      <formula>2.5</formula>
    </cfRule>
    <cfRule type="cellIs" dxfId="10483" priority="8416" stopIfTrue="1" operator="between">
      <formula>2.5</formula>
      <formula>7</formula>
    </cfRule>
    <cfRule type="cellIs" dxfId="10482" priority="8417" stopIfTrue="1" operator="greaterThan">
      <formula>7</formula>
    </cfRule>
  </conditionalFormatting>
  <conditionalFormatting sqref="H521">
    <cfRule type="cellIs" dxfId="10481" priority="8412" stopIfTrue="1" operator="lessThanOrEqual">
      <formula>12</formula>
    </cfRule>
    <cfRule type="cellIs" dxfId="10480" priority="8413" stopIfTrue="1" operator="between">
      <formula>12</formula>
      <formula>16</formula>
    </cfRule>
    <cfRule type="cellIs" dxfId="10479" priority="8414" stopIfTrue="1" operator="greaterThan">
      <formula>16</formula>
    </cfRule>
  </conditionalFormatting>
  <conditionalFormatting sqref="J521">
    <cfRule type="cellIs" dxfId="10478" priority="8409" stopIfTrue="1" operator="greaterThan">
      <formula>6.2</formula>
    </cfRule>
    <cfRule type="cellIs" dxfId="10477" priority="8410" stopIfTrue="1" operator="between">
      <formula>5.601</formula>
      <formula>6.2</formula>
    </cfRule>
    <cfRule type="cellIs" dxfId="10476" priority="8411" stopIfTrue="1" operator="lessThanOrEqual">
      <formula>5.6</formula>
    </cfRule>
  </conditionalFormatting>
  <conditionalFormatting sqref="K521">
    <cfRule type="cellIs" dxfId="10475" priority="8408" stopIfTrue="1" operator="lessThanOrEqual">
      <formula>0.02</formula>
    </cfRule>
  </conditionalFormatting>
  <conditionalFormatting sqref="G521">
    <cfRule type="cellIs" dxfId="10474" priority="8405" stopIfTrue="1" operator="lessThanOrEqual">
      <formula>0.12</formula>
    </cfRule>
    <cfRule type="cellIs" dxfId="10473" priority="8406" stopIfTrue="1" operator="between">
      <formula>0.1201</formula>
      <formula>0.2</formula>
    </cfRule>
    <cfRule type="cellIs" dxfId="10472" priority="8407" stopIfTrue="1" operator="greaterThan">
      <formula>0.2</formula>
    </cfRule>
  </conditionalFormatting>
  <conditionalFormatting sqref="N521">
    <cfRule type="cellIs" dxfId="10471" priority="8403" stopIfTrue="1" operator="between">
      <formula>50.1</formula>
      <formula>100</formula>
    </cfRule>
    <cfRule type="cellIs" dxfId="10470" priority="8404" stopIfTrue="1" operator="greaterThan">
      <formula>100</formula>
    </cfRule>
  </conditionalFormatting>
  <conditionalFormatting sqref="M521">
    <cfRule type="cellIs" dxfId="10469" priority="8401" stopIfTrue="1" operator="between">
      <formula>1250.1</formula>
      <formula>5000</formula>
    </cfRule>
    <cfRule type="cellIs" dxfId="10468" priority="8402" stopIfTrue="1" operator="greaterThan">
      <formula>5000</formula>
    </cfRule>
  </conditionalFormatting>
  <conditionalFormatting sqref="F533:G533">
    <cfRule type="cellIs" dxfId="10467" priority="8388" stopIfTrue="1" operator="lessThanOrEqual">
      <formula>60</formula>
    </cfRule>
    <cfRule type="cellIs" dxfId="10466" priority="8389" stopIfTrue="1" operator="between">
      <formula>60</formula>
      <formula>100</formula>
    </cfRule>
    <cfRule type="cellIs" dxfId="10465" priority="8390" stopIfTrue="1" operator="greaterThan">
      <formula>100</formula>
    </cfRule>
  </conditionalFormatting>
  <conditionalFormatting sqref="E533">
    <cfRule type="cellIs" dxfId="10464" priority="8391" stopIfTrue="1" operator="lessThanOrEqual">
      <formula>2.5</formula>
    </cfRule>
    <cfRule type="cellIs" dxfId="10463" priority="8392" stopIfTrue="1" operator="between">
      <formula>2.5</formula>
      <formula>7</formula>
    </cfRule>
    <cfRule type="cellIs" dxfId="10462" priority="8393" stopIfTrue="1" operator="greaterThan">
      <formula>7</formula>
    </cfRule>
  </conditionalFormatting>
  <conditionalFormatting sqref="H533">
    <cfRule type="cellIs" dxfId="10461" priority="8394" stopIfTrue="1" operator="lessThanOrEqual">
      <formula>12</formula>
    </cfRule>
    <cfRule type="cellIs" dxfId="10460" priority="8395" stopIfTrue="1" operator="between">
      <formula>12</formula>
      <formula>16</formula>
    </cfRule>
    <cfRule type="cellIs" dxfId="10459" priority="8396" stopIfTrue="1" operator="greaterThan">
      <formula>16</formula>
    </cfRule>
  </conditionalFormatting>
  <conditionalFormatting sqref="J533">
    <cfRule type="cellIs" dxfId="10458" priority="8397" stopIfTrue="1" operator="greaterThan">
      <formula>6.2</formula>
    </cfRule>
    <cfRule type="cellIs" dxfId="10457" priority="8398" stopIfTrue="1" operator="between">
      <formula>5.601</formula>
      <formula>6.2</formula>
    </cfRule>
    <cfRule type="cellIs" dxfId="10456" priority="8399" stopIfTrue="1" operator="lessThanOrEqual">
      <formula>5.6</formula>
    </cfRule>
  </conditionalFormatting>
  <conditionalFormatting sqref="K533">
    <cfRule type="cellIs" dxfId="10455" priority="8400" stopIfTrue="1" operator="lessThanOrEqual">
      <formula>0.02</formula>
    </cfRule>
  </conditionalFormatting>
  <conditionalFormatting sqref="G533">
    <cfRule type="cellIs" dxfId="10454" priority="8385" stopIfTrue="1" operator="lessThanOrEqual">
      <formula>0.12</formula>
    </cfRule>
    <cfRule type="cellIs" dxfId="10453" priority="8386" stopIfTrue="1" operator="between">
      <formula>0.1201</formula>
      <formula>0.2</formula>
    </cfRule>
    <cfRule type="cellIs" dxfId="10452" priority="8387" stopIfTrue="1" operator="greaterThan">
      <formula>0.2</formula>
    </cfRule>
  </conditionalFormatting>
  <conditionalFormatting sqref="N533">
    <cfRule type="cellIs" dxfId="10451" priority="8382" stopIfTrue="1" operator="between">
      <formula>50.1</formula>
      <formula>100</formula>
    </cfRule>
    <cfRule type="cellIs" dxfId="10450" priority="8384" stopIfTrue="1" operator="greaterThan">
      <formula>100</formula>
    </cfRule>
  </conditionalFormatting>
  <conditionalFormatting sqref="M533">
    <cfRule type="cellIs" dxfId="10449" priority="8381" stopIfTrue="1" operator="between">
      <formula>1250.1</formula>
      <formula>5000</formula>
    </cfRule>
    <cfRule type="cellIs" dxfId="10448" priority="8383" stopIfTrue="1" operator="greaterThan">
      <formula>5000</formula>
    </cfRule>
  </conditionalFormatting>
  <conditionalFormatting sqref="F533:G533">
    <cfRule type="cellIs" dxfId="10447" priority="8378" stopIfTrue="1" operator="lessThanOrEqual">
      <formula>60</formula>
    </cfRule>
    <cfRule type="cellIs" dxfId="10446" priority="8379" stopIfTrue="1" operator="between">
      <formula>60</formula>
      <formula>100</formula>
    </cfRule>
    <cfRule type="cellIs" dxfId="10445" priority="8380" stopIfTrue="1" operator="greaterThan">
      <formula>100</formula>
    </cfRule>
  </conditionalFormatting>
  <conditionalFormatting sqref="E533">
    <cfRule type="cellIs" dxfId="10444" priority="8375" stopIfTrue="1" operator="lessThanOrEqual">
      <formula>2.5</formula>
    </cfRule>
    <cfRule type="cellIs" dxfId="10443" priority="8376" stopIfTrue="1" operator="between">
      <formula>2.5</formula>
      <formula>7</formula>
    </cfRule>
    <cfRule type="cellIs" dxfId="10442" priority="8377" stopIfTrue="1" operator="greaterThan">
      <formula>7</formula>
    </cfRule>
  </conditionalFormatting>
  <conditionalFormatting sqref="H533">
    <cfRule type="cellIs" dxfId="10441" priority="8372" stopIfTrue="1" operator="lessThanOrEqual">
      <formula>12</formula>
    </cfRule>
    <cfRule type="cellIs" dxfId="10440" priority="8373" stopIfTrue="1" operator="between">
      <formula>12</formula>
      <formula>16</formula>
    </cfRule>
    <cfRule type="cellIs" dxfId="10439" priority="8374" stopIfTrue="1" operator="greaterThan">
      <formula>16</formula>
    </cfRule>
  </conditionalFormatting>
  <conditionalFormatting sqref="J533">
    <cfRule type="cellIs" dxfId="10438" priority="8369" stopIfTrue="1" operator="greaterThan">
      <formula>6.2</formula>
    </cfRule>
    <cfRule type="cellIs" dxfId="10437" priority="8370" stopIfTrue="1" operator="between">
      <formula>5.601</formula>
      <formula>6.2</formula>
    </cfRule>
    <cfRule type="cellIs" dxfId="10436" priority="8371" stopIfTrue="1" operator="lessThanOrEqual">
      <formula>5.6</formula>
    </cfRule>
  </conditionalFormatting>
  <conditionalFormatting sqref="K533">
    <cfRule type="cellIs" dxfId="10435" priority="8368" stopIfTrue="1" operator="lessThanOrEqual">
      <formula>0.02</formula>
    </cfRule>
  </conditionalFormatting>
  <conditionalFormatting sqref="G533">
    <cfRule type="cellIs" dxfId="10434" priority="8365" stopIfTrue="1" operator="lessThanOrEqual">
      <formula>0.12</formula>
    </cfRule>
    <cfRule type="cellIs" dxfId="10433" priority="8366" stopIfTrue="1" operator="between">
      <formula>0.1201</formula>
      <formula>0.2</formula>
    </cfRule>
    <cfRule type="cellIs" dxfId="10432" priority="8367" stopIfTrue="1" operator="greaterThan">
      <formula>0.2</formula>
    </cfRule>
  </conditionalFormatting>
  <conditionalFormatting sqref="N533">
    <cfRule type="cellIs" dxfId="10431" priority="8363" stopIfTrue="1" operator="between">
      <formula>50.1</formula>
      <formula>100</formula>
    </cfRule>
    <cfRule type="cellIs" dxfId="10430" priority="8364" stopIfTrue="1" operator="greaterThan">
      <formula>100</formula>
    </cfRule>
  </conditionalFormatting>
  <conditionalFormatting sqref="M533">
    <cfRule type="cellIs" dxfId="10429" priority="8361" stopIfTrue="1" operator="between">
      <formula>1250.1</formula>
      <formula>5000</formula>
    </cfRule>
    <cfRule type="cellIs" dxfId="10428" priority="8362" stopIfTrue="1" operator="greaterThan">
      <formula>5000</formula>
    </cfRule>
  </conditionalFormatting>
  <conditionalFormatting sqref="F545:G545">
    <cfRule type="cellIs" dxfId="10427" priority="8348" stopIfTrue="1" operator="lessThanOrEqual">
      <formula>60</formula>
    </cfRule>
    <cfRule type="cellIs" dxfId="10426" priority="8349" stopIfTrue="1" operator="between">
      <formula>60</formula>
      <formula>100</formula>
    </cfRule>
    <cfRule type="cellIs" dxfId="10425" priority="8350" stopIfTrue="1" operator="greaterThan">
      <formula>100</formula>
    </cfRule>
  </conditionalFormatting>
  <conditionalFormatting sqref="E545">
    <cfRule type="cellIs" dxfId="10424" priority="8351" stopIfTrue="1" operator="lessThanOrEqual">
      <formula>2.5</formula>
    </cfRule>
    <cfRule type="cellIs" dxfId="10423" priority="8352" stopIfTrue="1" operator="between">
      <formula>2.5</formula>
      <formula>7</formula>
    </cfRule>
    <cfRule type="cellIs" dxfId="10422" priority="8353" stopIfTrue="1" operator="greaterThan">
      <formula>7</formula>
    </cfRule>
  </conditionalFormatting>
  <conditionalFormatting sqref="H545">
    <cfRule type="cellIs" dxfId="10421" priority="8354" stopIfTrue="1" operator="lessThanOrEqual">
      <formula>12</formula>
    </cfRule>
    <cfRule type="cellIs" dxfId="10420" priority="8355" stopIfTrue="1" operator="between">
      <formula>12</formula>
      <formula>16</formula>
    </cfRule>
    <cfRule type="cellIs" dxfId="10419" priority="8356" stopIfTrue="1" operator="greaterThan">
      <formula>16</formula>
    </cfRule>
  </conditionalFormatting>
  <conditionalFormatting sqref="J545">
    <cfRule type="cellIs" dxfId="10418" priority="8357" stopIfTrue="1" operator="greaterThan">
      <formula>6.2</formula>
    </cfRule>
    <cfRule type="cellIs" dxfId="10417" priority="8358" stopIfTrue="1" operator="between">
      <formula>5.601</formula>
      <formula>6.2</formula>
    </cfRule>
    <cfRule type="cellIs" dxfId="10416" priority="8359" stopIfTrue="1" operator="lessThanOrEqual">
      <formula>5.6</formula>
    </cfRule>
  </conditionalFormatting>
  <conditionalFormatting sqref="K545">
    <cfRule type="cellIs" dxfId="10415" priority="8360" stopIfTrue="1" operator="lessThanOrEqual">
      <formula>0.02</formula>
    </cfRule>
  </conditionalFormatting>
  <conditionalFormatting sqref="G545">
    <cfRule type="cellIs" dxfId="10414" priority="8345" stopIfTrue="1" operator="lessThanOrEqual">
      <formula>0.12</formula>
    </cfRule>
    <cfRule type="cellIs" dxfId="10413" priority="8346" stopIfTrue="1" operator="between">
      <formula>0.1201</formula>
      <formula>0.2</formula>
    </cfRule>
    <cfRule type="cellIs" dxfId="10412" priority="8347" stopIfTrue="1" operator="greaterThan">
      <formula>0.2</formula>
    </cfRule>
  </conditionalFormatting>
  <conditionalFormatting sqref="N545">
    <cfRule type="cellIs" dxfId="10411" priority="8342" stopIfTrue="1" operator="between">
      <formula>50.1</formula>
      <formula>100</formula>
    </cfRule>
    <cfRule type="cellIs" dxfId="10410" priority="8344" stopIfTrue="1" operator="greaterThan">
      <formula>100</formula>
    </cfRule>
  </conditionalFormatting>
  <conditionalFormatting sqref="M545">
    <cfRule type="cellIs" dxfId="10409" priority="8341" stopIfTrue="1" operator="between">
      <formula>1250.1</formula>
      <formula>5000</formula>
    </cfRule>
    <cfRule type="cellIs" dxfId="10408" priority="8343" stopIfTrue="1" operator="greaterThan">
      <formula>5000</formula>
    </cfRule>
  </conditionalFormatting>
  <conditionalFormatting sqref="F545:G545">
    <cfRule type="cellIs" dxfId="10407" priority="8338" stopIfTrue="1" operator="lessThanOrEqual">
      <formula>60</formula>
    </cfRule>
    <cfRule type="cellIs" dxfId="10406" priority="8339" stopIfTrue="1" operator="between">
      <formula>60</formula>
      <formula>100</formula>
    </cfRule>
    <cfRule type="cellIs" dxfId="10405" priority="8340" stopIfTrue="1" operator="greaterThan">
      <formula>100</formula>
    </cfRule>
  </conditionalFormatting>
  <conditionalFormatting sqref="E545">
    <cfRule type="cellIs" dxfId="10404" priority="8335" stopIfTrue="1" operator="lessThanOrEqual">
      <formula>2.5</formula>
    </cfRule>
    <cfRule type="cellIs" dxfId="10403" priority="8336" stopIfTrue="1" operator="between">
      <formula>2.5</formula>
      <formula>7</formula>
    </cfRule>
    <cfRule type="cellIs" dxfId="10402" priority="8337" stopIfTrue="1" operator="greaterThan">
      <formula>7</formula>
    </cfRule>
  </conditionalFormatting>
  <conditionalFormatting sqref="H545">
    <cfRule type="cellIs" dxfId="10401" priority="8332" stopIfTrue="1" operator="lessThanOrEqual">
      <formula>12</formula>
    </cfRule>
    <cfRule type="cellIs" dxfId="10400" priority="8333" stopIfTrue="1" operator="between">
      <formula>12</formula>
      <formula>16</formula>
    </cfRule>
    <cfRule type="cellIs" dxfId="10399" priority="8334" stopIfTrue="1" operator="greaterThan">
      <formula>16</formula>
    </cfRule>
  </conditionalFormatting>
  <conditionalFormatting sqref="J545">
    <cfRule type="cellIs" dxfId="10398" priority="8329" stopIfTrue="1" operator="greaterThan">
      <formula>6.2</formula>
    </cfRule>
    <cfRule type="cellIs" dxfId="10397" priority="8330" stopIfTrue="1" operator="between">
      <formula>5.601</formula>
      <formula>6.2</formula>
    </cfRule>
    <cfRule type="cellIs" dxfId="10396" priority="8331" stopIfTrue="1" operator="lessThanOrEqual">
      <formula>5.6</formula>
    </cfRule>
  </conditionalFormatting>
  <conditionalFormatting sqref="K545">
    <cfRule type="cellIs" dxfId="10395" priority="8328" stopIfTrue="1" operator="lessThanOrEqual">
      <formula>0.02</formula>
    </cfRule>
  </conditionalFormatting>
  <conditionalFormatting sqref="G545">
    <cfRule type="cellIs" dxfId="10394" priority="8325" stopIfTrue="1" operator="lessThanOrEqual">
      <formula>0.12</formula>
    </cfRule>
    <cfRule type="cellIs" dxfId="10393" priority="8326" stopIfTrue="1" operator="between">
      <formula>0.1201</formula>
      <formula>0.2</formula>
    </cfRule>
    <cfRule type="cellIs" dxfId="10392" priority="8327" stopIfTrue="1" operator="greaterThan">
      <formula>0.2</formula>
    </cfRule>
  </conditionalFormatting>
  <conditionalFormatting sqref="N545">
    <cfRule type="cellIs" dxfId="10391" priority="8323" stopIfTrue="1" operator="between">
      <formula>50.1</formula>
      <formula>100</formula>
    </cfRule>
    <cfRule type="cellIs" dxfId="10390" priority="8324" stopIfTrue="1" operator="greaterThan">
      <formula>100</formula>
    </cfRule>
  </conditionalFormatting>
  <conditionalFormatting sqref="M545">
    <cfRule type="cellIs" dxfId="10389" priority="8321" stopIfTrue="1" operator="between">
      <formula>1250.1</formula>
      <formula>5000</formula>
    </cfRule>
    <cfRule type="cellIs" dxfId="10388" priority="8322" stopIfTrue="1" operator="greaterThan">
      <formula>5000</formula>
    </cfRule>
  </conditionalFormatting>
  <conditionalFormatting sqref="F557:G557">
    <cfRule type="cellIs" dxfId="10387" priority="8308" stopIfTrue="1" operator="lessThanOrEqual">
      <formula>60</formula>
    </cfRule>
    <cfRule type="cellIs" dxfId="10386" priority="8309" stopIfTrue="1" operator="between">
      <formula>60</formula>
      <formula>100</formula>
    </cfRule>
    <cfRule type="cellIs" dxfId="10385" priority="8310" stopIfTrue="1" operator="greaterThan">
      <formula>100</formula>
    </cfRule>
  </conditionalFormatting>
  <conditionalFormatting sqref="E557">
    <cfRule type="cellIs" dxfId="10384" priority="8311" stopIfTrue="1" operator="lessThanOrEqual">
      <formula>2.5</formula>
    </cfRule>
    <cfRule type="cellIs" dxfId="10383" priority="8312" stopIfTrue="1" operator="between">
      <formula>2.5</formula>
      <formula>7</formula>
    </cfRule>
    <cfRule type="cellIs" dxfId="10382" priority="8313" stopIfTrue="1" operator="greaterThan">
      <formula>7</formula>
    </cfRule>
  </conditionalFormatting>
  <conditionalFormatting sqref="H557">
    <cfRule type="cellIs" dxfId="10381" priority="8314" stopIfTrue="1" operator="lessThanOrEqual">
      <formula>12</formula>
    </cfRule>
    <cfRule type="cellIs" dxfId="10380" priority="8315" stopIfTrue="1" operator="between">
      <formula>12</formula>
      <formula>16</formula>
    </cfRule>
    <cfRule type="cellIs" dxfId="10379" priority="8316" stopIfTrue="1" operator="greaterThan">
      <formula>16</formula>
    </cfRule>
  </conditionalFormatting>
  <conditionalFormatting sqref="J557">
    <cfRule type="cellIs" dxfId="10378" priority="8317" stopIfTrue="1" operator="greaterThan">
      <formula>6.2</formula>
    </cfRule>
    <cfRule type="cellIs" dxfId="10377" priority="8318" stopIfTrue="1" operator="between">
      <formula>5.601</formula>
      <formula>6.2</formula>
    </cfRule>
    <cfRule type="cellIs" dxfId="10376" priority="8319" stopIfTrue="1" operator="lessThanOrEqual">
      <formula>5.6</formula>
    </cfRule>
  </conditionalFormatting>
  <conditionalFormatting sqref="K557">
    <cfRule type="cellIs" dxfId="10375" priority="8320" stopIfTrue="1" operator="lessThanOrEqual">
      <formula>0.02</formula>
    </cfRule>
  </conditionalFormatting>
  <conditionalFormatting sqref="G557">
    <cfRule type="cellIs" dxfId="10374" priority="8305" stopIfTrue="1" operator="lessThanOrEqual">
      <formula>0.12</formula>
    </cfRule>
    <cfRule type="cellIs" dxfId="10373" priority="8306" stopIfTrue="1" operator="between">
      <formula>0.1201</formula>
      <formula>0.2</formula>
    </cfRule>
    <cfRule type="cellIs" dxfId="10372" priority="8307" stopIfTrue="1" operator="greaterThan">
      <formula>0.2</formula>
    </cfRule>
  </conditionalFormatting>
  <conditionalFormatting sqref="N557">
    <cfRule type="cellIs" dxfId="10371" priority="8302" stopIfTrue="1" operator="between">
      <formula>50.1</formula>
      <formula>100</formula>
    </cfRule>
    <cfRule type="cellIs" dxfId="10370" priority="8304" stopIfTrue="1" operator="greaterThan">
      <formula>100</formula>
    </cfRule>
  </conditionalFormatting>
  <conditionalFormatting sqref="M557">
    <cfRule type="cellIs" dxfId="10369" priority="8301" stopIfTrue="1" operator="between">
      <formula>1250.1</formula>
      <formula>5000</formula>
    </cfRule>
    <cfRule type="cellIs" dxfId="10368" priority="8303" stopIfTrue="1" operator="greaterThan">
      <formula>5000</formula>
    </cfRule>
  </conditionalFormatting>
  <conditionalFormatting sqref="F557:G557">
    <cfRule type="cellIs" dxfId="10367" priority="8298" stopIfTrue="1" operator="lessThanOrEqual">
      <formula>60</formula>
    </cfRule>
    <cfRule type="cellIs" dxfId="10366" priority="8299" stopIfTrue="1" operator="between">
      <formula>60</formula>
      <formula>100</formula>
    </cfRule>
    <cfRule type="cellIs" dxfId="10365" priority="8300" stopIfTrue="1" operator="greaterThan">
      <formula>100</formula>
    </cfRule>
  </conditionalFormatting>
  <conditionalFormatting sqref="E557">
    <cfRule type="cellIs" dxfId="10364" priority="8295" stopIfTrue="1" operator="lessThanOrEqual">
      <formula>2.5</formula>
    </cfRule>
    <cfRule type="cellIs" dxfId="10363" priority="8296" stopIfTrue="1" operator="between">
      <formula>2.5</formula>
      <formula>7</formula>
    </cfRule>
    <cfRule type="cellIs" dxfId="10362" priority="8297" stopIfTrue="1" operator="greaterThan">
      <formula>7</formula>
    </cfRule>
  </conditionalFormatting>
  <conditionalFormatting sqref="H557">
    <cfRule type="cellIs" dxfId="10361" priority="8292" stopIfTrue="1" operator="lessThanOrEqual">
      <formula>12</formula>
    </cfRule>
    <cfRule type="cellIs" dxfId="10360" priority="8293" stopIfTrue="1" operator="between">
      <formula>12</formula>
      <formula>16</formula>
    </cfRule>
    <cfRule type="cellIs" dxfId="10359" priority="8294" stopIfTrue="1" operator="greaterThan">
      <formula>16</formula>
    </cfRule>
  </conditionalFormatting>
  <conditionalFormatting sqref="J557">
    <cfRule type="cellIs" dxfId="10358" priority="8289" stopIfTrue="1" operator="greaterThan">
      <formula>6.2</formula>
    </cfRule>
    <cfRule type="cellIs" dxfId="10357" priority="8290" stopIfTrue="1" operator="between">
      <formula>5.601</formula>
      <formula>6.2</formula>
    </cfRule>
    <cfRule type="cellIs" dxfId="10356" priority="8291" stopIfTrue="1" operator="lessThanOrEqual">
      <formula>5.6</formula>
    </cfRule>
  </conditionalFormatting>
  <conditionalFormatting sqref="K557">
    <cfRule type="cellIs" dxfId="10355" priority="8288" stopIfTrue="1" operator="lessThanOrEqual">
      <formula>0.02</formula>
    </cfRule>
  </conditionalFormatting>
  <conditionalFormatting sqref="G557">
    <cfRule type="cellIs" dxfId="10354" priority="8285" stopIfTrue="1" operator="lessThanOrEqual">
      <formula>0.12</formula>
    </cfRule>
    <cfRule type="cellIs" dxfId="10353" priority="8286" stopIfTrue="1" operator="between">
      <formula>0.1201</formula>
      <formula>0.2</formula>
    </cfRule>
    <cfRule type="cellIs" dxfId="10352" priority="8287" stopIfTrue="1" operator="greaterThan">
      <formula>0.2</formula>
    </cfRule>
  </conditionalFormatting>
  <conditionalFormatting sqref="N557">
    <cfRule type="cellIs" dxfId="10351" priority="8283" stopIfTrue="1" operator="between">
      <formula>50.1</formula>
      <formula>100</formula>
    </cfRule>
    <cfRule type="cellIs" dxfId="10350" priority="8284" stopIfTrue="1" operator="greaterThan">
      <formula>100</formula>
    </cfRule>
  </conditionalFormatting>
  <conditionalFormatting sqref="M557">
    <cfRule type="cellIs" dxfId="10349" priority="8281" stopIfTrue="1" operator="between">
      <formula>1250.1</formula>
      <formula>5000</formula>
    </cfRule>
    <cfRule type="cellIs" dxfId="10348" priority="8282" stopIfTrue="1" operator="greaterThan">
      <formula>5000</formula>
    </cfRule>
  </conditionalFormatting>
  <conditionalFormatting sqref="F569:G569">
    <cfRule type="cellIs" dxfId="10347" priority="8268" stopIfTrue="1" operator="lessThanOrEqual">
      <formula>60</formula>
    </cfRule>
    <cfRule type="cellIs" dxfId="10346" priority="8269" stopIfTrue="1" operator="between">
      <formula>60</formula>
      <formula>100</formula>
    </cfRule>
    <cfRule type="cellIs" dxfId="10345" priority="8270" stopIfTrue="1" operator="greaterThan">
      <formula>100</formula>
    </cfRule>
  </conditionalFormatting>
  <conditionalFormatting sqref="E569">
    <cfRule type="cellIs" dxfId="10344" priority="8271" stopIfTrue="1" operator="lessThanOrEqual">
      <formula>2.5</formula>
    </cfRule>
    <cfRule type="cellIs" dxfId="10343" priority="8272" stopIfTrue="1" operator="between">
      <formula>2.5</formula>
      <formula>7</formula>
    </cfRule>
    <cfRule type="cellIs" dxfId="10342" priority="8273" stopIfTrue="1" operator="greaterThan">
      <formula>7</formula>
    </cfRule>
  </conditionalFormatting>
  <conditionalFormatting sqref="H569">
    <cfRule type="cellIs" dxfId="10341" priority="8274" stopIfTrue="1" operator="lessThanOrEqual">
      <formula>12</formula>
    </cfRule>
    <cfRule type="cellIs" dxfId="10340" priority="8275" stopIfTrue="1" operator="between">
      <formula>12</formula>
      <formula>16</formula>
    </cfRule>
    <cfRule type="cellIs" dxfId="10339" priority="8276" stopIfTrue="1" operator="greaterThan">
      <formula>16</formula>
    </cfRule>
  </conditionalFormatting>
  <conditionalFormatting sqref="J569">
    <cfRule type="cellIs" dxfId="10338" priority="8277" stopIfTrue="1" operator="greaterThan">
      <formula>6.2</formula>
    </cfRule>
    <cfRule type="cellIs" dxfId="10337" priority="8278" stopIfTrue="1" operator="between">
      <formula>5.601</formula>
      <formula>6.2</formula>
    </cfRule>
    <cfRule type="cellIs" dxfId="10336" priority="8279" stopIfTrue="1" operator="lessThanOrEqual">
      <formula>5.6</formula>
    </cfRule>
  </conditionalFormatting>
  <conditionalFormatting sqref="K569">
    <cfRule type="cellIs" dxfId="10335" priority="8280" stopIfTrue="1" operator="lessThanOrEqual">
      <formula>0.02</formula>
    </cfRule>
  </conditionalFormatting>
  <conditionalFormatting sqref="G569">
    <cfRule type="cellIs" dxfId="10334" priority="8265" stopIfTrue="1" operator="lessThanOrEqual">
      <formula>0.12</formula>
    </cfRule>
    <cfRule type="cellIs" dxfId="10333" priority="8266" stopIfTrue="1" operator="between">
      <formula>0.1201</formula>
      <formula>0.2</formula>
    </cfRule>
    <cfRule type="cellIs" dxfId="10332" priority="8267" stopIfTrue="1" operator="greaterThan">
      <formula>0.2</formula>
    </cfRule>
  </conditionalFormatting>
  <conditionalFormatting sqref="N569">
    <cfRule type="cellIs" dxfId="10331" priority="8262" stopIfTrue="1" operator="between">
      <formula>50.1</formula>
      <formula>100</formula>
    </cfRule>
    <cfRule type="cellIs" dxfId="10330" priority="8264" stopIfTrue="1" operator="greaterThan">
      <formula>100</formula>
    </cfRule>
  </conditionalFormatting>
  <conditionalFormatting sqref="M569">
    <cfRule type="cellIs" dxfId="10329" priority="8261" stopIfTrue="1" operator="between">
      <formula>1250.1</formula>
      <formula>5000</formula>
    </cfRule>
    <cfRule type="cellIs" dxfId="10328" priority="8263" stopIfTrue="1" operator="greaterThan">
      <formula>5000</formula>
    </cfRule>
  </conditionalFormatting>
  <conditionalFormatting sqref="F569:G569">
    <cfRule type="cellIs" dxfId="10327" priority="8258" stopIfTrue="1" operator="lessThanOrEqual">
      <formula>60</formula>
    </cfRule>
    <cfRule type="cellIs" dxfId="10326" priority="8259" stopIfTrue="1" operator="between">
      <formula>60</formula>
      <formula>100</formula>
    </cfRule>
    <cfRule type="cellIs" dxfId="10325" priority="8260" stopIfTrue="1" operator="greaterThan">
      <formula>100</formula>
    </cfRule>
  </conditionalFormatting>
  <conditionalFormatting sqref="E569">
    <cfRule type="cellIs" dxfId="10324" priority="8255" stopIfTrue="1" operator="lessThanOrEqual">
      <formula>2.5</formula>
    </cfRule>
    <cfRule type="cellIs" dxfId="10323" priority="8256" stopIfTrue="1" operator="between">
      <formula>2.5</formula>
      <formula>7</formula>
    </cfRule>
    <cfRule type="cellIs" dxfId="10322" priority="8257" stopIfTrue="1" operator="greaterThan">
      <formula>7</formula>
    </cfRule>
  </conditionalFormatting>
  <conditionalFormatting sqref="H569">
    <cfRule type="cellIs" dxfId="10321" priority="8252" stopIfTrue="1" operator="lessThanOrEqual">
      <formula>12</formula>
    </cfRule>
    <cfRule type="cellIs" dxfId="10320" priority="8253" stopIfTrue="1" operator="between">
      <formula>12</formula>
      <formula>16</formula>
    </cfRule>
    <cfRule type="cellIs" dxfId="10319" priority="8254" stopIfTrue="1" operator="greaterThan">
      <formula>16</formula>
    </cfRule>
  </conditionalFormatting>
  <conditionalFormatting sqref="J569">
    <cfRule type="cellIs" dxfId="10318" priority="8249" stopIfTrue="1" operator="greaterThan">
      <formula>6.2</formula>
    </cfRule>
    <cfRule type="cellIs" dxfId="10317" priority="8250" stopIfTrue="1" operator="between">
      <formula>5.601</formula>
      <formula>6.2</formula>
    </cfRule>
    <cfRule type="cellIs" dxfId="10316" priority="8251" stopIfTrue="1" operator="lessThanOrEqual">
      <formula>5.6</formula>
    </cfRule>
  </conditionalFormatting>
  <conditionalFormatting sqref="K569">
    <cfRule type="cellIs" dxfId="10315" priority="8248" stopIfTrue="1" operator="lessThanOrEqual">
      <formula>0.02</formula>
    </cfRule>
  </conditionalFormatting>
  <conditionalFormatting sqref="G569">
    <cfRule type="cellIs" dxfId="10314" priority="8245" stopIfTrue="1" operator="lessThanOrEqual">
      <formula>0.12</formula>
    </cfRule>
    <cfRule type="cellIs" dxfId="10313" priority="8246" stopIfTrue="1" operator="between">
      <formula>0.1201</formula>
      <formula>0.2</formula>
    </cfRule>
    <cfRule type="cellIs" dxfId="10312" priority="8247" stopIfTrue="1" operator="greaterThan">
      <formula>0.2</formula>
    </cfRule>
  </conditionalFormatting>
  <conditionalFormatting sqref="N569">
    <cfRule type="cellIs" dxfId="10311" priority="8243" stopIfTrue="1" operator="between">
      <formula>50.1</formula>
      <formula>100</formula>
    </cfRule>
    <cfRule type="cellIs" dxfId="10310" priority="8244" stopIfTrue="1" operator="greaterThan">
      <formula>100</formula>
    </cfRule>
  </conditionalFormatting>
  <conditionalFormatting sqref="M569">
    <cfRule type="cellIs" dxfId="10309" priority="8241" stopIfTrue="1" operator="between">
      <formula>1250.1</formula>
      <formula>5000</formula>
    </cfRule>
    <cfRule type="cellIs" dxfId="10308" priority="8242" stopIfTrue="1" operator="greaterThan">
      <formula>5000</formula>
    </cfRule>
  </conditionalFormatting>
  <conditionalFormatting sqref="F581:G581">
    <cfRule type="cellIs" dxfId="10307" priority="8228" stopIfTrue="1" operator="lessThanOrEqual">
      <formula>60</formula>
    </cfRule>
    <cfRule type="cellIs" dxfId="10306" priority="8229" stopIfTrue="1" operator="between">
      <formula>60</formula>
      <formula>100</formula>
    </cfRule>
    <cfRule type="cellIs" dxfId="10305" priority="8230" stopIfTrue="1" operator="greaterThan">
      <formula>100</formula>
    </cfRule>
  </conditionalFormatting>
  <conditionalFormatting sqref="E581">
    <cfRule type="cellIs" dxfId="10304" priority="8231" stopIfTrue="1" operator="lessThanOrEqual">
      <formula>2.5</formula>
    </cfRule>
    <cfRule type="cellIs" dxfId="10303" priority="8232" stopIfTrue="1" operator="between">
      <formula>2.5</formula>
      <formula>7</formula>
    </cfRule>
    <cfRule type="cellIs" dxfId="10302" priority="8233" stopIfTrue="1" operator="greaterThan">
      <formula>7</formula>
    </cfRule>
  </conditionalFormatting>
  <conditionalFormatting sqref="H581">
    <cfRule type="cellIs" dxfId="10301" priority="8234" stopIfTrue="1" operator="lessThanOrEqual">
      <formula>12</formula>
    </cfRule>
    <cfRule type="cellIs" dxfId="10300" priority="8235" stopIfTrue="1" operator="between">
      <formula>12</formula>
      <formula>16</formula>
    </cfRule>
    <cfRule type="cellIs" dxfId="10299" priority="8236" stopIfTrue="1" operator="greaterThan">
      <formula>16</formula>
    </cfRule>
  </conditionalFormatting>
  <conditionalFormatting sqref="J581">
    <cfRule type="cellIs" dxfId="10298" priority="8237" stopIfTrue="1" operator="greaterThan">
      <formula>6.2</formula>
    </cfRule>
    <cfRule type="cellIs" dxfId="10297" priority="8238" stopIfTrue="1" operator="between">
      <formula>5.601</formula>
      <formula>6.2</formula>
    </cfRule>
    <cfRule type="cellIs" dxfId="10296" priority="8239" stopIfTrue="1" operator="lessThanOrEqual">
      <formula>5.6</formula>
    </cfRule>
  </conditionalFormatting>
  <conditionalFormatting sqref="K581">
    <cfRule type="cellIs" dxfId="10295" priority="8240" stopIfTrue="1" operator="lessThanOrEqual">
      <formula>0.02</formula>
    </cfRule>
  </conditionalFormatting>
  <conditionalFormatting sqref="G581">
    <cfRule type="cellIs" dxfId="10294" priority="8225" stopIfTrue="1" operator="lessThanOrEqual">
      <formula>0.12</formula>
    </cfRule>
    <cfRule type="cellIs" dxfId="10293" priority="8226" stopIfTrue="1" operator="between">
      <formula>0.1201</formula>
      <formula>0.2</formula>
    </cfRule>
    <cfRule type="cellIs" dxfId="10292" priority="8227" stopIfTrue="1" operator="greaterThan">
      <formula>0.2</formula>
    </cfRule>
  </conditionalFormatting>
  <conditionalFormatting sqref="N581">
    <cfRule type="cellIs" dxfId="10291" priority="8222" stopIfTrue="1" operator="between">
      <formula>50.1</formula>
      <formula>100</formula>
    </cfRule>
    <cfRule type="cellIs" dxfId="10290" priority="8224" stopIfTrue="1" operator="greaterThan">
      <formula>100</formula>
    </cfRule>
  </conditionalFormatting>
  <conditionalFormatting sqref="M581">
    <cfRule type="cellIs" dxfId="10289" priority="8221" stopIfTrue="1" operator="between">
      <formula>1250.1</formula>
      <formula>5000</formula>
    </cfRule>
    <cfRule type="cellIs" dxfId="10288" priority="8223" stopIfTrue="1" operator="greaterThan">
      <formula>5000</formula>
    </cfRule>
  </conditionalFormatting>
  <conditionalFormatting sqref="F581:G581">
    <cfRule type="cellIs" dxfId="10287" priority="8218" stopIfTrue="1" operator="lessThanOrEqual">
      <formula>60</formula>
    </cfRule>
    <cfRule type="cellIs" dxfId="10286" priority="8219" stopIfTrue="1" operator="between">
      <formula>60</formula>
      <formula>100</formula>
    </cfRule>
    <cfRule type="cellIs" dxfId="10285" priority="8220" stopIfTrue="1" operator="greaterThan">
      <formula>100</formula>
    </cfRule>
  </conditionalFormatting>
  <conditionalFormatting sqref="E581">
    <cfRule type="cellIs" dxfId="10284" priority="8215" stopIfTrue="1" operator="lessThanOrEqual">
      <formula>2.5</formula>
    </cfRule>
    <cfRule type="cellIs" dxfId="10283" priority="8216" stopIfTrue="1" operator="between">
      <formula>2.5</formula>
      <formula>7</formula>
    </cfRule>
    <cfRule type="cellIs" dxfId="10282" priority="8217" stopIfTrue="1" operator="greaterThan">
      <formula>7</formula>
    </cfRule>
  </conditionalFormatting>
  <conditionalFormatting sqref="H581">
    <cfRule type="cellIs" dxfId="10281" priority="8212" stopIfTrue="1" operator="lessThanOrEqual">
      <formula>12</formula>
    </cfRule>
    <cfRule type="cellIs" dxfId="10280" priority="8213" stopIfTrue="1" operator="between">
      <formula>12</formula>
      <formula>16</formula>
    </cfRule>
    <cfRule type="cellIs" dxfId="10279" priority="8214" stopIfTrue="1" operator="greaterThan">
      <formula>16</formula>
    </cfRule>
  </conditionalFormatting>
  <conditionalFormatting sqref="J581">
    <cfRule type="cellIs" dxfId="10278" priority="8209" stopIfTrue="1" operator="greaterThan">
      <formula>6.2</formula>
    </cfRule>
    <cfRule type="cellIs" dxfId="10277" priority="8210" stopIfTrue="1" operator="between">
      <formula>5.601</formula>
      <formula>6.2</formula>
    </cfRule>
    <cfRule type="cellIs" dxfId="10276" priority="8211" stopIfTrue="1" operator="lessThanOrEqual">
      <formula>5.6</formula>
    </cfRule>
  </conditionalFormatting>
  <conditionalFormatting sqref="K581">
    <cfRule type="cellIs" dxfId="10275" priority="8208" stopIfTrue="1" operator="lessThanOrEqual">
      <formula>0.02</formula>
    </cfRule>
  </conditionalFormatting>
  <conditionalFormatting sqref="G581">
    <cfRule type="cellIs" dxfId="10274" priority="8205" stopIfTrue="1" operator="lessThanOrEqual">
      <formula>0.12</formula>
    </cfRule>
    <cfRule type="cellIs" dxfId="10273" priority="8206" stopIfTrue="1" operator="between">
      <formula>0.1201</formula>
      <formula>0.2</formula>
    </cfRule>
    <cfRule type="cellIs" dxfId="10272" priority="8207" stopIfTrue="1" operator="greaterThan">
      <formula>0.2</formula>
    </cfRule>
  </conditionalFormatting>
  <conditionalFormatting sqref="N581">
    <cfRule type="cellIs" dxfId="10271" priority="8203" stopIfTrue="1" operator="between">
      <formula>50.1</formula>
      <formula>100</formula>
    </cfRule>
    <cfRule type="cellIs" dxfId="10270" priority="8204" stopIfTrue="1" operator="greaterThan">
      <formula>100</formula>
    </cfRule>
  </conditionalFormatting>
  <conditionalFormatting sqref="M581">
    <cfRule type="cellIs" dxfId="10269" priority="8201" stopIfTrue="1" operator="between">
      <formula>1250.1</formula>
      <formula>5000</formula>
    </cfRule>
    <cfRule type="cellIs" dxfId="10268" priority="8202" stopIfTrue="1" operator="greaterThan">
      <formula>5000</formula>
    </cfRule>
  </conditionalFormatting>
  <conditionalFormatting sqref="F593:G593">
    <cfRule type="cellIs" dxfId="10267" priority="8188" stopIfTrue="1" operator="lessThanOrEqual">
      <formula>60</formula>
    </cfRule>
    <cfRule type="cellIs" dxfId="10266" priority="8189" stopIfTrue="1" operator="between">
      <formula>60</formula>
      <formula>100</formula>
    </cfRule>
    <cfRule type="cellIs" dxfId="10265" priority="8190" stopIfTrue="1" operator="greaterThan">
      <formula>100</formula>
    </cfRule>
  </conditionalFormatting>
  <conditionalFormatting sqref="E593">
    <cfRule type="cellIs" dxfId="10264" priority="8191" stopIfTrue="1" operator="lessThanOrEqual">
      <formula>2.5</formula>
    </cfRule>
    <cfRule type="cellIs" dxfId="10263" priority="8192" stopIfTrue="1" operator="between">
      <formula>2.5</formula>
      <formula>7</formula>
    </cfRule>
    <cfRule type="cellIs" dxfId="10262" priority="8193" stopIfTrue="1" operator="greaterThan">
      <formula>7</formula>
    </cfRule>
  </conditionalFormatting>
  <conditionalFormatting sqref="H593">
    <cfRule type="cellIs" dxfId="10261" priority="8194" stopIfTrue="1" operator="lessThanOrEqual">
      <formula>12</formula>
    </cfRule>
    <cfRule type="cellIs" dxfId="10260" priority="8195" stopIfTrue="1" operator="between">
      <formula>12</formula>
      <formula>16</formula>
    </cfRule>
    <cfRule type="cellIs" dxfId="10259" priority="8196" stopIfTrue="1" operator="greaterThan">
      <formula>16</formula>
    </cfRule>
  </conditionalFormatting>
  <conditionalFormatting sqref="J593">
    <cfRule type="cellIs" dxfId="10258" priority="8197" stopIfTrue="1" operator="greaterThan">
      <formula>6.2</formula>
    </cfRule>
    <cfRule type="cellIs" dxfId="10257" priority="8198" stopIfTrue="1" operator="between">
      <formula>5.601</formula>
      <formula>6.2</formula>
    </cfRule>
    <cfRule type="cellIs" dxfId="10256" priority="8199" stopIfTrue="1" operator="lessThanOrEqual">
      <formula>5.6</formula>
    </cfRule>
  </conditionalFormatting>
  <conditionalFormatting sqref="K593">
    <cfRule type="cellIs" dxfId="10255" priority="8200" stopIfTrue="1" operator="lessThanOrEqual">
      <formula>0.02</formula>
    </cfRule>
  </conditionalFormatting>
  <conditionalFormatting sqref="G593">
    <cfRule type="cellIs" dxfId="10254" priority="8185" stopIfTrue="1" operator="lessThanOrEqual">
      <formula>0.12</formula>
    </cfRule>
    <cfRule type="cellIs" dxfId="10253" priority="8186" stopIfTrue="1" operator="between">
      <formula>0.1201</formula>
      <formula>0.2</formula>
    </cfRule>
    <cfRule type="cellIs" dxfId="10252" priority="8187" stopIfTrue="1" operator="greaterThan">
      <formula>0.2</formula>
    </cfRule>
  </conditionalFormatting>
  <conditionalFormatting sqref="N593">
    <cfRule type="cellIs" dxfId="10251" priority="8182" stopIfTrue="1" operator="between">
      <formula>50.1</formula>
      <formula>100</formula>
    </cfRule>
    <cfRule type="cellIs" dxfId="10250" priority="8184" stopIfTrue="1" operator="greaterThan">
      <formula>100</formula>
    </cfRule>
  </conditionalFormatting>
  <conditionalFormatting sqref="M593">
    <cfRule type="cellIs" dxfId="10249" priority="8181" stopIfTrue="1" operator="between">
      <formula>1250.1</formula>
      <formula>5000</formula>
    </cfRule>
    <cfRule type="cellIs" dxfId="10248" priority="8183" stopIfTrue="1" operator="greaterThan">
      <formula>5000</formula>
    </cfRule>
  </conditionalFormatting>
  <conditionalFormatting sqref="F593:G593">
    <cfRule type="cellIs" dxfId="10247" priority="8178" stopIfTrue="1" operator="lessThanOrEqual">
      <formula>60</formula>
    </cfRule>
    <cfRule type="cellIs" dxfId="10246" priority="8179" stopIfTrue="1" operator="between">
      <formula>60</formula>
      <formula>100</formula>
    </cfRule>
    <cfRule type="cellIs" dxfId="10245" priority="8180" stopIfTrue="1" operator="greaterThan">
      <formula>100</formula>
    </cfRule>
  </conditionalFormatting>
  <conditionalFormatting sqref="E593">
    <cfRule type="cellIs" dxfId="10244" priority="8175" stopIfTrue="1" operator="lessThanOrEqual">
      <formula>2.5</formula>
    </cfRule>
    <cfRule type="cellIs" dxfId="10243" priority="8176" stopIfTrue="1" operator="between">
      <formula>2.5</formula>
      <formula>7</formula>
    </cfRule>
    <cfRule type="cellIs" dxfId="10242" priority="8177" stopIfTrue="1" operator="greaterThan">
      <formula>7</formula>
    </cfRule>
  </conditionalFormatting>
  <conditionalFormatting sqref="H593">
    <cfRule type="cellIs" dxfId="10241" priority="8172" stopIfTrue="1" operator="lessThanOrEqual">
      <formula>12</formula>
    </cfRule>
    <cfRule type="cellIs" dxfId="10240" priority="8173" stopIfTrue="1" operator="between">
      <formula>12</formula>
      <formula>16</formula>
    </cfRule>
    <cfRule type="cellIs" dxfId="10239" priority="8174" stopIfTrue="1" operator="greaterThan">
      <formula>16</formula>
    </cfRule>
  </conditionalFormatting>
  <conditionalFormatting sqref="J593">
    <cfRule type="cellIs" dxfId="10238" priority="8169" stopIfTrue="1" operator="greaterThan">
      <formula>6.2</formula>
    </cfRule>
    <cfRule type="cellIs" dxfId="10237" priority="8170" stopIfTrue="1" operator="between">
      <formula>5.601</formula>
      <formula>6.2</formula>
    </cfRule>
    <cfRule type="cellIs" dxfId="10236" priority="8171" stopIfTrue="1" operator="lessThanOrEqual">
      <formula>5.6</formula>
    </cfRule>
  </conditionalFormatting>
  <conditionalFormatting sqref="K593">
    <cfRule type="cellIs" dxfId="10235" priority="8168" stopIfTrue="1" operator="lessThanOrEqual">
      <formula>0.02</formula>
    </cfRule>
  </conditionalFormatting>
  <conditionalFormatting sqref="G593">
    <cfRule type="cellIs" dxfId="10234" priority="8165" stopIfTrue="1" operator="lessThanOrEqual">
      <formula>0.12</formula>
    </cfRule>
    <cfRule type="cellIs" dxfId="10233" priority="8166" stopIfTrue="1" operator="between">
      <formula>0.1201</formula>
      <formula>0.2</formula>
    </cfRule>
    <cfRule type="cellIs" dxfId="10232" priority="8167" stopIfTrue="1" operator="greaterThan">
      <formula>0.2</formula>
    </cfRule>
  </conditionalFormatting>
  <conditionalFormatting sqref="N593">
    <cfRule type="cellIs" dxfId="10231" priority="8163" stopIfTrue="1" operator="between">
      <formula>50.1</formula>
      <formula>100</formula>
    </cfRule>
    <cfRule type="cellIs" dxfId="10230" priority="8164" stopIfTrue="1" operator="greaterThan">
      <formula>100</formula>
    </cfRule>
  </conditionalFormatting>
  <conditionalFormatting sqref="M593">
    <cfRule type="cellIs" dxfId="10229" priority="8161" stopIfTrue="1" operator="between">
      <formula>1250.1</formula>
      <formula>5000</formula>
    </cfRule>
    <cfRule type="cellIs" dxfId="10228" priority="8162" stopIfTrue="1" operator="greaterThan">
      <formula>5000</formula>
    </cfRule>
  </conditionalFormatting>
  <conditionalFormatting sqref="F605:G605">
    <cfRule type="cellIs" dxfId="10227" priority="8148" stopIfTrue="1" operator="lessThanOrEqual">
      <formula>60</formula>
    </cfRule>
    <cfRule type="cellIs" dxfId="10226" priority="8149" stopIfTrue="1" operator="between">
      <formula>60</formula>
      <formula>100</formula>
    </cfRule>
    <cfRule type="cellIs" dxfId="10225" priority="8150" stopIfTrue="1" operator="greaterThan">
      <formula>100</formula>
    </cfRule>
  </conditionalFormatting>
  <conditionalFormatting sqref="E605">
    <cfRule type="cellIs" dxfId="10224" priority="8151" stopIfTrue="1" operator="lessThanOrEqual">
      <formula>2.5</formula>
    </cfRule>
    <cfRule type="cellIs" dxfId="10223" priority="8152" stopIfTrue="1" operator="between">
      <formula>2.5</formula>
      <formula>7</formula>
    </cfRule>
    <cfRule type="cellIs" dxfId="10222" priority="8153" stopIfTrue="1" operator="greaterThan">
      <formula>7</formula>
    </cfRule>
  </conditionalFormatting>
  <conditionalFormatting sqref="H605">
    <cfRule type="cellIs" dxfId="10221" priority="8154" stopIfTrue="1" operator="lessThanOrEqual">
      <formula>12</formula>
    </cfRule>
    <cfRule type="cellIs" dxfId="10220" priority="8155" stopIfTrue="1" operator="between">
      <formula>12</formula>
      <formula>16</formula>
    </cfRule>
    <cfRule type="cellIs" dxfId="10219" priority="8156" stopIfTrue="1" operator="greaterThan">
      <formula>16</formula>
    </cfRule>
  </conditionalFormatting>
  <conditionalFormatting sqref="J605">
    <cfRule type="cellIs" dxfId="10218" priority="8157" stopIfTrue="1" operator="greaterThan">
      <formula>6.2</formula>
    </cfRule>
    <cfRule type="cellIs" dxfId="10217" priority="8158" stopIfTrue="1" operator="between">
      <formula>5.601</formula>
      <formula>6.2</formula>
    </cfRule>
    <cfRule type="cellIs" dxfId="10216" priority="8159" stopIfTrue="1" operator="lessThanOrEqual">
      <formula>5.6</formula>
    </cfRule>
  </conditionalFormatting>
  <conditionalFormatting sqref="K605">
    <cfRule type="cellIs" dxfId="10215" priority="8160" stopIfTrue="1" operator="lessThanOrEqual">
      <formula>0.02</formula>
    </cfRule>
  </conditionalFormatting>
  <conditionalFormatting sqref="G605">
    <cfRule type="cellIs" dxfId="10214" priority="8145" stopIfTrue="1" operator="lessThanOrEqual">
      <formula>0.12</formula>
    </cfRule>
    <cfRule type="cellIs" dxfId="10213" priority="8146" stopIfTrue="1" operator="between">
      <formula>0.1201</formula>
      <formula>0.2</formula>
    </cfRule>
    <cfRule type="cellIs" dxfId="10212" priority="8147" stopIfTrue="1" operator="greaterThan">
      <formula>0.2</formula>
    </cfRule>
  </conditionalFormatting>
  <conditionalFormatting sqref="N605">
    <cfRule type="cellIs" dxfId="10211" priority="8142" stopIfTrue="1" operator="between">
      <formula>50.1</formula>
      <formula>100</formula>
    </cfRule>
    <cfRule type="cellIs" dxfId="10210" priority="8144" stopIfTrue="1" operator="greaterThan">
      <formula>100</formula>
    </cfRule>
  </conditionalFormatting>
  <conditionalFormatting sqref="M605">
    <cfRule type="cellIs" dxfId="10209" priority="8141" stopIfTrue="1" operator="between">
      <formula>1250.1</formula>
      <formula>5000</formula>
    </cfRule>
    <cfRule type="cellIs" dxfId="10208" priority="8143" stopIfTrue="1" operator="greaterThan">
      <formula>5000</formula>
    </cfRule>
  </conditionalFormatting>
  <conditionalFormatting sqref="F605:G605">
    <cfRule type="cellIs" dxfId="10207" priority="8138" stopIfTrue="1" operator="lessThanOrEqual">
      <formula>60</formula>
    </cfRule>
    <cfRule type="cellIs" dxfId="10206" priority="8139" stopIfTrue="1" operator="between">
      <formula>60</formula>
      <formula>100</formula>
    </cfRule>
    <cfRule type="cellIs" dxfId="10205" priority="8140" stopIfTrue="1" operator="greaterThan">
      <formula>100</formula>
    </cfRule>
  </conditionalFormatting>
  <conditionalFormatting sqref="E605">
    <cfRule type="cellIs" dxfId="10204" priority="8135" stopIfTrue="1" operator="lessThanOrEqual">
      <formula>2.5</formula>
    </cfRule>
    <cfRule type="cellIs" dxfId="10203" priority="8136" stopIfTrue="1" operator="between">
      <formula>2.5</formula>
      <formula>7</formula>
    </cfRule>
    <cfRule type="cellIs" dxfId="10202" priority="8137" stopIfTrue="1" operator="greaterThan">
      <formula>7</formula>
    </cfRule>
  </conditionalFormatting>
  <conditionalFormatting sqref="H605">
    <cfRule type="cellIs" dxfId="10201" priority="8132" stopIfTrue="1" operator="lessThanOrEqual">
      <formula>12</formula>
    </cfRule>
    <cfRule type="cellIs" dxfId="10200" priority="8133" stopIfTrue="1" operator="between">
      <formula>12</formula>
      <formula>16</formula>
    </cfRule>
    <cfRule type="cellIs" dxfId="10199" priority="8134" stopIfTrue="1" operator="greaterThan">
      <formula>16</formula>
    </cfRule>
  </conditionalFormatting>
  <conditionalFormatting sqref="J605">
    <cfRule type="cellIs" dxfId="10198" priority="8129" stopIfTrue="1" operator="greaterThan">
      <formula>6.2</formula>
    </cfRule>
    <cfRule type="cellIs" dxfId="10197" priority="8130" stopIfTrue="1" operator="between">
      <formula>5.601</formula>
      <formula>6.2</formula>
    </cfRule>
    <cfRule type="cellIs" dxfId="10196" priority="8131" stopIfTrue="1" operator="lessThanOrEqual">
      <formula>5.6</formula>
    </cfRule>
  </conditionalFormatting>
  <conditionalFormatting sqref="K605">
    <cfRule type="cellIs" dxfId="10195" priority="8128" stopIfTrue="1" operator="lessThanOrEqual">
      <formula>0.02</formula>
    </cfRule>
  </conditionalFormatting>
  <conditionalFormatting sqref="G605">
    <cfRule type="cellIs" dxfId="10194" priority="8125" stopIfTrue="1" operator="lessThanOrEqual">
      <formula>0.12</formula>
    </cfRule>
    <cfRule type="cellIs" dxfId="10193" priority="8126" stopIfTrue="1" operator="between">
      <formula>0.1201</formula>
      <formula>0.2</formula>
    </cfRule>
    <cfRule type="cellIs" dxfId="10192" priority="8127" stopIfTrue="1" operator="greaterThan">
      <formula>0.2</formula>
    </cfRule>
  </conditionalFormatting>
  <conditionalFormatting sqref="N605">
    <cfRule type="cellIs" dxfId="10191" priority="8123" stopIfTrue="1" operator="between">
      <formula>50.1</formula>
      <formula>100</formula>
    </cfRule>
    <cfRule type="cellIs" dxfId="10190" priority="8124" stopIfTrue="1" operator="greaterThan">
      <formula>100</formula>
    </cfRule>
  </conditionalFormatting>
  <conditionalFormatting sqref="M605">
    <cfRule type="cellIs" dxfId="10189" priority="8121" stopIfTrue="1" operator="between">
      <formula>1250.1</formula>
      <formula>5000</formula>
    </cfRule>
    <cfRule type="cellIs" dxfId="10188" priority="8122" stopIfTrue="1" operator="greaterThan">
      <formula>5000</formula>
    </cfRule>
  </conditionalFormatting>
  <conditionalFormatting sqref="F618:G618">
    <cfRule type="cellIs" dxfId="10187" priority="8108" stopIfTrue="1" operator="lessThanOrEqual">
      <formula>60</formula>
    </cfRule>
    <cfRule type="cellIs" dxfId="10186" priority="8109" stopIfTrue="1" operator="between">
      <formula>60</formula>
      <formula>100</formula>
    </cfRule>
    <cfRule type="cellIs" dxfId="10185" priority="8110" stopIfTrue="1" operator="greaterThan">
      <formula>100</formula>
    </cfRule>
  </conditionalFormatting>
  <conditionalFormatting sqref="E618">
    <cfRule type="cellIs" dxfId="10184" priority="8111" stopIfTrue="1" operator="lessThanOrEqual">
      <formula>2.5</formula>
    </cfRule>
    <cfRule type="cellIs" dxfId="10183" priority="8112" stopIfTrue="1" operator="between">
      <formula>2.5</formula>
      <formula>7</formula>
    </cfRule>
    <cfRule type="cellIs" dxfId="10182" priority="8113" stopIfTrue="1" operator="greaterThan">
      <formula>7</formula>
    </cfRule>
  </conditionalFormatting>
  <conditionalFormatting sqref="H618">
    <cfRule type="cellIs" dxfId="10181" priority="8114" stopIfTrue="1" operator="lessThanOrEqual">
      <formula>12</formula>
    </cfRule>
    <cfRule type="cellIs" dxfId="10180" priority="8115" stopIfTrue="1" operator="between">
      <formula>12</formula>
      <formula>16</formula>
    </cfRule>
    <cfRule type="cellIs" dxfId="10179" priority="8116" stopIfTrue="1" operator="greaterThan">
      <formula>16</formula>
    </cfRule>
  </conditionalFormatting>
  <conditionalFormatting sqref="J618">
    <cfRule type="cellIs" dxfId="10178" priority="8117" stopIfTrue="1" operator="greaterThan">
      <formula>6.2</formula>
    </cfRule>
    <cfRule type="cellIs" dxfId="10177" priority="8118" stopIfTrue="1" operator="between">
      <formula>5.601</formula>
      <formula>6.2</formula>
    </cfRule>
    <cfRule type="cellIs" dxfId="10176" priority="8119" stopIfTrue="1" operator="lessThanOrEqual">
      <formula>5.6</formula>
    </cfRule>
  </conditionalFormatting>
  <conditionalFormatting sqref="K618">
    <cfRule type="cellIs" dxfId="10175" priority="8120" stopIfTrue="1" operator="lessThanOrEqual">
      <formula>0.02</formula>
    </cfRule>
  </conditionalFormatting>
  <conditionalFormatting sqref="G618">
    <cfRule type="cellIs" dxfId="10174" priority="8105" stopIfTrue="1" operator="lessThanOrEqual">
      <formula>0.12</formula>
    </cfRule>
    <cfRule type="cellIs" dxfId="10173" priority="8106" stopIfTrue="1" operator="between">
      <formula>0.1201</formula>
      <formula>0.2</formula>
    </cfRule>
    <cfRule type="cellIs" dxfId="10172" priority="8107" stopIfTrue="1" operator="greaterThan">
      <formula>0.2</formula>
    </cfRule>
  </conditionalFormatting>
  <conditionalFormatting sqref="N618">
    <cfRule type="cellIs" dxfId="10171" priority="8102" stopIfTrue="1" operator="between">
      <formula>50.1</formula>
      <formula>100</formula>
    </cfRule>
    <cfRule type="cellIs" dxfId="10170" priority="8104" stopIfTrue="1" operator="greaterThan">
      <formula>100</formula>
    </cfRule>
  </conditionalFormatting>
  <conditionalFormatting sqref="M618">
    <cfRule type="cellIs" dxfId="10169" priority="8101" stopIfTrue="1" operator="between">
      <formula>1250.1</formula>
      <formula>5000</formula>
    </cfRule>
    <cfRule type="cellIs" dxfId="10168" priority="8103" stopIfTrue="1" operator="greaterThan">
      <formula>5000</formula>
    </cfRule>
  </conditionalFormatting>
  <conditionalFormatting sqref="F618:G618">
    <cfRule type="cellIs" dxfId="10167" priority="8098" stopIfTrue="1" operator="lessThanOrEqual">
      <formula>60</formula>
    </cfRule>
    <cfRule type="cellIs" dxfId="10166" priority="8099" stopIfTrue="1" operator="between">
      <formula>60</formula>
      <formula>100</formula>
    </cfRule>
    <cfRule type="cellIs" dxfId="10165" priority="8100" stopIfTrue="1" operator="greaterThan">
      <formula>100</formula>
    </cfRule>
  </conditionalFormatting>
  <conditionalFormatting sqref="E618">
    <cfRule type="cellIs" dxfId="10164" priority="8095" stopIfTrue="1" operator="lessThanOrEqual">
      <formula>2.5</formula>
    </cfRule>
    <cfRule type="cellIs" dxfId="10163" priority="8096" stopIfTrue="1" operator="between">
      <formula>2.5</formula>
      <formula>7</formula>
    </cfRule>
    <cfRule type="cellIs" dxfId="10162" priority="8097" stopIfTrue="1" operator="greaterThan">
      <formula>7</formula>
    </cfRule>
  </conditionalFormatting>
  <conditionalFormatting sqref="H618">
    <cfRule type="cellIs" dxfId="10161" priority="8092" stopIfTrue="1" operator="lessThanOrEqual">
      <formula>12</formula>
    </cfRule>
    <cfRule type="cellIs" dxfId="10160" priority="8093" stopIfTrue="1" operator="between">
      <formula>12</formula>
      <formula>16</formula>
    </cfRule>
    <cfRule type="cellIs" dxfId="10159" priority="8094" stopIfTrue="1" operator="greaterThan">
      <formula>16</formula>
    </cfRule>
  </conditionalFormatting>
  <conditionalFormatting sqref="J618">
    <cfRule type="cellIs" dxfId="10158" priority="8089" stopIfTrue="1" operator="greaterThan">
      <formula>6.2</formula>
    </cfRule>
    <cfRule type="cellIs" dxfId="10157" priority="8090" stopIfTrue="1" operator="between">
      <formula>5.601</formula>
      <formula>6.2</formula>
    </cfRule>
    <cfRule type="cellIs" dxfId="10156" priority="8091" stopIfTrue="1" operator="lessThanOrEqual">
      <formula>5.6</formula>
    </cfRule>
  </conditionalFormatting>
  <conditionalFormatting sqref="K618">
    <cfRule type="cellIs" dxfId="10155" priority="8088" stopIfTrue="1" operator="lessThanOrEqual">
      <formula>0.02</formula>
    </cfRule>
  </conditionalFormatting>
  <conditionalFormatting sqref="G618">
    <cfRule type="cellIs" dxfId="10154" priority="8085" stopIfTrue="1" operator="lessThanOrEqual">
      <formula>0.12</formula>
    </cfRule>
    <cfRule type="cellIs" dxfId="10153" priority="8086" stopIfTrue="1" operator="between">
      <formula>0.1201</formula>
      <formula>0.2</formula>
    </cfRule>
    <cfRule type="cellIs" dxfId="10152" priority="8087" stopIfTrue="1" operator="greaterThan">
      <formula>0.2</formula>
    </cfRule>
  </conditionalFormatting>
  <conditionalFormatting sqref="N618">
    <cfRule type="cellIs" dxfId="10151" priority="8083" stopIfTrue="1" operator="between">
      <formula>50.1</formula>
      <formula>100</formula>
    </cfRule>
    <cfRule type="cellIs" dxfId="10150" priority="8084" stopIfTrue="1" operator="greaterThan">
      <formula>100</formula>
    </cfRule>
  </conditionalFormatting>
  <conditionalFormatting sqref="M618">
    <cfRule type="cellIs" dxfId="10149" priority="8081" stopIfTrue="1" operator="between">
      <formula>1250.1</formula>
      <formula>5000</formula>
    </cfRule>
    <cfRule type="cellIs" dxfId="10148" priority="8082" stopIfTrue="1" operator="greaterThan">
      <formula>5000</formula>
    </cfRule>
  </conditionalFormatting>
  <conditionalFormatting sqref="F635:G635">
    <cfRule type="cellIs" dxfId="10147" priority="8068" stopIfTrue="1" operator="lessThanOrEqual">
      <formula>60</formula>
    </cfRule>
    <cfRule type="cellIs" dxfId="10146" priority="8069" stopIfTrue="1" operator="between">
      <formula>60</formula>
      <formula>100</formula>
    </cfRule>
    <cfRule type="cellIs" dxfId="10145" priority="8070" stopIfTrue="1" operator="greaterThan">
      <formula>100</formula>
    </cfRule>
  </conditionalFormatting>
  <conditionalFormatting sqref="E635">
    <cfRule type="cellIs" dxfId="10144" priority="8071" stopIfTrue="1" operator="lessThanOrEqual">
      <formula>2.5</formula>
    </cfRule>
    <cfRule type="cellIs" dxfId="10143" priority="8072" stopIfTrue="1" operator="between">
      <formula>2.5</formula>
      <formula>7</formula>
    </cfRule>
    <cfRule type="cellIs" dxfId="10142" priority="8073" stopIfTrue="1" operator="greaterThan">
      <formula>7</formula>
    </cfRule>
  </conditionalFormatting>
  <conditionalFormatting sqref="H635">
    <cfRule type="cellIs" dxfId="10141" priority="8074" stopIfTrue="1" operator="lessThanOrEqual">
      <formula>12</formula>
    </cfRule>
    <cfRule type="cellIs" dxfId="10140" priority="8075" stopIfTrue="1" operator="between">
      <formula>12</formula>
      <formula>16</formula>
    </cfRule>
    <cfRule type="cellIs" dxfId="10139" priority="8076" stopIfTrue="1" operator="greaterThan">
      <formula>16</formula>
    </cfRule>
  </conditionalFormatting>
  <conditionalFormatting sqref="J635">
    <cfRule type="cellIs" dxfId="10138" priority="8077" stopIfTrue="1" operator="greaterThan">
      <formula>6.2</formula>
    </cfRule>
    <cfRule type="cellIs" dxfId="10137" priority="8078" stopIfTrue="1" operator="between">
      <formula>5.601</formula>
      <formula>6.2</formula>
    </cfRule>
    <cfRule type="cellIs" dxfId="10136" priority="8079" stopIfTrue="1" operator="lessThanOrEqual">
      <formula>5.6</formula>
    </cfRule>
  </conditionalFormatting>
  <conditionalFormatting sqref="K635">
    <cfRule type="cellIs" dxfId="10135" priority="8080" stopIfTrue="1" operator="lessThanOrEqual">
      <formula>0.02</formula>
    </cfRule>
  </conditionalFormatting>
  <conditionalFormatting sqref="G635">
    <cfRule type="cellIs" dxfId="10134" priority="8065" stopIfTrue="1" operator="lessThanOrEqual">
      <formula>0.12</formula>
    </cfRule>
    <cfRule type="cellIs" dxfId="10133" priority="8066" stopIfTrue="1" operator="between">
      <formula>0.1201</formula>
      <formula>0.2</formula>
    </cfRule>
    <cfRule type="cellIs" dxfId="10132" priority="8067" stopIfTrue="1" operator="greaterThan">
      <formula>0.2</formula>
    </cfRule>
  </conditionalFormatting>
  <conditionalFormatting sqref="N635">
    <cfRule type="cellIs" dxfId="10131" priority="8062" stopIfTrue="1" operator="between">
      <formula>50.1</formula>
      <formula>100</formula>
    </cfRule>
    <cfRule type="cellIs" dxfId="10130" priority="8064" stopIfTrue="1" operator="greaterThan">
      <formula>100</formula>
    </cfRule>
  </conditionalFormatting>
  <conditionalFormatting sqref="M635">
    <cfRule type="cellIs" dxfId="10129" priority="8061" stopIfTrue="1" operator="between">
      <formula>1250.1</formula>
      <formula>5000</formula>
    </cfRule>
    <cfRule type="cellIs" dxfId="10128" priority="8063" stopIfTrue="1" operator="greaterThan">
      <formula>5000</formula>
    </cfRule>
  </conditionalFormatting>
  <conditionalFormatting sqref="F635:G635">
    <cfRule type="cellIs" dxfId="10127" priority="8058" stopIfTrue="1" operator="lessThanOrEqual">
      <formula>60</formula>
    </cfRule>
    <cfRule type="cellIs" dxfId="10126" priority="8059" stopIfTrue="1" operator="between">
      <formula>60</formula>
      <formula>100</formula>
    </cfRule>
    <cfRule type="cellIs" dxfId="10125" priority="8060" stopIfTrue="1" operator="greaterThan">
      <formula>100</formula>
    </cfRule>
  </conditionalFormatting>
  <conditionalFormatting sqref="E635">
    <cfRule type="cellIs" dxfId="10124" priority="8055" stopIfTrue="1" operator="lessThanOrEqual">
      <formula>2.5</formula>
    </cfRule>
    <cfRule type="cellIs" dxfId="10123" priority="8056" stopIfTrue="1" operator="between">
      <formula>2.5</formula>
      <formula>7</formula>
    </cfRule>
    <cfRule type="cellIs" dxfId="10122" priority="8057" stopIfTrue="1" operator="greaterThan">
      <formula>7</formula>
    </cfRule>
  </conditionalFormatting>
  <conditionalFormatting sqref="H635">
    <cfRule type="cellIs" dxfId="10121" priority="8052" stopIfTrue="1" operator="lessThanOrEqual">
      <formula>12</formula>
    </cfRule>
    <cfRule type="cellIs" dxfId="10120" priority="8053" stopIfTrue="1" operator="between">
      <formula>12</formula>
      <formula>16</formula>
    </cfRule>
    <cfRule type="cellIs" dxfId="10119" priority="8054" stopIfTrue="1" operator="greaterThan">
      <formula>16</formula>
    </cfRule>
  </conditionalFormatting>
  <conditionalFormatting sqref="J635">
    <cfRule type="cellIs" dxfId="10118" priority="8049" stopIfTrue="1" operator="greaterThan">
      <formula>6.2</formula>
    </cfRule>
    <cfRule type="cellIs" dxfId="10117" priority="8050" stopIfTrue="1" operator="between">
      <formula>5.601</formula>
      <formula>6.2</formula>
    </cfRule>
    <cfRule type="cellIs" dxfId="10116" priority="8051" stopIfTrue="1" operator="lessThanOrEqual">
      <formula>5.6</formula>
    </cfRule>
  </conditionalFormatting>
  <conditionalFormatting sqref="K635">
    <cfRule type="cellIs" dxfId="10115" priority="8048" stopIfTrue="1" operator="lessThanOrEqual">
      <formula>0.02</formula>
    </cfRule>
  </conditionalFormatting>
  <conditionalFormatting sqref="G635">
    <cfRule type="cellIs" dxfId="10114" priority="8045" stopIfTrue="1" operator="lessThanOrEqual">
      <formula>0.12</formula>
    </cfRule>
    <cfRule type="cellIs" dxfId="10113" priority="8046" stopIfTrue="1" operator="between">
      <formula>0.1201</formula>
      <formula>0.2</formula>
    </cfRule>
    <cfRule type="cellIs" dxfId="10112" priority="8047" stopIfTrue="1" operator="greaterThan">
      <formula>0.2</formula>
    </cfRule>
  </conditionalFormatting>
  <conditionalFormatting sqref="N635">
    <cfRule type="cellIs" dxfId="10111" priority="8043" stopIfTrue="1" operator="between">
      <formula>50.1</formula>
      <formula>100</formula>
    </cfRule>
    <cfRule type="cellIs" dxfId="10110" priority="8044" stopIfTrue="1" operator="greaterThan">
      <formula>100</formula>
    </cfRule>
  </conditionalFormatting>
  <conditionalFormatting sqref="M635">
    <cfRule type="cellIs" dxfId="10109" priority="8041" stopIfTrue="1" operator="between">
      <formula>1250.1</formula>
      <formula>5000</formula>
    </cfRule>
    <cfRule type="cellIs" dxfId="10108" priority="8042" stopIfTrue="1" operator="greaterThan">
      <formula>5000</formula>
    </cfRule>
  </conditionalFormatting>
  <conditionalFormatting sqref="F647:G647">
    <cfRule type="cellIs" dxfId="10107" priority="8028" stopIfTrue="1" operator="lessThanOrEqual">
      <formula>60</formula>
    </cfRule>
    <cfRule type="cellIs" dxfId="10106" priority="8029" stopIfTrue="1" operator="between">
      <formula>60</formula>
      <formula>100</formula>
    </cfRule>
    <cfRule type="cellIs" dxfId="10105" priority="8030" stopIfTrue="1" operator="greaterThan">
      <formula>100</formula>
    </cfRule>
  </conditionalFormatting>
  <conditionalFormatting sqref="E647">
    <cfRule type="cellIs" dxfId="10104" priority="8031" stopIfTrue="1" operator="lessThanOrEqual">
      <formula>2.5</formula>
    </cfRule>
    <cfRule type="cellIs" dxfId="10103" priority="8032" stopIfTrue="1" operator="between">
      <formula>2.5</formula>
      <formula>7</formula>
    </cfRule>
    <cfRule type="cellIs" dxfId="10102" priority="8033" stopIfTrue="1" operator="greaterThan">
      <formula>7</formula>
    </cfRule>
  </conditionalFormatting>
  <conditionalFormatting sqref="H647">
    <cfRule type="cellIs" dxfId="10101" priority="8034" stopIfTrue="1" operator="lessThanOrEqual">
      <formula>12</formula>
    </cfRule>
    <cfRule type="cellIs" dxfId="10100" priority="8035" stopIfTrue="1" operator="between">
      <formula>12</formula>
      <formula>16</formula>
    </cfRule>
    <cfRule type="cellIs" dxfId="10099" priority="8036" stopIfTrue="1" operator="greaterThan">
      <formula>16</formula>
    </cfRule>
  </conditionalFormatting>
  <conditionalFormatting sqref="J647">
    <cfRule type="cellIs" dxfId="10098" priority="8037" stopIfTrue="1" operator="greaterThan">
      <formula>6.2</formula>
    </cfRule>
    <cfRule type="cellIs" dxfId="10097" priority="8038" stopIfTrue="1" operator="between">
      <formula>5.601</formula>
      <formula>6.2</formula>
    </cfRule>
    <cfRule type="cellIs" dxfId="10096" priority="8039" stopIfTrue="1" operator="lessThanOrEqual">
      <formula>5.6</formula>
    </cfRule>
  </conditionalFormatting>
  <conditionalFormatting sqref="K647">
    <cfRule type="cellIs" dxfId="10095" priority="8040" stopIfTrue="1" operator="lessThanOrEqual">
      <formula>0.02</formula>
    </cfRule>
  </conditionalFormatting>
  <conditionalFormatting sqref="G647">
    <cfRule type="cellIs" dxfId="10094" priority="8025" stopIfTrue="1" operator="lessThanOrEqual">
      <formula>0.12</formula>
    </cfRule>
    <cfRule type="cellIs" dxfId="10093" priority="8026" stopIfTrue="1" operator="between">
      <formula>0.1201</formula>
      <formula>0.2</formula>
    </cfRule>
    <cfRule type="cellIs" dxfId="10092" priority="8027" stopIfTrue="1" operator="greaterThan">
      <formula>0.2</formula>
    </cfRule>
  </conditionalFormatting>
  <conditionalFormatting sqref="N647">
    <cfRule type="cellIs" dxfId="10091" priority="8022" stopIfTrue="1" operator="between">
      <formula>50.1</formula>
      <formula>100</formula>
    </cfRule>
    <cfRule type="cellIs" dxfId="10090" priority="8024" stopIfTrue="1" operator="greaterThan">
      <formula>100</formula>
    </cfRule>
  </conditionalFormatting>
  <conditionalFormatting sqref="M647">
    <cfRule type="cellIs" dxfId="10089" priority="8021" stopIfTrue="1" operator="between">
      <formula>1250.1</formula>
      <formula>5000</formula>
    </cfRule>
    <cfRule type="cellIs" dxfId="10088" priority="8023" stopIfTrue="1" operator="greaterThan">
      <formula>5000</formula>
    </cfRule>
  </conditionalFormatting>
  <conditionalFormatting sqref="F647:G647">
    <cfRule type="cellIs" dxfId="10087" priority="8018" stopIfTrue="1" operator="lessThanOrEqual">
      <formula>60</formula>
    </cfRule>
    <cfRule type="cellIs" dxfId="10086" priority="8019" stopIfTrue="1" operator="between">
      <formula>60</formula>
      <formula>100</formula>
    </cfRule>
    <cfRule type="cellIs" dxfId="10085" priority="8020" stopIfTrue="1" operator="greaterThan">
      <formula>100</formula>
    </cfRule>
  </conditionalFormatting>
  <conditionalFormatting sqref="E647">
    <cfRule type="cellIs" dxfId="10084" priority="8015" stopIfTrue="1" operator="lessThanOrEqual">
      <formula>2.5</formula>
    </cfRule>
    <cfRule type="cellIs" dxfId="10083" priority="8016" stopIfTrue="1" operator="between">
      <formula>2.5</formula>
      <formula>7</formula>
    </cfRule>
    <cfRule type="cellIs" dxfId="10082" priority="8017" stopIfTrue="1" operator="greaterThan">
      <formula>7</formula>
    </cfRule>
  </conditionalFormatting>
  <conditionalFormatting sqref="H647">
    <cfRule type="cellIs" dxfId="10081" priority="8012" stopIfTrue="1" operator="lessThanOrEqual">
      <formula>12</formula>
    </cfRule>
    <cfRule type="cellIs" dxfId="10080" priority="8013" stopIfTrue="1" operator="between">
      <formula>12</formula>
      <formula>16</formula>
    </cfRule>
    <cfRule type="cellIs" dxfId="10079" priority="8014" stopIfTrue="1" operator="greaterThan">
      <formula>16</formula>
    </cfRule>
  </conditionalFormatting>
  <conditionalFormatting sqref="J647">
    <cfRule type="cellIs" dxfId="10078" priority="8009" stopIfTrue="1" operator="greaterThan">
      <formula>6.2</formula>
    </cfRule>
    <cfRule type="cellIs" dxfId="10077" priority="8010" stopIfTrue="1" operator="between">
      <formula>5.601</formula>
      <formula>6.2</formula>
    </cfRule>
    <cfRule type="cellIs" dxfId="10076" priority="8011" stopIfTrue="1" operator="lessThanOrEqual">
      <formula>5.6</formula>
    </cfRule>
  </conditionalFormatting>
  <conditionalFormatting sqref="K647">
    <cfRule type="cellIs" dxfId="10075" priority="8008" stopIfTrue="1" operator="lessThanOrEqual">
      <formula>0.02</formula>
    </cfRule>
  </conditionalFormatting>
  <conditionalFormatting sqref="G647">
    <cfRule type="cellIs" dxfId="10074" priority="8005" stopIfTrue="1" operator="lessThanOrEqual">
      <formula>0.12</formula>
    </cfRule>
    <cfRule type="cellIs" dxfId="10073" priority="8006" stopIfTrue="1" operator="between">
      <formula>0.1201</formula>
      <formula>0.2</formula>
    </cfRule>
    <cfRule type="cellIs" dxfId="10072" priority="8007" stopIfTrue="1" operator="greaterThan">
      <formula>0.2</formula>
    </cfRule>
  </conditionalFormatting>
  <conditionalFormatting sqref="N647">
    <cfRule type="cellIs" dxfId="10071" priority="8003" stopIfTrue="1" operator="between">
      <formula>50.1</formula>
      <formula>100</formula>
    </cfRule>
    <cfRule type="cellIs" dxfId="10070" priority="8004" stopIfTrue="1" operator="greaterThan">
      <formula>100</formula>
    </cfRule>
  </conditionalFormatting>
  <conditionalFormatting sqref="M647">
    <cfRule type="cellIs" dxfId="10069" priority="8001" stopIfTrue="1" operator="between">
      <formula>1250.1</formula>
      <formula>5000</formula>
    </cfRule>
    <cfRule type="cellIs" dxfId="10068" priority="8002" stopIfTrue="1" operator="greaterThan">
      <formula>5000</formula>
    </cfRule>
  </conditionalFormatting>
  <conditionalFormatting sqref="F659:G659">
    <cfRule type="cellIs" dxfId="10067" priority="7988" stopIfTrue="1" operator="lessThanOrEqual">
      <formula>60</formula>
    </cfRule>
    <cfRule type="cellIs" dxfId="10066" priority="7989" stopIfTrue="1" operator="between">
      <formula>60</formula>
      <formula>100</formula>
    </cfRule>
    <cfRule type="cellIs" dxfId="10065" priority="7990" stopIfTrue="1" operator="greaterThan">
      <formula>100</formula>
    </cfRule>
  </conditionalFormatting>
  <conditionalFormatting sqref="E659">
    <cfRule type="cellIs" dxfId="10064" priority="7991" stopIfTrue="1" operator="lessThanOrEqual">
      <formula>2.5</formula>
    </cfRule>
    <cfRule type="cellIs" dxfId="10063" priority="7992" stopIfTrue="1" operator="between">
      <formula>2.5</formula>
      <formula>7</formula>
    </cfRule>
    <cfRule type="cellIs" dxfId="10062" priority="7993" stopIfTrue="1" operator="greaterThan">
      <formula>7</formula>
    </cfRule>
  </conditionalFormatting>
  <conditionalFormatting sqref="H659">
    <cfRule type="cellIs" dxfId="10061" priority="7994" stopIfTrue="1" operator="lessThanOrEqual">
      <formula>12</formula>
    </cfRule>
    <cfRule type="cellIs" dxfId="10060" priority="7995" stopIfTrue="1" operator="between">
      <formula>12</formula>
      <formula>16</formula>
    </cfRule>
    <cfRule type="cellIs" dxfId="10059" priority="7996" stopIfTrue="1" operator="greaterThan">
      <formula>16</formula>
    </cfRule>
  </conditionalFormatting>
  <conditionalFormatting sqref="J659">
    <cfRule type="cellIs" dxfId="10058" priority="7997" stopIfTrue="1" operator="greaterThan">
      <formula>6.2</formula>
    </cfRule>
    <cfRule type="cellIs" dxfId="10057" priority="7998" stopIfTrue="1" operator="between">
      <formula>5.601</formula>
      <formula>6.2</formula>
    </cfRule>
    <cfRule type="cellIs" dxfId="10056" priority="7999" stopIfTrue="1" operator="lessThanOrEqual">
      <formula>5.6</formula>
    </cfRule>
  </conditionalFormatting>
  <conditionalFormatting sqref="K659">
    <cfRule type="cellIs" dxfId="10055" priority="8000" stopIfTrue="1" operator="lessThanOrEqual">
      <formula>0.02</formula>
    </cfRule>
  </conditionalFormatting>
  <conditionalFormatting sqref="G659">
    <cfRule type="cellIs" dxfId="10054" priority="7985" stopIfTrue="1" operator="lessThanOrEqual">
      <formula>0.12</formula>
    </cfRule>
    <cfRule type="cellIs" dxfId="10053" priority="7986" stopIfTrue="1" operator="between">
      <formula>0.1201</formula>
      <formula>0.2</formula>
    </cfRule>
    <cfRule type="cellIs" dxfId="10052" priority="7987" stopIfTrue="1" operator="greaterThan">
      <formula>0.2</formula>
    </cfRule>
  </conditionalFormatting>
  <conditionalFormatting sqref="N659">
    <cfRule type="cellIs" dxfId="10051" priority="7982" stopIfTrue="1" operator="between">
      <formula>50.1</formula>
      <formula>100</formula>
    </cfRule>
    <cfRule type="cellIs" dxfId="10050" priority="7984" stopIfTrue="1" operator="greaterThan">
      <formula>100</formula>
    </cfRule>
  </conditionalFormatting>
  <conditionalFormatting sqref="M659">
    <cfRule type="cellIs" dxfId="10049" priority="7981" stopIfTrue="1" operator="between">
      <formula>1250.1</formula>
      <formula>5000</formula>
    </cfRule>
    <cfRule type="cellIs" dxfId="10048" priority="7983" stopIfTrue="1" operator="greaterThan">
      <formula>5000</formula>
    </cfRule>
  </conditionalFormatting>
  <conditionalFormatting sqref="F659:G659">
    <cfRule type="cellIs" dxfId="10047" priority="7978" stopIfTrue="1" operator="lessThanOrEqual">
      <formula>60</formula>
    </cfRule>
    <cfRule type="cellIs" dxfId="10046" priority="7979" stopIfTrue="1" operator="between">
      <formula>60</formula>
      <formula>100</formula>
    </cfRule>
    <cfRule type="cellIs" dxfId="10045" priority="7980" stopIfTrue="1" operator="greaterThan">
      <formula>100</formula>
    </cfRule>
  </conditionalFormatting>
  <conditionalFormatting sqref="E659">
    <cfRule type="cellIs" dxfId="10044" priority="7975" stopIfTrue="1" operator="lessThanOrEqual">
      <formula>2.5</formula>
    </cfRule>
    <cfRule type="cellIs" dxfId="10043" priority="7976" stopIfTrue="1" operator="between">
      <formula>2.5</formula>
      <formula>7</formula>
    </cfRule>
    <cfRule type="cellIs" dxfId="10042" priority="7977" stopIfTrue="1" operator="greaterThan">
      <formula>7</formula>
    </cfRule>
  </conditionalFormatting>
  <conditionalFormatting sqref="H659">
    <cfRule type="cellIs" dxfId="10041" priority="7972" stopIfTrue="1" operator="lessThanOrEqual">
      <formula>12</formula>
    </cfRule>
    <cfRule type="cellIs" dxfId="10040" priority="7973" stopIfTrue="1" operator="between">
      <formula>12</formula>
      <formula>16</formula>
    </cfRule>
    <cfRule type="cellIs" dxfId="10039" priority="7974" stopIfTrue="1" operator="greaterThan">
      <formula>16</formula>
    </cfRule>
  </conditionalFormatting>
  <conditionalFormatting sqref="J659">
    <cfRule type="cellIs" dxfId="10038" priority="7969" stopIfTrue="1" operator="greaterThan">
      <formula>6.2</formula>
    </cfRule>
    <cfRule type="cellIs" dxfId="10037" priority="7970" stopIfTrue="1" operator="between">
      <formula>5.601</formula>
      <formula>6.2</formula>
    </cfRule>
    <cfRule type="cellIs" dxfId="10036" priority="7971" stopIfTrue="1" operator="lessThanOrEqual">
      <formula>5.6</formula>
    </cfRule>
  </conditionalFormatting>
  <conditionalFormatting sqref="K659">
    <cfRule type="cellIs" dxfId="10035" priority="7968" stopIfTrue="1" operator="lessThanOrEqual">
      <formula>0.02</formula>
    </cfRule>
  </conditionalFormatting>
  <conditionalFormatting sqref="G659">
    <cfRule type="cellIs" dxfId="10034" priority="7965" stopIfTrue="1" operator="lessThanOrEqual">
      <formula>0.12</formula>
    </cfRule>
    <cfRule type="cellIs" dxfId="10033" priority="7966" stopIfTrue="1" operator="between">
      <formula>0.1201</formula>
      <formula>0.2</formula>
    </cfRule>
    <cfRule type="cellIs" dxfId="10032" priority="7967" stopIfTrue="1" operator="greaterThan">
      <formula>0.2</formula>
    </cfRule>
  </conditionalFormatting>
  <conditionalFormatting sqref="N659">
    <cfRule type="cellIs" dxfId="10031" priority="7963" stopIfTrue="1" operator="between">
      <formula>50.1</formula>
      <formula>100</formula>
    </cfRule>
    <cfRule type="cellIs" dxfId="10030" priority="7964" stopIfTrue="1" operator="greaterThan">
      <formula>100</formula>
    </cfRule>
  </conditionalFormatting>
  <conditionalFormatting sqref="M659">
    <cfRule type="cellIs" dxfId="10029" priority="7961" stopIfTrue="1" operator="between">
      <formula>1250.1</formula>
      <formula>5000</formula>
    </cfRule>
    <cfRule type="cellIs" dxfId="10028" priority="7962" stopIfTrue="1" operator="greaterThan">
      <formula>5000</formula>
    </cfRule>
  </conditionalFormatting>
  <conditionalFormatting sqref="F671:G671">
    <cfRule type="cellIs" dxfId="10027" priority="7948" stopIfTrue="1" operator="lessThanOrEqual">
      <formula>60</formula>
    </cfRule>
    <cfRule type="cellIs" dxfId="10026" priority="7949" stopIfTrue="1" operator="between">
      <formula>60</formula>
      <formula>100</formula>
    </cfRule>
    <cfRule type="cellIs" dxfId="10025" priority="7950" stopIfTrue="1" operator="greaterThan">
      <formula>100</formula>
    </cfRule>
  </conditionalFormatting>
  <conditionalFormatting sqref="E671">
    <cfRule type="cellIs" dxfId="10024" priority="7951" stopIfTrue="1" operator="lessThanOrEqual">
      <formula>2.5</formula>
    </cfRule>
    <cfRule type="cellIs" dxfId="10023" priority="7952" stopIfTrue="1" operator="between">
      <formula>2.5</formula>
      <formula>7</formula>
    </cfRule>
    <cfRule type="cellIs" dxfId="10022" priority="7953" stopIfTrue="1" operator="greaterThan">
      <formula>7</formula>
    </cfRule>
  </conditionalFormatting>
  <conditionalFormatting sqref="H671">
    <cfRule type="cellIs" dxfId="10021" priority="7954" stopIfTrue="1" operator="lessThanOrEqual">
      <formula>12</formula>
    </cfRule>
    <cfRule type="cellIs" dxfId="10020" priority="7955" stopIfTrue="1" operator="between">
      <formula>12</formula>
      <formula>16</formula>
    </cfRule>
    <cfRule type="cellIs" dxfId="10019" priority="7956" stopIfTrue="1" operator="greaterThan">
      <formula>16</formula>
    </cfRule>
  </conditionalFormatting>
  <conditionalFormatting sqref="J671">
    <cfRule type="cellIs" dxfId="10018" priority="7957" stopIfTrue="1" operator="greaterThan">
      <formula>6.2</formula>
    </cfRule>
    <cfRule type="cellIs" dxfId="10017" priority="7958" stopIfTrue="1" operator="between">
      <formula>5.601</formula>
      <formula>6.2</formula>
    </cfRule>
    <cfRule type="cellIs" dxfId="10016" priority="7959" stopIfTrue="1" operator="lessThanOrEqual">
      <formula>5.6</formula>
    </cfRule>
  </conditionalFormatting>
  <conditionalFormatting sqref="K671">
    <cfRule type="cellIs" dxfId="10015" priority="7960" stopIfTrue="1" operator="lessThanOrEqual">
      <formula>0.02</formula>
    </cfRule>
  </conditionalFormatting>
  <conditionalFormatting sqref="G671">
    <cfRule type="cellIs" dxfId="10014" priority="7945" stopIfTrue="1" operator="lessThanOrEqual">
      <formula>0.12</formula>
    </cfRule>
    <cfRule type="cellIs" dxfId="10013" priority="7946" stopIfTrue="1" operator="between">
      <formula>0.1201</formula>
      <formula>0.2</formula>
    </cfRule>
    <cfRule type="cellIs" dxfId="10012" priority="7947" stopIfTrue="1" operator="greaterThan">
      <formula>0.2</formula>
    </cfRule>
  </conditionalFormatting>
  <conditionalFormatting sqref="N671">
    <cfRule type="cellIs" dxfId="10011" priority="7942" stopIfTrue="1" operator="between">
      <formula>50.1</formula>
      <formula>100</formula>
    </cfRule>
    <cfRule type="cellIs" dxfId="10010" priority="7944" stopIfTrue="1" operator="greaterThan">
      <formula>100</formula>
    </cfRule>
  </conditionalFormatting>
  <conditionalFormatting sqref="M671">
    <cfRule type="cellIs" dxfId="10009" priority="7941" stopIfTrue="1" operator="between">
      <formula>1250.1</formula>
      <formula>5000</formula>
    </cfRule>
    <cfRule type="cellIs" dxfId="10008" priority="7943" stopIfTrue="1" operator="greaterThan">
      <formula>5000</formula>
    </cfRule>
  </conditionalFormatting>
  <conditionalFormatting sqref="F671:G671">
    <cfRule type="cellIs" dxfId="10007" priority="7938" stopIfTrue="1" operator="lessThanOrEqual">
      <formula>60</formula>
    </cfRule>
    <cfRule type="cellIs" dxfId="10006" priority="7939" stopIfTrue="1" operator="between">
      <formula>60</formula>
      <formula>100</formula>
    </cfRule>
    <cfRule type="cellIs" dxfId="10005" priority="7940" stopIfTrue="1" operator="greaterThan">
      <formula>100</formula>
    </cfRule>
  </conditionalFormatting>
  <conditionalFormatting sqref="E671">
    <cfRule type="cellIs" dxfId="10004" priority="7935" stopIfTrue="1" operator="lessThanOrEqual">
      <formula>2.5</formula>
    </cfRule>
    <cfRule type="cellIs" dxfId="10003" priority="7936" stopIfTrue="1" operator="between">
      <formula>2.5</formula>
      <formula>7</formula>
    </cfRule>
    <cfRule type="cellIs" dxfId="10002" priority="7937" stopIfTrue="1" operator="greaterThan">
      <formula>7</formula>
    </cfRule>
  </conditionalFormatting>
  <conditionalFormatting sqref="H671">
    <cfRule type="cellIs" dxfId="10001" priority="7932" stopIfTrue="1" operator="lessThanOrEqual">
      <formula>12</formula>
    </cfRule>
    <cfRule type="cellIs" dxfId="10000" priority="7933" stopIfTrue="1" operator="between">
      <formula>12</formula>
      <formula>16</formula>
    </cfRule>
    <cfRule type="cellIs" dxfId="9999" priority="7934" stopIfTrue="1" operator="greaterThan">
      <formula>16</formula>
    </cfRule>
  </conditionalFormatting>
  <conditionalFormatting sqref="J671">
    <cfRule type="cellIs" dxfId="9998" priority="7929" stopIfTrue="1" operator="greaterThan">
      <formula>6.2</formula>
    </cfRule>
    <cfRule type="cellIs" dxfId="9997" priority="7930" stopIfTrue="1" operator="between">
      <formula>5.601</formula>
      <formula>6.2</formula>
    </cfRule>
    <cfRule type="cellIs" dxfId="9996" priority="7931" stopIfTrue="1" operator="lessThanOrEqual">
      <formula>5.6</formula>
    </cfRule>
  </conditionalFormatting>
  <conditionalFormatting sqref="K671">
    <cfRule type="cellIs" dxfId="9995" priority="7928" stopIfTrue="1" operator="lessThanOrEqual">
      <formula>0.02</formula>
    </cfRule>
  </conditionalFormatting>
  <conditionalFormatting sqref="G671">
    <cfRule type="cellIs" dxfId="9994" priority="7925" stopIfTrue="1" operator="lessThanOrEqual">
      <formula>0.12</formula>
    </cfRule>
    <cfRule type="cellIs" dxfId="9993" priority="7926" stopIfTrue="1" operator="between">
      <formula>0.1201</formula>
      <formula>0.2</formula>
    </cfRule>
    <cfRule type="cellIs" dxfId="9992" priority="7927" stopIfTrue="1" operator="greaterThan">
      <formula>0.2</formula>
    </cfRule>
  </conditionalFormatting>
  <conditionalFormatting sqref="N671">
    <cfRule type="cellIs" dxfId="9991" priority="7923" stopIfTrue="1" operator="between">
      <formula>50.1</formula>
      <formula>100</formula>
    </cfRule>
    <cfRule type="cellIs" dxfId="9990" priority="7924" stopIfTrue="1" operator="greaterThan">
      <formula>100</formula>
    </cfRule>
  </conditionalFormatting>
  <conditionalFormatting sqref="M671">
    <cfRule type="cellIs" dxfId="9989" priority="7921" stopIfTrue="1" operator="between">
      <formula>1250.1</formula>
      <formula>5000</formula>
    </cfRule>
    <cfRule type="cellIs" dxfId="9988" priority="7922" stopIfTrue="1" operator="greaterThan">
      <formula>5000</formula>
    </cfRule>
  </conditionalFormatting>
  <conditionalFormatting sqref="F684:G684">
    <cfRule type="cellIs" dxfId="9987" priority="7908" stopIfTrue="1" operator="lessThanOrEqual">
      <formula>60</formula>
    </cfRule>
    <cfRule type="cellIs" dxfId="9986" priority="7909" stopIfTrue="1" operator="between">
      <formula>60</formula>
      <formula>100</formula>
    </cfRule>
    <cfRule type="cellIs" dxfId="9985" priority="7910" stopIfTrue="1" operator="greaterThan">
      <formula>100</formula>
    </cfRule>
  </conditionalFormatting>
  <conditionalFormatting sqref="E684">
    <cfRule type="cellIs" dxfId="9984" priority="7911" stopIfTrue="1" operator="lessThanOrEqual">
      <formula>2.5</formula>
    </cfRule>
    <cfRule type="cellIs" dxfId="9983" priority="7912" stopIfTrue="1" operator="between">
      <formula>2.5</formula>
      <formula>7</formula>
    </cfRule>
    <cfRule type="cellIs" dxfId="9982" priority="7913" stopIfTrue="1" operator="greaterThan">
      <formula>7</formula>
    </cfRule>
  </conditionalFormatting>
  <conditionalFormatting sqref="H684">
    <cfRule type="cellIs" dxfId="9981" priority="7914" stopIfTrue="1" operator="lessThanOrEqual">
      <formula>12</formula>
    </cfRule>
    <cfRule type="cellIs" dxfId="9980" priority="7915" stopIfTrue="1" operator="between">
      <formula>12</formula>
      <formula>16</formula>
    </cfRule>
    <cfRule type="cellIs" dxfId="9979" priority="7916" stopIfTrue="1" operator="greaterThan">
      <formula>16</formula>
    </cfRule>
  </conditionalFormatting>
  <conditionalFormatting sqref="J684">
    <cfRule type="cellIs" dxfId="9978" priority="7917" stopIfTrue="1" operator="greaterThan">
      <formula>6.2</formula>
    </cfRule>
    <cfRule type="cellIs" dxfId="9977" priority="7918" stopIfTrue="1" operator="between">
      <formula>5.601</formula>
      <formula>6.2</formula>
    </cfRule>
    <cfRule type="cellIs" dxfId="9976" priority="7919" stopIfTrue="1" operator="lessThanOrEqual">
      <formula>5.6</formula>
    </cfRule>
  </conditionalFormatting>
  <conditionalFormatting sqref="K684">
    <cfRule type="cellIs" dxfId="9975" priority="7920" stopIfTrue="1" operator="lessThanOrEqual">
      <formula>0.02</formula>
    </cfRule>
  </conditionalFormatting>
  <conditionalFormatting sqref="G684">
    <cfRule type="cellIs" dxfId="9974" priority="7905" stopIfTrue="1" operator="lessThanOrEqual">
      <formula>0.12</formula>
    </cfRule>
    <cfRule type="cellIs" dxfId="9973" priority="7906" stopIfTrue="1" operator="between">
      <formula>0.1201</formula>
      <formula>0.2</formula>
    </cfRule>
    <cfRule type="cellIs" dxfId="9972" priority="7907" stopIfTrue="1" operator="greaterThan">
      <formula>0.2</formula>
    </cfRule>
  </conditionalFormatting>
  <conditionalFormatting sqref="N684">
    <cfRule type="cellIs" dxfId="9971" priority="7902" stopIfTrue="1" operator="between">
      <formula>50.1</formula>
      <formula>100</formula>
    </cfRule>
    <cfRule type="cellIs" dxfId="9970" priority="7904" stopIfTrue="1" operator="greaterThan">
      <formula>100</formula>
    </cfRule>
  </conditionalFormatting>
  <conditionalFormatting sqref="M684">
    <cfRule type="cellIs" dxfId="9969" priority="7901" stopIfTrue="1" operator="between">
      <formula>1250.1</formula>
      <formula>5000</formula>
    </cfRule>
    <cfRule type="cellIs" dxfId="9968" priority="7903" stopIfTrue="1" operator="greaterThan">
      <formula>5000</formula>
    </cfRule>
  </conditionalFormatting>
  <conditionalFormatting sqref="F684:G684">
    <cfRule type="cellIs" dxfId="9967" priority="7898" stopIfTrue="1" operator="lessThanOrEqual">
      <formula>60</formula>
    </cfRule>
    <cfRule type="cellIs" dxfId="9966" priority="7899" stopIfTrue="1" operator="between">
      <formula>60</formula>
      <formula>100</formula>
    </cfRule>
    <cfRule type="cellIs" dxfId="9965" priority="7900" stopIfTrue="1" operator="greaterThan">
      <formula>100</formula>
    </cfRule>
  </conditionalFormatting>
  <conditionalFormatting sqref="E684">
    <cfRule type="cellIs" dxfId="9964" priority="7895" stopIfTrue="1" operator="lessThanOrEqual">
      <formula>2.5</formula>
    </cfRule>
    <cfRule type="cellIs" dxfId="9963" priority="7896" stopIfTrue="1" operator="between">
      <formula>2.5</formula>
      <formula>7</formula>
    </cfRule>
    <cfRule type="cellIs" dxfId="9962" priority="7897" stopIfTrue="1" operator="greaterThan">
      <formula>7</formula>
    </cfRule>
  </conditionalFormatting>
  <conditionalFormatting sqref="H684">
    <cfRule type="cellIs" dxfId="9961" priority="7892" stopIfTrue="1" operator="lessThanOrEqual">
      <formula>12</formula>
    </cfRule>
    <cfRule type="cellIs" dxfId="9960" priority="7893" stopIfTrue="1" operator="between">
      <formula>12</formula>
      <formula>16</formula>
    </cfRule>
    <cfRule type="cellIs" dxfId="9959" priority="7894" stopIfTrue="1" operator="greaterThan">
      <formula>16</formula>
    </cfRule>
  </conditionalFormatting>
  <conditionalFormatting sqref="J684">
    <cfRule type="cellIs" dxfId="9958" priority="7889" stopIfTrue="1" operator="greaterThan">
      <formula>6.2</formula>
    </cfRule>
    <cfRule type="cellIs" dxfId="9957" priority="7890" stopIfTrue="1" operator="between">
      <formula>5.601</formula>
      <formula>6.2</formula>
    </cfRule>
    <cfRule type="cellIs" dxfId="9956" priority="7891" stopIfTrue="1" operator="lessThanOrEqual">
      <formula>5.6</formula>
    </cfRule>
  </conditionalFormatting>
  <conditionalFormatting sqref="K684">
    <cfRule type="cellIs" dxfId="9955" priority="7888" stopIfTrue="1" operator="lessThanOrEqual">
      <formula>0.02</formula>
    </cfRule>
  </conditionalFormatting>
  <conditionalFormatting sqref="G684">
    <cfRule type="cellIs" dxfId="9954" priority="7885" stopIfTrue="1" operator="lessThanOrEqual">
      <formula>0.12</formula>
    </cfRule>
    <cfRule type="cellIs" dxfId="9953" priority="7886" stopIfTrue="1" operator="between">
      <formula>0.1201</formula>
      <formula>0.2</formula>
    </cfRule>
    <cfRule type="cellIs" dxfId="9952" priority="7887" stopIfTrue="1" operator="greaterThan">
      <formula>0.2</formula>
    </cfRule>
  </conditionalFormatting>
  <conditionalFormatting sqref="N684">
    <cfRule type="cellIs" dxfId="9951" priority="7883" stopIfTrue="1" operator="between">
      <formula>50.1</formula>
      <formula>100</formula>
    </cfRule>
    <cfRule type="cellIs" dxfId="9950" priority="7884" stopIfTrue="1" operator="greaterThan">
      <formula>100</formula>
    </cfRule>
  </conditionalFormatting>
  <conditionalFormatting sqref="M684">
    <cfRule type="cellIs" dxfId="9949" priority="7881" stopIfTrue="1" operator="between">
      <formula>1250.1</formula>
      <formula>5000</formula>
    </cfRule>
    <cfRule type="cellIs" dxfId="9948" priority="7882" stopIfTrue="1" operator="greaterThan">
      <formula>5000</formula>
    </cfRule>
  </conditionalFormatting>
  <conditionalFormatting sqref="F701:G701">
    <cfRule type="cellIs" dxfId="9947" priority="7828" stopIfTrue="1" operator="lessThanOrEqual">
      <formula>60</formula>
    </cfRule>
    <cfRule type="cellIs" dxfId="9946" priority="7829" stopIfTrue="1" operator="between">
      <formula>60</formula>
      <formula>100</formula>
    </cfRule>
    <cfRule type="cellIs" dxfId="9945" priority="7830" stopIfTrue="1" operator="greaterThan">
      <formula>100</formula>
    </cfRule>
  </conditionalFormatting>
  <conditionalFormatting sqref="E701">
    <cfRule type="cellIs" dxfId="9944" priority="7831" stopIfTrue="1" operator="lessThanOrEqual">
      <formula>2.5</formula>
    </cfRule>
    <cfRule type="cellIs" dxfId="9943" priority="7832" stopIfTrue="1" operator="between">
      <formula>2.5</formula>
      <formula>7</formula>
    </cfRule>
    <cfRule type="cellIs" dxfId="9942" priority="7833" stopIfTrue="1" operator="greaterThan">
      <formula>7</formula>
    </cfRule>
  </conditionalFormatting>
  <conditionalFormatting sqref="H701">
    <cfRule type="cellIs" dxfId="9941" priority="7834" stopIfTrue="1" operator="lessThanOrEqual">
      <formula>12</formula>
    </cfRule>
    <cfRule type="cellIs" dxfId="9940" priority="7835" stopIfTrue="1" operator="between">
      <formula>12</formula>
      <formula>16</formula>
    </cfRule>
    <cfRule type="cellIs" dxfId="9939" priority="7836" stopIfTrue="1" operator="greaterThan">
      <formula>16</formula>
    </cfRule>
  </conditionalFormatting>
  <conditionalFormatting sqref="J701">
    <cfRule type="cellIs" dxfId="9938" priority="7837" stopIfTrue="1" operator="greaterThan">
      <formula>6.2</formula>
    </cfRule>
    <cfRule type="cellIs" dxfId="9937" priority="7838" stopIfTrue="1" operator="between">
      <formula>5.601</formula>
      <formula>6.2</formula>
    </cfRule>
    <cfRule type="cellIs" dxfId="9936" priority="7839" stopIfTrue="1" operator="lessThanOrEqual">
      <formula>5.6</formula>
    </cfRule>
  </conditionalFormatting>
  <conditionalFormatting sqref="K701">
    <cfRule type="cellIs" dxfId="9935" priority="7840" stopIfTrue="1" operator="lessThanOrEqual">
      <formula>0.02</formula>
    </cfRule>
  </conditionalFormatting>
  <conditionalFormatting sqref="G701">
    <cfRule type="cellIs" dxfId="9934" priority="7825" stopIfTrue="1" operator="lessThanOrEqual">
      <formula>0.12</formula>
    </cfRule>
    <cfRule type="cellIs" dxfId="9933" priority="7826" stopIfTrue="1" operator="between">
      <formula>0.1201</formula>
      <formula>0.2</formula>
    </cfRule>
    <cfRule type="cellIs" dxfId="9932" priority="7827" stopIfTrue="1" operator="greaterThan">
      <formula>0.2</formula>
    </cfRule>
  </conditionalFormatting>
  <conditionalFormatting sqref="N701">
    <cfRule type="cellIs" dxfId="9931" priority="7822" stopIfTrue="1" operator="between">
      <formula>50.1</formula>
      <formula>100</formula>
    </cfRule>
    <cfRule type="cellIs" dxfId="9930" priority="7824" stopIfTrue="1" operator="greaterThan">
      <formula>100</formula>
    </cfRule>
  </conditionalFormatting>
  <conditionalFormatting sqref="M701">
    <cfRule type="cellIs" dxfId="9929" priority="7821" stopIfTrue="1" operator="between">
      <formula>1250.1</formula>
      <formula>5000</formula>
    </cfRule>
    <cfRule type="cellIs" dxfId="9928" priority="7823" stopIfTrue="1" operator="greaterThan">
      <formula>5000</formula>
    </cfRule>
  </conditionalFormatting>
  <conditionalFormatting sqref="F701:G701">
    <cfRule type="cellIs" dxfId="9927" priority="7818" stopIfTrue="1" operator="lessThanOrEqual">
      <formula>60</formula>
    </cfRule>
    <cfRule type="cellIs" dxfId="9926" priority="7819" stopIfTrue="1" operator="between">
      <formula>60</formula>
      <formula>100</formula>
    </cfRule>
    <cfRule type="cellIs" dxfId="9925" priority="7820" stopIfTrue="1" operator="greaterThan">
      <formula>100</formula>
    </cfRule>
  </conditionalFormatting>
  <conditionalFormatting sqref="E701">
    <cfRule type="cellIs" dxfId="9924" priority="7815" stopIfTrue="1" operator="lessThanOrEqual">
      <formula>2.5</formula>
    </cfRule>
    <cfRule type="cellIs" dxfId="9923" priority="7816" stopIfTrue="1" operator="between">
      <formula>2.5</formula>
      <formula>7</formula>
    </cfRule>
    <cfRule type="cellIs" dxfId="9922" priority="7817" stopIfTrue="1" operator="greaterThan">
      <formula>7</formula>
    </cfRule>
  </conditionalFormatting>
  <conditionalFormatting sqref="H701">
    <cfRule type="cellIs" dxfId="9921" priority="7812" stopIfTrue="1" operator="lessThanOrEqual">
      <formula>12</formula>
    </cfRule>
    <cfRule type="cellIs" dxfId="9920" priority="7813" stopIfTrue="1" operator="between">
      <formula>12</formula>
      <formula>16</formula>
    </cfRule>
    <cfRule type="cellIs" dxfId="9919" priority="7814" stopIfTrue="1" operator="greaterThan">
      <formula>16</formula>
    </cfRule>
  </conditionalFormatting>
  <conditionalFormatting sqref="J701">
    <cfRule type="cellIs" dxfId="9918" priority="7809" stopIfTrue="1" operator="greaterThan">
      <formula>6.2</formula>
    </cfRule>
    <cfRule type="cellIs" dxfId="9917" priority="7810" stopIfTrue="1" operator="between">
      <formula>5.601</formula>
      <formula>6.2</formula>
    </cfRule>
    <cfRule type="cellIs" dxfId="9916" priority="7811" stopIfTrue="1" operator="lessThanOrEqual">
      <formula>5.6</formula>
    </cfRule>
  </conditionalFormatting>
  <conditionalFormatting sqref="K701">
    <cfRule type="cellIs" dxfId="9915" priority="7808" stopIfTrue="1" operator="lessThanOrEqual">
      <formula>0.02</formula>
    </cfRule>
  </conditionalFormatting>
  <conditionalFormatting sqref="G701">
    <cfRule type="cellIs" dxfId="9914" priority="7805" stopIfTrue="1" operator="lessThanOrEqual">
      <formula>0.12</formula>
    </cfRule>
    <cfRule type="cellIs" dxfId="9913" priority="7806" stopIfTrue="1" operator="between">
      <formula>0.1201</formula>
      <formula>0.2</formula>
    </cfRule>
    <cfRule type="cellIs" dxfId="9912" priority="7807" stopIfTrue="1" operator="greaterThan">
      <formula>0.2</formula>
    </cfRule>
  </conditionalFormatting>
  <conditionalFormatting sqref="N701">
    <cfRule type="cellIs" dxfId="9911" priority="7803" stopIfTrue="1" operator="between">
      <formula>50.1</formula>
      <formula>100</formula>
    </cfRule>
    <cfRule type="cellIs" dxfId="9910" priority="7804" stopIfTrue="1" operator="greaterThan">
      <formula>100</formula>
    </cfRule>
  </conditionalFormatting>
  <conditionalFormatting sqref="M701">
    <cfRule type="cellIs" dxfId="9909" priority="7801" stopIfTrue="1" operator="between">
      <formula>1250.1</formula>
      <formula>5000</formula>
    </cfRule>
    <cfRule type="cellIs" dxfId="9908" priority="7802" stopIfTrue="1" operator="greaterThan">
      <formula>5000</formula>
    </cfRule>
  </conditionalFormatting>
  <conditionalFormatting sqref="F67:G67">
    <cfRule type="cellIs" dxfId="9907" priority="7748" stopIfTrue="1" operator="lessThanOrEqual">
      <formula>60</formula>
    </cfRule>
    <cfRule type="cellIs" dxfId="9906" priority="7749" stopIfTrue="1" operator="between">
      <formula>60</formula>
      <formula>100</formula>
    </cfRule>
    <cfRule type="cellIs" dxfId="9905" priority="7750" stopIfTrue="1" operator="greaterThan">
      <formula>100</formula>
    </cfRule>
  </conditionalFormatting>
  <conditionalFormatting sqref="E67">
    <cfRule type="cellIs" dxfId="9904" priority="7751" stopIfTrue="1" operator="lessThanOrEqual">
      <formula>2.5</formula>
    </cfRule>
    <cfRule type="cellIs" dxfId="9903" priority="7752" stopIfTrue="1" operator="between">
      <formula>2.5</formula>
      <formula>7</formula>
    </cfRule>
    <cfRule type="cellIs" dxfId="9902" priority="7753" stopIfTrue="1" operator="greaterThan">
      <formula>7</formula>
    </cfRule>
  </conditionalFormatting>
  <conditionalFormatting sqref="H67">
    <cfRule type="cellIs" dxfId="9901" priority="7754" stopIfTrue="1" operator="lessThanOrEqual">
      <formula>12</formula>
    </cfRule>
    <cfRule type="cellIs" dxfId="9900" priority="7755" stopIfTrue="1" operator="between">
      <formula>12</formula>
      <formula>16</formula>
    </cfRule>
    <cfRule type="cellIs" dxfId="9899" priority="7756" stopIfTrue="1" operator="greaterThan">
      <formula>16</formula>
    </cfRule>
  </conditionalFormatting>
  <conditionalFormatting sqref="J67">
    <cfRule type="cellIs" dxfId="9898" priority="7757" stopIfTrue="1" operator="greaterThan">
      <formula>6.2</formula>
    </cfRule>
    <cfRule type="cellIs" dxfId="9897" priority="7758" stopIfTrue="1" operator="between">
      <formula>5.601</formula>
      <formula>6.2</formula>
    </cfRule>
    <cfRule type="cellIs" dxfId="9896" priority="7759" stopIfTrue="1" operator="lessThanOrEqual">
      <formula>5.6</formula>
    </cfRule>
  </conditionalFormatting>
  <conditionalFormatting sqref="K67">
    <cfRule type="cellIs" dxfId="9895" priority="7760" stopIfTrue="1" operator="lessThanOrEqual">
      <formula>0.02</formula>
    </cfRule>
  </conditionalFormatting>
  <conditionalFormatting sqref="G67">
    <cfRule type="cellIs" dxfId="9894" priority="7745" stopIfTrue="1" operator="lessThanOrEqual">
      <formula>0.12</formula>
    </cfRule>
    <cfRule type="cellIs" dxfId="9893" priority="7746" stopIfTrue="1" operator="between">
      <formula>0.1201</formula>
      <formula>0.2</formula>
    </cfRule>
    <cfRule type="cellIs" dxfId="9892" priority="7747" stopIfTrue="1" operator="greaterThan">
      <formula>0.2</formula>
    </cfRule>
  </conditionalFormatting>
  <conditionalFormatting sqref="N67">
    <cfRule type="cellIs" dxfId="9891" priority="7742" stopIfTrue="1" operator="between">
      <formula>50.1</formula>
      <formula>100</formula>
    </cfRule>
    <cfRule type="cellIs" dxfId="9890" priority="7744" stopIfTrue="1" operator="greaterThan">
      <formula>100</formula>
    </cfRule>
  </conditionalFormatting>
  <conditionalFormatting sqref="M67">
    <cfRule type="cellIs" dxfId="9889" priority="7741" stopIfTrue="1" operator="between">
      <formula>1250.1</formula>
      <formula>5000</formula>
    </cfRule>
    <cfRule type="cellIs" dxfId="9888" priority="7743" stopIfTrue="1" operator="greaterThan">
      <formula>5000</formula>
    </cfRule>
  </conditionalFormatting>
  <conditionalFormatting sqref="F67:G67">
    <cfRule type="cellIs" dxfId="9887" priority="7738" stopIfTrue="1" operator="lessThanOrEqual">
      <formula>60</formula>
    </cfRule>
    <cfRule type="cellIs" dxfId="9886" priority="7739" stopIfTrue="1" operator="between">
      <formula>60</formula>
      <formula>100</formula>
    </cfRule>
    <cfRule type="cellIs" dxfId="9885" priority="7740" stopIfTrue="1" operator="greaterThan">
      <formula>100</formula>
    </cfRule>
  </conditionalFormatting>
  <conditionalFormatting sqref="E67">
    <cfRule type="cellIs" dxfId="9884" priority="7735" stopIfTrue="1" operator="lessThanOrEqual">
      <formula>2.5</formula>
    </cfRule>
    <cfRule type="cellIs" dxfId="9883" priority="7736" stopIfTrue="1" operator="between">
      <formula>2.5</formula>
      <formula>7</formula>
    </cfRule>
    <cfRule type="cellIs" dxfId="9882" priority="7737" stopIfTrue="1" operator="greaterThan">
      <formula>7</formula>
    </cfRule>
  </conditionalFormatting>
  <conditionalFormatting sqref="H67">
    <cfRule type="cellIs" dxfId="9881" priority="7732" stopIfTrue="1" operator="lessThanOrEqual">
      <formula>12</formula>
    </cfRule>
    <cfRule type="cellIs" dxfId="9880" priority="7733" stopIfTrue="1" operator="between">
      <formula>12</formula>
      <formula>16</formula>
    </cfRule>
    <cfRule type="cellIs" dxfId="9879" priority="7734" stopIfTrue="1" operator="greaterThan">
      <formula>16</formula>
    </cfRule>
  </conditionalFormatting>
  <conditionalFormatting sqref="J67">
    <cfRule type="cellIs" dxfId="9878" priority="7729" stopIfTrue="1" operator="greaterThan">
      <formula>6.2</formula>
    </cfRule>
    <cfRule type="cellIs" dxfId="9877" priority="7730" stopIfTrue="1" operator="between">
      <formula>5.601</formula>
      <formula>6.2</formula>
    </cfRule>
    <cfRule type="cellIs" dxfId="9876" priority="7731" stopIfTrue="1" operator="lessThanOrEqual">
      <formula>5.6</formula>
    </cfRule>
  </conditionalFormatting>
  <conditionalFormatting sqref="K67">
    <cfRule type="cellIs" dxfId="9875" priority="7728" stopIfTrue="1" operator="lessThanOrEqual">
      <formula>0.02</formula>
    </cfRule>
  </conditionalFormatting>
  <conditionalFormatting sqref="G67">
    <cfRule type="cellIs" dxfId="9874" priority="7725" stopIfTrue="1" operator="lessThanOrEqual">
      <formula>0.12</formula>
    </cfRule>
    <cfRule type="cellIs" dxfId="9873" priority="7726" stopIfTrue="1" operator="between">
      <formula>0.1201</formula>
      <formula>0.2</formula>
    </cfRule>
    <cfRule type="cellIs" dxfId="9872" priority="7727" stopIfTrue="1" operator="greaterThan">
      <formula>0.2</formula>
    </cfRule>
  </conditionalFormatting>
  <conditionalFormatting sqref="N67">
    <cfRule type="cellIs" dxfId="9871" priority="7723" stopIfTrue="1" operator="between">
      <formula>50.1</formula>
      <formula>100</formula>
    </cfRule>
    <cfRule type="cellIs" dxfId="9870" priority="7724" stopIfTrue="1" operator="greaterThan">
      <formula>100</formula>
    </cfRule>
  </conditionalFormatting>
  <conditionalFormatting sqref="M67">
    <cfRule type="cellIs" dxfId="9869" priority="7721" stopIfTrue="1" operator="between">
      <formula>1250.1</formula>
      <formula>5000</formula>
    </cfRule>
    <cfRule type="cellIs" dxfId="9868" priority="7722" stopIfTrue="1" operator="greaterThan">
      <formula>5000</formula>
    </cfRule>
  </conditionalFormatting>
  <conditionalFormatting sqref="F85:G85">
    <cfRule type="cellIs" dxfId="9867" priority="7708" stopIfTrue="1" operator="lessThanOrEqual">
      <formula>60</formula>
    </cfRule>
    <cfRule type="cellIs" dxfId="9866" priority="7709" stopIfTrue="1" operator="between">
      <formula>60</formula>
      <formula>100</formula>
    </cfRule>
    <cfRule type="cellIs" dxfId="9865" priority="7710" stopIfTrue="1" operator="greaterThan">
      <formula>100</formula>
    </cfRule>
  </conditionalFormatting>
  <conditionalFormatting sqref="E85">
    <cfRule type="cellIs" dxfId="9864" priority="7711" stopIfTrue="1" operator="lessThanOrEqual">
      <formula>2.5</formula>
    </cfRule>
    <cfRule type="cellIs" dxfId="9863" priority="7712" stopIfTrue="1" operator="between">
      <formula>2.5</formula>
      <formula>7</formula>
    </cfRule>
    <cfRule type="cellIs" dxfId="9862" priority="7713" stopIfTrue="1" operator="greaterThan">
      <formula>7</formula>
    </cfRule>
  </conditionalFormatting>
  <conditionalFormatting sqref="H85">
    <cfRule type="cellIs" dxfId="9861" priority="7714" stopIfTrue="1" operator="lessThanOrEqual">
      <formula>12</formula>
    </cfRule>
    <cfRule type="cellIs" dxfId="9860" priority="7715" stopIfTrue="1" operator="between">
      <formula>12</formula>
      <formula>16</formula>
    </cfRule>
    <cfRule type="cellIs" dxfId="9859" priority="7716" stopIfTrue="1" operator="greaterThan">
      <formula>16</formula>
    </cfRule>
  </conditionalFormatting>
  <conditionalFormatting sqref="J85">
    <cfRule type="cellIs" dxfId="9858" priority="7717" stopIfTrue="1" operator="greaterThan">
      <formula>6.2</formula>
    </cfRule>
    <cfRule type="cellIs" dxfId="9857" priority="7718" stopIfTrue="1" operator="between">
      <formula>5.601</formula>
      <formula>6.2</formula>
    </cfRule>
    <cfRule type="cellIs" dxfId="9856" priority="7719" stopIfTrue="1" operator="lessThanOrEqual">
      <formula>5.6</formula>
    </cfRule>
  </conditionalFormatting>
  <conditionalFormatting sqref="K85">
    <cfRule type="cellIs" dxfId="9855" priority="7720" stopIfTrue="1" operator="lessThanOrEqual">
      <formula>0.02</formula>
    </cfRule>
  </conditionalFormatting>
  <conditionalFormatting sqref="G85">
    <cfRule type="cellIs" dxfId="9854" priority="7705" stopIfTrue="1" operator="lessThanOrEqual">
      <formula>0.12</formula>
    </cfRule>
    <cfRule type="cellIs" dxfId="9853" priority="7706" stopIfTrue="1" operator="between">
      <formula>0.1201</formula>
      <formula>0.2</formula>
    </cfRule>
    <cfRule type="cellIs" dxfId="9852" priority="7707" stopIfTrue="1" operator="greaterThan">
      <formula>0.2</formula>
    </cfRule>
  </conditionalFormatting>
  <conditionalFormatting sqref="N85">
    <cfRule type="cellIs" dxfId="9851" priority="7702" stopIfTrue="1" operator="between">
      <formula>50.1</formula>
      <formula>100</formula>
    </cfRule>
    <cfRule type="cellIs" dxfId="9850" priority="7704" stopIfTrue="1" operator="greaterThan">
      <formula>100</formula>
    </cfRule>
  </conditionalFormatting>
  <conditionalFormatting sqref="M85">
    <cfRule type="cellIs" dxfId="9849" priority="7701" stopIfTrue="1" operator="between">
      <formula>1250.1</formula>
      <formula>5000</formula>
    </cfRule>
    <cfRule type="cellIs" dxfId="9848" priority="7703" stopIfTrue="1" operator="greaterThan">
      <formula>5000</formula>
    </cfRule>
  </conditionalFormatting>
  <conditionalFormatting sqref="F85:G85">
    <cfRule type="cellIs" dxfId="9847" priority="7698" stopIfTrue="1" operator="lessThanOrEqual">
      <formula>60</formula>
    </cfRule>
    <cfRule type="cellIs" dxfId="9846" priority="7699" stopIfTrue="1" operator="between">
      <formula>60</formula>
      <formula>100</formula>
    </cfRule>
    <cfRule type="cellIs" dxfId="9845" priority="7700" stopIfTrue="1" operator="greaterThan">
      <formula>100</formula>
    </cfRule>
  </conditionalFormatting>
  <conditionalFormatting sqref="E85">
    <cfRule type="cellIs" dxfId="9844" priority="7695" stopIfTrue="1" operator="lessThanOrEqual">
      <formula>2.5</formula>
    </cfRule>
    <cfRule type="cellIs" dxfId="9843" priority="7696" stopIfTrue="1" operator="between">
      <formula>2.5</formula>
      <formula>7</formula>
    </cfRule>
    <cfRule type="cellIs" dxfId="9842" priority="7697" stopIfTrue="1" operator="greaterThan">
      <formula>7</formula>
    </cfRule>
  </conditionalFormatting>
  <conditionalFormatting sqref="H85">
    <cfRule type="cellIs" dxfId="9841" priority="7692" stopIfTrue="1" operator="lessThanOrEqual">
      <formula>12</formula>
    </cfRule>
    <cfRule type="cellIs" dxfId="9840" priority="7693" stopIfTrue="1" operator="between">
      <formula>12</formula>
      <formula>16</formula>
    </cfRule>
    <cfRule type="cellIs" dxfId="9839" priority="7694" stopIfTrue="1" operator="greaterThan">
      <formula>16</formula>
    </cfRule>
  </conditionalFormatting>
  <conditionalFormatting sqref="J85">
    <cfRule type="cellIs" dxfId="9838" priority="7689" stopIfTrue="1" operator="greaterThan">
      <formula>6.2</formula>
    </cfRule>
    <cfRule type="cellIs" dxfId="9837" priority="7690" stopIfTrue="1" operator="between">
      <formula>5.601</formula>
      <formula>6.2</formula>
    </cfRule>
    <cfRule type="cellIs" dxfId="9836" priority="7691" stopIfTrue="1" operator="lessThanOrEqual">
      <formula>5.6</formula>
    </cfRule>
  </conditionalFormatting>
  <conditionalFormatting sqref="K85">
    <cfRule type="cellIs" dxfId="9835" priority="7688" stopIfTrue="1" operator="lessThanOrEqual">
      <formula>0.02</formula>
    </cfRule>
  </conditionalFormatting>
  <conditionalFormatting sqref="G85">
    <cfRule type="cellIs" dxfId="9834" priority="7685" stopIfTrue="1" operator="lessThanOrEqual">
      <formula>0.12</formula>
    </cfRule>
    <cfRule type="cellIs" dxfId="9833" priority="7686" stopIfTrue="1" operator="between">
      <formula>0.1201</formula>
      <formula>0.2</formula>
    </cfRule>
    <cfRule type="cellIs" dxfId="9832" priority="7687" stopIfTrue="1" operator="greaterThan">
      <formula>0.2</formula>
    </cfRule>
  </conditionalFormatting>
  <conditionalFormatting sqref="N85">
    <cfRule type="cellIs" dxfId="9831" priority="7683" stopIfTrue="1" operator="between">
      <formula>50.1</formula>
      <formula>100</formula>
    </cfRule>
    <cfRule type="cellIs" dxfId="9830" priority="7684" stopIfTrue="1" operator="greaterThan">
      <formula>100</formula>
    </cfRule>
  </conditionalFormatting>
  <conditionalFormatting sqref="M85">
    <cfRule type="cellIs" dxfId="9829" priority="7681" stopIfTrue="1" operator="between">
      <formula>1250.1</formula>
      <formula>5000</formula>
    </cfRule>
    <cfRule type="cellIs" dxfId="9828" priority="7682" stopIfTrue="1" operator="greaterThan">
      <formula>5000</formula>
    </cfRule>
  </conditionalFormatting>
  <conditionalFormatting sqref="F12:G21">
    <cfRule type="cellIs" dxfId="9827" priority="7668" stopIfTrue="1" operator="lessThanOrEqual">
      <formula>60</formula>
    </cfRule>
    <cfRule type="cellIs" dxfId="9826" priority="7669" stopIfTrue="1" operator="between">
      <formula>60</formula>
      <formula>100</formula>
    </cfRule>
    <cfRule type="cellIs" dxfId="9825" priority="7670" stopIfTrue="1" operator="greaterThan">
      <formula>100</formula>
    </cfRule>
  </conditionalFormatting>
  <conditionalFormatting sqref="E12:E21">
    <cfRule type="cellIs" dxfId="9824" priority="7671" stopIfTrue="1" operator="lessThanOrEqual">
      <formula>2.5</formula>
    </cfRule>
    <cfRule type="cellIs" dxfId="9823" priority="7672" stopIfTrue="1" operator="between">
      <formula>2.5</formula>
      <formula>7</formula>
    </cfRule>
    <cfRule type="cellIs" dxfId="9822" priority="7673" stopIfTrue="1" operator="greaterThan">
      <formula>7</formula>
    </cfRule>
  </conditionalFormatting>
  <conditionalFormatting sqref="H12:H21">
    <cfRule type="cellIs" dxfId="9821" priority="7674" stopIfTrue="1" operator="lessThanOrEqual">
      <formula>12</formula>
    </cfRule>
    <cfRule type="cellIs" dxfId="9820" priority="7675" stopIfTrue="1" operator="between">
      <formula>12</formula>
      <formula>16</formula>
    </cfRule>
    <cfRule type="cellIs" dxfId="9819" priority="7676" stopIfTrue="1" operator="greaterThan">
      <formula>16</formula>
    </cfRule>
  </conditionalFormatting>
  <conditionalFormatting sqref="J12:J21">
    <cfRule type="cellIs" dxfId="9818" priority="7677" stopIfTrue="1" operator="greaterThan">
      <formula>6.2</formula>
    </cfRule>
    <cfRule type="cellIs" dxfId="9817" priority="7678" stopIfTrue="1" operator="between">
      <formula>5.601</formula>
      <formula>6.2</formula>
    </cfRule>
    <cfRule type="cellIs" dxfId="9816" priority="7679" stopIfTrue="1" operator="lessThanOrEqual">
      <formula>5.6</formula>
    </cfRule>
  </conditionalFormatting>
  <conditionalFormatting sqref="K12:K21">
    <cfRule type="cellIs" dxfId="9815" priority="7680" stopIfTrue="1" operator="lessThanOrEqual">
      <formula>0.02</formula>
    </cfRule>
  </conditionalFormatting>
  <conditionalFormatting sqref="G12:G21">
    <cfRule type="cellIs" dxfId="9814" priority="7665" stopIfTrue="1" operator="lessThanOrEqual">
      <formula>0.12</formula>
    </cfRule>
    <cfRule type="cellIs" dxfId="9813" priority="7666" stopIfTrue="1" operator="between">
      <formula>0.1201</formula>
      <formula>0.2</formula>
    </cfRule>
    <cfRule type="cellIs" dxfId="9812" priority="7667" stopIfTrue="1" operator="greaterThan">
      <formula>0.2</formula>
    </cfRule>
  </conditionalFormatting>
  <conditionalFormatting sqref="N12:N21">
    <cfRule type="cellIs" dxfId="9811" priority="7662" stopIfTrue="1" operator="between">
      <formula>50.1</formula>
      <formula>100</formula>
    </cfRule>
    <cfRule type="cellIs" dxfId="9810" priority="7664" stopIfTrue="1" operator="greaterThan">
      <formula>100</formula>
    </cfRule>
  </conditionalFormatting>
  <conditionalFormatting sqref="M12:M21">
    <cfRule type="cellIs" dxfId="9809" priority="7661" stopIfTrue="1" operator="between">
      <formula>1250.1</formula>
      <formula>5000</formula>
    </cfRule>
    <cfRule type="cellIs" dxfId="9808" priority="7663" stopIfTrue="1" operator="greaterThan">
      <formula>5000</formula>
    </cfRule>
  </conditionalFormatting>
  <conditionalFormatting sqref="F12:G21">
    <cfRule type="cellIs" dxfId="9807" priority="7658" stopIfTrue="1" operator="lessThanOrEqual">
      <formula>60</formula>
    </cfRule>
    <cfRule type="cellIs" dxfId="9806" priority="7659" stopIfTrue="1" operator="between">
      <formula>60</formula>
      <formula>100</formula>
    </cfRule>
    <cfRule type="cellIs" dxfId="9805" priority="7660" stopIfTrue="1" operator="greaterThan">
      <formula>100</formula>
    </cfRule>
  </conditionalFormatting>
  <conditionalFormatting sqref="E12:E21">
    <cfRule type="cellIs" dxfId="9804" priority="7655" stopIfTrue="1" operator="lessThanOrEqual">
      <formula>2.5</formula>
    </cfRule>
    <cfRule type="cellIs" dxfId="9803" priority="7656" stopIfTrue="1" operator="between">
      <formula>2.5</formula>
      <formula>7</formula>
    </cfRule>
    <cfRule type="cellIs" dxfId="9802" priority="7657" stopIfTrue="1" operator="greaterThan">
      <formula>7</formula>
    </cfRule>
  </conditionalFormatting>
  <conditionalFormatting sqref="H12:H21">
    <cfRule type="cellIs" dxfId="9801" priority="7652" stopIfTrue="1" operator="lessThanOrEqual">
      <formula>12</formula>
    </cfRule>
    <cfRule type="cellIs" dxfId="9800" priority="7653" stopIfTrue="1" operator="between">
      <formula>12</formula>
      <formula>16</formula>
    </cfRule>
    <cfRule type="cellIs" dxfId="9799" priority="7654" stopIfTrue="1" operator="greaterThan">
      <formula>16</formula>
    </cfRule>
  </conditionalFormatting>
  <conditionalFormatting sqref="J12:J21">
    <cfRule type="cellIs" dxfId="9798" priority="7649" stopIfTrue="1" operator="greaterThan">
      <formula>6.2</formula>
    </cfRule>
    <cfRule type="cellIs" dxfId="9797" priority="7650" stopIfTrue="1" operator="between">
      <formula>5.601</formula>
      <formula>6.2</formula>
    </cfRule>
    <cfRule type="cellIs" dxfId="9796" priority="7651" stopIfTrue="1" operator="lessThanOrEqual">
      <formula>5.6</formula>
    </cfRule>
  </conditionalFormatting>
  <conditionalFormatting sqref="K12:K21">
    <cfRule type="cellIs" dxfId="9795" priority="7648" stopIfTrue="1" operator="lessThanOrEqual">
      <formula>0.02</formula>
    </cfRule>
  </conditionalFormatting>
  <conditionalFormatting sqref="G12:G21">
    <cfRule type="cellIs" dxfId="9794" priority="7645" stopIfTrue="1" operator="lessThanOrEqual">
      <formula>0.12</formula>
    </cfRule>
    <cfRule type="cellIs" dxfId="9793" priority="7646" stopIfTrue="1" operator="between">
      <formula>0.1201</formula>
      <formula>0.2</formula>
    </cfRule>
    <cfRule type="cellIs" dxfId="9792" priority="7647" stopIfTrue="1" operator="greaterThan">
      <formula>0.2</formula>
    </cfRule>
  </conditionalFormatting>
  <conditionalFormatting sqref="N12:N21">
    <cfRule type="cellIs" dxfId="9791" priority="7643" stopIfTrue="1" operator="between">
      <formula>50.1</formula>
      <formula>100</formula>
    </cfRule>
    <cfRule type="cellIs" dxfId="9790" priority="7644" stopIfTrue="1" operator="greaterThan">
      <formula>100</formula>
    </cfRule>
  </conditionalFormatting>
  <conditionalFormatting sqref="M12:M21">
    <cfRule type="cellIs" dxfId="9789" priority="7641" stopIfTrue="1" operator="between">
      <formula>1250.1</formula>
      <formula>5000</formula>
    </cfRule>
    <cfRule type="cellIs" dxfId="9788" priority="7642" stopIfTrue="1" operator="greaterThan">
      <formula>5000</formula>
    </cfRule>
  </conditionalFormatting>
  <conditionalFormatting sqref="F139:G139">
    <cfRule type="cellIs" dxfId="9787" priority="7628" stopIfTrue="1" operator="lessThanOrEqual">
      <formula>60</formula>
    </cfRule>
    <cfRule type="cellIs" dxfId="9786" priority="7629" stopIfTrue="1" operator="between">
      <formula>60</formula>
      <formula>100</formula>
    </cfRule>
    <cfRule type="cellIs" dxfId="9785" priority="7630" stopIfTrue="1" operator="greaterThan">
      <formula>100</formula>
    </cfRule>
  </conditionalFormatting>
  <conditionalFormatting sqref="E139">
    <cfRule type="cellIs" dxfId="9784" priority="7631" stopIfTrue="1" operator="lessThanOrEqual">
      <formula>2.5</formula>
    </cfRule>
    <cfRule type="cellIs" dxfId="9783" priority="7632" stopIfTrue="1" operator="between">
      <formula>2.5</formula>
      <formula>7</formula>
    </cfRule>
    <cfRule type="cellIs" dxfId="9782" priority="7633" stopIfTrue="1" operator="greaterThan">
      <formula>7</formula>
    </cfRule>
  </conditionalFormatting>
  <conditionalFormatting sqref="H139">
    <cfRule type="cellIs" dxfId="9781" priority="7634" stopIfTrue="1" operator="lessThanOrEqual">
      <formula>12</formula>
    </cfRule>
    <cfRule type="cellIs" dxfId="9780" priority="7635" stopIfTrue="1" operator="between">
      <formula>12</formula>
      <formula>16</formula>
    </cfRule>
    <cfRule type="cellIs" dxfId="9779" priority="7636" stopIfTrue="1" operator="greaterThan">
      <formula>16</formula>
    </cfRule>
  </conditionalFormatting>
  <conditionalFormatting sqref="J139">
    <cfRule type="cellIs" dxfId="9778" priority="7637" stopIfTrue="1" operator="greaterThan">
      <formula>6.2</formula>
    </cfRule>
    <cfRule type="cellIs" dxfId="9777" priority="7638" stopIfTrue="1" operator="between">
      <formula>5.601</formula>
      <formula>6.2</formula>
    </cfRule>
    <cfRule type="cellIs" dxfId="9776" priority="7639" stopIfTrue="1" operator="lessThanOrEqual">
      <formula>5.6</formula>
    </cfRule>
  </conditionalFormatting>
  <conditionalFormatting sqref="K139">
    <cfRule type="cellIs" dxfId="9775" priority="7640" stopIfTrue="1" operator="lessThanOrEqual">
      <formula>0.02</formula>
    </cfRule>
  </conditionalFormatting>
  <conditionalFormatting sqref="G139">
    <cfRule type="cellIs" dxfId="9774" priority="7625" stopIfTrue="1" operator="lessThanOrEqual">
      <formula>0.12</formula>
    </cfRule>
    <cfRule type="cellIs" dxfId="9773" priority="7626" stopIfTrue="1" operator="between">
      <formula>0.1201</formula>
      <formula>0.2</formula>
    </cfRule>
    <cfRule type="cellIs" dxfId="9772" priority="7627" stopIfTrue="1" operator="greaterThan">
      <formula>0.2</formula>
    </cfRule>
  </conditionalFormatting>
  <conditionalFormatting sqref="N139">
    <cfRule type="cellIs" dxfId="9771" priority="7622" stopIfTrue="1" operator="between">
      <formula>50.1</formula>
      <formula>100</formula>
    </cfRule>
    <cfRule type="cellIs" dxfId="9770" priority="7624" stopIfTrue="1" operator="greaterThan">
      <formula>100</formula>
    </cfRule>
  </conditionalFormatting>
  <conditionalFormatting sqref="M139">
    <cfRule type="cellIs" dxfId="9769" priority="7621" stopIfTrue="1" operator="between">
      <formula>1250.1</formula>
      <formula>5000</formula>
    </cfRule>
    <cfRule type="cellIs" dxfId="9768" priority="7623" stopIfTrue="1" operator="greaterThan">
      <formula>5000</formula>
    </cfRule>
  </conditionalFormatting>
  <conditionalFormatting sqref="F139:G139">
    <cfRule type="cellIs" dxfId="9767" priority="7618" stopIfTrue="1" operator="lessThanOrEqual">
      <formula>60</formula>
    </cfRule>
    <cfRule type="cellIs" dxfId="9766" priority="7619" stopIfTrue="1" operator="between">
      <formula>60</formula>
      <formula>100</formula>
    </cfRule>
    <cfRule type="cellIs" dxfId="9765" priority="7620" stopIfTrue="1" operator="greaterThan">
      <formula>100</formula>
    </cfRule>
  </conditionalFormatting>
  <conditionalFormatting sqref="E139">
    <cfRule type="cellIs" dxfId="9764" priority="7615" stopIfTrue="1" operator="lessThanOrEqual">
      <formula>2.5</formula>
    </cfRule>
    <cfRule type="cellIs" dxfId="9763" priority="7616" stopIfTrue="1" operator="between">
      <formula>2.5</formula>
      <formula>7</formula>
    </cfRule>
    <cfRule type="cellIs" dxfId="9762" priority="7617" stopIfTrue="1" operator="greaterThan">
      <formula>7</formula>
    </cfRule>
  </conditionalFormatting>
  <conditionalFormatting sqref="H139">
    <cfRule type="cellIs" dxfId="9761" priority="7612" stopIfTrue="1" operator="lessThanOrEqual">
      <formula>12</formula>
    </cfRule>
    <cfRule type="cellIs" dxfId="9760" priority="7613" stopIfTrue="1" operator="between">
      <formula>12</formula>
      <formula>16</formula>
    </cfRule>
    <cfRule type="cellIs" dxfId="9759" priority="7614" stopIfTrue="1" operator="greaterThan">
      <formula>16</formula>
    </cfRule>
  </conditionalFormatting>
  <conditionalFormatting sqref="J139">
    <cfRule type="cellIs" dxfId="9758" priority="7609" stopIfTrue="1" operator="greaterThan">
      <formula>6.2</formula>
    </cfRule>
    <cfRule type="cellIs" dxfId="9757" priority="7610" stopIfTrue="1" operator="between">
      <formula>5.601</formula>
      <formula>6.2</formula>
    </cfRule>
    <cfRule type="cellIs" dxfId="9756" priority="7611" stopIfTrue="1" operator="lessThanOrEqual">
      <formula>5.6</formula>
    </cfRule>
  </conditionalFormatting>
  <conditionalFormatting sqref="K139">
    <cfRule type="cellIs" dxfId="9755" priority="7608" stopIfTrue="1" operator="lessThanOrEqual">
      <formula>0.02</formula>
    </cfRule>
  </conditionalFormatting>
  <conditionalFormatting sqref="G139">
    <cfRule type="cellIs" dxfId="9754" priority="7605" stopIfTrue="1" operator="lessThanOrEqual">
      <formula>0.12</formula>
    </cfRule>
    <cfRule type="cellIs" dxfId="9753" priority="7606" stopIfTrue="1" operator="between">
      <formula>0.1201</formula>
      <formula>0.2</formula>
    </cfRule>
    <cfRule type="cellIs" dxfId="9752" priority="7607" stopIfTrue="1" operator="greaterThan">
      <formula>0.2</formula>
    </cfRule>
  </conditionalFormatting>
  <conditionalFormatting sqref="N139">
    <cfRule type="cellIs" dxfId="9751" priority="7603" stopIfTrue="1" operator="between">
      <formula>50.1</formula>
      <formula>100</formula>
    </cfRule>
    <cfRule type="cellIs" dxfId="9750" priority="7604" stopIfTrue="1" operator="greaterThan">
      <formula>100</formula>
    </cfRule>
  </conditionalFormatting>
  <conditionalFormatting sqref="M139">
    <cfRule type="cellIs" dxfId="9749" priority="7601" stopIfTrue="1" operator="between">
      <formula>1250.1</formula>
      <formula>5000</formula>
    </cfRule>
    <cfRule type="cellIs" dxfId="9748" priority="7602" stopIfTrue="1" operator="greaterThan">
      <formula>5000</formula>
    </cfRule>
  </conditionalFormatting>
  <conditionalFormatting sqref="F169:G169">
    <cfRule type="cellIs" dxfId="9747" priority="7588" stopIfTrue="1" operator="lessThanOrEqual">
      <formula>60</formula>
    </cfRule>
    <cfRule type="cellIs" dxfId="9746" priority="7589" stopIfTrue="1" operator="between">
      <formula>60</formula>
      <formula>100</formula>
    </cfRule>
    <cfRule type="cellIs" dxfId="9745" priority="7590" stopIfTrue="1" operator="greaterThan">
      <formula>100</formula>
    </cfRule>
  </conditionalFormatting>
  <conditionalFormatting sqref="E169">
    <cfRule type="cellIs" dxfId="9744" priority="7591" stopIfTrue="1" operator="lessThanOrEqual">
      <formula>2.5</formula>
    </cfRule>
    <cfRule type="cellIs" dxfId="9743" priority="7592" stopIfTrue="1" operator="between">
      <formula>2.5</formula>
      <formula>7</formula>
    </cfRule>
    <cfRule type="cellIs" dxfId="9742" priority="7593" stopIfTrue="1" operator="greaterThan">
      <formula>7</formula>
    </cfRule>
  </conditionalFormatting>
  <conditionalFormatting sqref="H169">
    <cfRule type="cellIs" dxfId="9741" priority="7594" stopIfTrue="1" operator="lessThanOrEqual">
      <formula>12</formula>
    </cfRule>
    <cfRule type="cellIs" dxfId="9740" priority="7595" stopIfTrue="1" operator="between">
      <formula>12</formula>
      <formula>16</formula>
    </cfRule>
    <cfRule type="cellIs" dxfId="9739" priority="7596" stopIfTrue="1" operator="greaterThan">
      <formula>16</formula>
    </cfRule>
  </conditionalFormatting>
  <conditionalFormatting sqref="J169">
    <cfRule type="cellIs" dxfId="9738" priority="7597" stopIfTrue="1" operator="greaterThan">
      <formula>6.2</formula>
    </cfRule>
    <cfRule type="cellIs" dxfId="9737" priority="7598" stopIfTrue="1" operator="between">
      <formula>5.601</formula>
      <formula>6.2</formula>
    </cfRule>
    <cfRule type="cellIs" dxfId="9736" priority="7599" stopIfTrue="1" operator="lessThanOrEqual">
      <formula>5.6</formula>
    </cfRule>
  </conditionalFormatting>
  <conditionalFormatting sqref="K169">
    <cfRule type="cellIs" dxfId="9735" priority="7600" stopIfTrue="1" operator="lessThanOrEqual">
      <formula>0.02</formula>
    </cfRule>
  </conditionalFormatting>
  <conditionalFormatting sqref="G169">
    <cfRule type="cellIs" dxfId="9734" priority="7585" stopIfTrue="1" operator="lessThanOrEqual">
      <formula>0.12</formula>
    </cfRule>
    <cfRule type="cellIs" dxfId="9733" priority="7586" stopIfTrue="1" operator="between">
      <formula>0.1201</formula>
      <formula>0.2</formula>
    </cfRule>
    <cfRule type="cellIs" dxfId="9732" priority="7587" stopIfTrue="1" operator="greaterThan">
      <formula>0.2</formula>
    </cfRule>
  </conditionalFormatting>
  <conditionalFormatting sqref="N169">
    <cfRule type="cellIs" dxfId="9731" priority="7582" stopIfTrue="1" operator="between">
      <formula>50.1</formula>
      <formula>100</formula>
    </cfRule>
    <cfRule type="cellIs" dxfId="9730" priority="7584" stopIfTrue="1" operator="greaterThan">
      <formula>100</formula>
    </cfRule>
  </conditionalFormatting>
  <conditionalFormatting sqref="M169">
    <cfRule type="cellIs" dxfId="9729" priority="7581" stopIfTrue="1" operator="between">
      <formula>1250.1</formula>
      <formula>5000</formula>
    </cfRule>
    <cfRule type="cellIs" dxfId="9728" priority="7583" stopIfTrue="1" operator="greaterThan">
      <formula>5000</formula>
    </cfRule>
  </conditionalFormatting>
  <conditionalFormatting sqref="F169:G169">
    <cfRule type="cellIs" dxfId="9727" priority="7578" stopIfTrue="1" operator="lessThanOrEqual">
      <formula>60</formula>
    </cfRule>
    <cfRule type="cellIs" dxfId="9726" priority="7579" stopIfTrue="1" operator="between">
      <formula>60</formula>
      <formula>100</formula>
    </cfRule>
    <cfRule type="cellIs" dxfId="9725" priority="7580" stopIfTrue="1" operator="greaterThan">
      <formula>100</formula>
    </cfRule>
  </conditionalFormatting>
  <conditionalFormatting sqref="E169">
    <cfRule type="cellIs" dxfId="9724" priority="7575" stopIfTrue="1" operator="lessThanOrEqual">
      <formula>2.5</formula>
    </cfRule>
    <cfRule type="cellIs" dxfId="9723" priority="7576" stopIfTrue="1" operator="between">
      <formula>2.5</formula>
      <formula>7</formula>
    </cfRule>
    <cfRule type="cellIs" dxfId="9722" priority="7577" stopIfTrue="1" operator="greaterThan">
      <formula>7</formula>
    </cfRule>
  </conditionalFormatting>
  <conditionalFormatting sqref="H169">
    <cfRule type="cellIs" dxfId="9721" priority="7572" stopIfTrue="1" operator="lessThanOrEqual">
      <formula>12</formula>
    </cfRule>
    <cfRule type="cellIs" dxfId="9720" priority="7573" stopIfTrue="1" operator="between">
      <formula>12</formula>
      <formula>16</formula>
    </cfRule>
    <cfRule type="cellIs" dxfId="9719" priority="7574" stopIfTrue="1" operator="greaterThan">
      <formula>16</formula>
    </cfRule>
  </conditionalFormatting>
  <conditionalFormatting sqref="J169">
    <cfRule type="cellIs" dxfId="9718" priority="7569" stopIfTrue="1" operator="greaterThan">
      <formula>6.2</formula>
    </cfRule>
    <cfRule type="cellIs" dxfId="9717" priority="7570" stopIfTrue="1" operator="between">
      <formula>5.601</formula>
      <formula>6.2</formula>
    </cfRule>
    <cfRule type="cellIs" dxfId="9716" priority="7571" stopIfTrue="1" operator="lessThanOrEqual">
      <formula>5.6</formula>
    </cfRule>
  </conditionalFormatting>
  <conditionalFormatting sqref="K169">
    <cfRule type="cellIs" dxfId="9715" priority="7568" stopIfTrue="1" operator="lessThanOrEqual">
      <formula>0.02</formula>
    </cfRule>
  </conditionalFormatting>
  <conditionalFormatting sqref="G169">
    <cfRule type="cellIs" dxfId="9714" priority="7565" stopIfTrue="1" operator="lessThanOrEqual">
      <formula>0.12</formula>
    </cfRule>
    <cfRule type="cellIs" dxfId="9713" priority="7566" stopIfTrue="1" operator="between">
      <formula>0.1201</formula>
      <formula>0.2</formula>
    </cfRule>
    <cfRule type="cellIs" dxfId="9712" priority="7567" stopIfTrue="1" operator="greaterThan">
      <formula>0.2</formula>
    </cfRule>
  </conditionalFormatting>
  <conditionalFormatting sqref="N169">
    <cfRule type="cellIs" dxfId="9711" priority="7563" stopIfTrue="1" operator="between">
      <formula>50.1</formula>
      <formula>100</formula>
    </cfRule>
    <cfRule type="cellIs" dxfId="9710" priority="7564" stopIfTrue="1" operator="greaterThan">
      <formula>100</formula>
    </cfRule>
  </conditionalFormatting>
  <conditionalFormatting sqref="M169">
    <cfRule type="cellIs" dxfId="9709" priority="7561" stopIfTrue="1" operator="between">
      <formula>1250.1</formula>
      <formula>5000</formula>
    </cfRule>
    <cfRule type="cellIs" dxfId="9708" priority="7562" stopIfTrue="1" operator="greaterThan">
      <formula>5000</formula>
    </cfRule>
  </conditionalFormatting>
  <conditionalFormatting sqref="F211:G211">
    <cfRule type="cellIs" dxfId="9707" priority="7548" stopIfTrue="1" operator="lessThanOrEqual">
      <formula>60</formula>
    </cfRule>
    <cfRule type="cellIs" dxfId="9706" priority="7549" stopIfTrue="1" operator="between">
      <formula>60</formula>
      <formula>100</formula>
    </cfRule>
    <cfRule type="cellIs" dxfId="9705" priority="7550" stopIfTrue="1" operator="greaterThan">
      <formula>100</formula>
    </cfRule>
  </conditionalFormatting>
  <conditionalFormatting sqref="E211">
    <cfRule type="cellIs" dxfId="9704" priority="7551" stopIfTrue="1" operator="lessThanOrEqual">
      <formula>2.5</formula>
    </cfRule>
    <cfRule type="cellIs" dxfId="9703" priority="7552" stopIfTrue="1" operator="between">
      <formula>2.5</formula>
      <formula>7</formula>
    </cfRule>
    <cfRule type="cellIs" dxfId="9702" priority="7553" stopIfTrue="1" operator="greaterThan">
      <formula>7</formula>
    </cfRule>
  </conditionalFormatting>
  <conditionalFormatting sqref="H211">
    <cfRule type="cellIs" dxfId="9701" priority="7554" stopIfTrue="1" operator="lessThanOrEqual">
      <formula>12</formula>
    </cfRule>
    <cfRule type="cellIs" dxfId="9700" priority="7555" stopIfTrue="1" operator="between">
      <formula>12</formula>
      <formula>16</formula>
    </cfRule>
    <cfRule type="cellIs" dxfId="9699" priority="7556" stopIfTrue="1" operator="greaterThan">
      <formula>16</formula>
    </cfRule>
  </conditionalFormatting>
  <conditionalFormatting sqref="J211">
    <cfRule type="cellIs" dxfId="9698" priority="7557" stopIfTrue="1" operator="greaterThan">
      <formula>6.2</formula>
    </cfRule>
    <cfRule type="cellIs" dxfId="9697" priority="7558" stopIfTrue="1" operator="between">
      <formula>5.601</formula>
      <formula>6.2</formula>
    </cfRule>
    <cfRule type="cellIs" dxfId="9696" priority="7559" stopIfTrue="1" operator="lessThanOrEqual">
      <formula>5.6</formula>
    </cfRule>
  </conditionalFormatting>
  <conditionalFormatting sqref="K211">
    <cfRule type="cellIs" dxfId="9695" priority="7560" stopIfTrue="1" operator="lessThanOrEqual">
      <formula>0.02</formula>
    </cfRule>
  </conditionalFormatting>
  <conditionalFormatting sqref="G211">
    <cfRule type="cellIs" dxfId="9694" priority="7545" stopIfTrue="1" operator="lessThanOrEqual">
      <formula>0.12</formula>
    </cfRule>
    <cfRule type="cellIs" dxfId="9693" priority="7546" stopIfTrue="1" operator="between">
      <formula>0.1201</formula>
      <formula>0.2</formula>
    </cfRule>
    <cfRule type="cellIs" dxfId="9692" priority="7547" stopIfTrue="1" operator="greaterThan">
      <formula>0.2</formula>
    </cfRule>
  </conditionalFormatting>
  <conditionalFormatting sqref="N211">
    <cfRule type="cellIs" dxfId="9691" priority="7542" stopIfTrue="1" operator="between">
      <formula>50.1</formula>
      <formula>100</formula>
    </cfRule>
    <cfRule type="cellIs" dxfId="9690" priority="7544" stopIfTrue="1" operator="greaterThan">
      <formula>100</formula>
    </cfRule>
  </conditionalFormatting>
  <conditionalFormatting sqref="M211">
    <cfRule type="cellIs" dxfId="9689" priority="7541" stopIfTrue="1" operator="between">
      <formula>1250.1</formula>
      <formula>5000</formula>
    </cfRule>
    <cfRule type="cellIs" dxfId="9688" priority="7543" stopIfTrue="1" operator="greaterThan">
      <formula>5000</formula>
    </cfRule>
  </conditionalFormatting>
  <conditionalFormatting sqref="F211:G211">
    <cfRule type="cellIs" dxfId="9687" priority="7538" stopIfTrue="1" operator="lessThanOrEqual">
      <formula>60</formula>
    </cfRule>
    <cfRule type="cellIs" dxfId="9686" priority="7539" stopIfTrue="1" operator="between">
      <formula>60</formula>
      <formula>100</formula>
    </cfRule>
    <cfRule type="cellIs" dxfId="9685" priority="7540" stopIfTrue="1" operator="greaterThan">
      <formula>100</formula>
    </cfRule>
  </conditionalFormatting>
  <conditionalFormatting sqref="E211">
    <cfRule type="cellIs" dxfId="9684" priority="7535" stopIfTrue="1" operator="lessThanOrEqual">
      <formula>2.5</formula>
    </cfRule>
    <cfRule type="cellIs" dxfId="9683" priority="7536" stopIfTrue="1" operator="between">
      <formula>2.5</formula>
      <formula>7</formula>
    </cfRule>
    <cfRule type="cellIs" dxfId="9682" priority="7537" stopIfTrue="1" operator="greaterThan">
      <formula>7</formula>
    </cfRule>
  </conditionalFormatting>
  <conditionalFormatting sqref="H211">
    <cfRule type="cellIs" dxfId="9681" priority="7532" stopIfTrue="1" operator="lessThanOrEqual">
      <formula>12</formula>
    </cfRule>
    <cfRule type="cellIs" dxfId="9680" priority="7533" stopIfTrue="1" operator="between">
      <formula>12</formula>
      <formula>16</formula>
    </cfRule>
    <cfRule type="cellIs" dxfId="9679" priority="7534" stopIfTrue="1" operator="greaterThan">
      <formula>16</formula>
    </cfRule>
  </conditionalFormatting>
  <conditionalFormatting sqref="J211">
    <cfRule type="cellIs" dxfId="9678" priority="7529" stopIfTrue="1" operator="greaterThan">
      <formula>6.2</formula>
    </cfRule>
    <cfRule type="cellIs" dxfId="9677" priority="7530" stopIfTrue="1" operator="between">
      <formula>5.601</formula>
      <formula>6.2</formula>
    </cfRule>
    <cfRule type="cellIs" dxfId="9676" priority="7531" stopIfTrue="1" operator="lessThanOrEqual">
      <formula>5.6</formula>
    </cfRule>
  </conditionalFormatting>
  <conditionalFormatting sqref="K211">
    <cfRule type="cellIs" dxfId="9675" priority="7528" stopIfTrue="1" operator="lessThanOrEqual">
      <formula>0.02</formula>
    </cfRule>
  </conditionalFormatting>
  <conditionalFormatting sqref="G211">
    <cfRule type="cellIs" dxfId="9674" priority="7525" stopIfTrue="1" operator="lessThanOrEqual">
      <formula>0.12</formula>
    </cfRule>
    <cfRule type="cellIs" dxfId="9673" priority="7526" stopIfTrue="1" operator="between">
      <formula>0.1201</formula>
      <formula>0.2</formula>
    </cfRule>
    <cfRule type="cellIs" dxfId="9672" priority="7527" stopIfTrue="1" operator="greaterThan">
      <formula>0.2</formula>
    </cfRule>
  </conditionalFormatting>
  <conditionalFormatting sqref="N211">
    <cfRule type="cellIs" dxfId="9671" priority="7523" stopIfTrue="1" operator="between">
      <formula>50.1</formula>
      <formula>100</formula>
    </cfRule>
    <cfRule type="cellIs" dxfId="9670" priority="7524" stopIfTrue="1" operator="greaterThan">
      <formula>100</formula>
    </cfRule>
  </conditionalFormatting>
  <conditionalFormatting sqref="M211">
    <cfRule type="cellIs" dxfId="9669" priority="7521" stopIfTrue="1" operator="between">
      <formula>1250.1</formula>
      <formula>5000</formula>
    </cfRule>
    <cfRule type="cellIs" dxfId="9668" priority="7522" stopIfTrue="1" operator="greaterThan">
      <formula>5000</formula>
    </cfRule>
  </conditionalFormatting>
  <conditionalFormatting sqref="F229:G229">
    <cfRule type="cellIs" dxfId="9667" priority="7508" stopIfTrue="1" operator="lessThanOrEqual">
      <formula>60</formula>
    </cfRule>
    <cfRule type="cellIs" dxfId="9666" priority="7509" stopIfTrue="1" operator="between">
      <formula>60</formula>
      <formula>100</formula>
    </cfRule>
    <cfRule type="cellIs" dxfId="9665" priority="7510" stopIfTrue="1" operator="greaterThan">
      <formula>100</formula>
    </cfRule>
  </conditionalFormatting>
  <conditionalFormatting sqref="E229">
    <cfRule type="cellIs" dxfId="9664" priority="7511" stopIfTrue="1" operator="lessThanOrEqual">
      <formula>2.5</formula>
    </cfRule>
    <cfRule type="cellIs" dxfId="9663" priority="7512" stopIfTrue="1" operator="between">
      <formula>2.5</formula>
      <formula>7</formula>
    </cfRule>
    <cfRule type="cellIs" dxfId="9662" priority="7513" stopIfTrue="1" operator="greaterThan">
      <formula>7</formula>
    </cfRule>
  </conditionalFormatting>
  <conditionalFormatting sqref="H229">
    <cfRule type="cellIs" dxfId="9661" priority="7514" stopIfTrue="1" operator="lessThanOrEqual">
      <formula>12</formula>
    </cfRule>
    <cfRule type="cellIs" dxfId="9660" priority="7515" stopIfTrue="1" operator="between">
      <formula>12</formula>
      <formula>16</formula>
    </cfRule>
    <cfRule type="cellIs" dxfId="9659" priority="7516" stopIfTrue="1" operator="greaterThan">
      <formula>16</formula>
    </cfRule>
  </conditionalFormatting>
  <conditionalFormatting sqref="J229">
    <cfRule type="cellIs" dxfId="9658" priority="7517" stopIfTrue="1" operator="greaterThan">
      <formula>6.2</formula>
    </cfRule>
    <cfRule type="cellIs" dxfId="9657" priority="7518" stopIfTrue="1" operator="between">
      <formula>5.601</formula>
      <formula>6.2</formula>
    </cfRule>
    <cfRule type="cellIs" dxfId="9656" priority="7519" stopIfTrue="1" operator="lessThanOrEqual">
      <formula>5.6</formula>
    </cfRule>
  </conditionalFormatting>
  <conditionalFormatting sqref="K229">
    <cfRule type="cellIs" dxfId="9655" priority="7520" stopIfTrue="1" operator="lessThanOrEqual">
      <formula>0.02</formula>
    </cfRule>
  </conditionalFormatting>
  <conditionalFormatting sqref="G229">
    <cfRule type="cellIs" dxfId="9654" priority="7505" stopIfTrue="1" operator="lessThanOrEqual">
      <formula>0.12</formula>
    </cfRule>
    <cfRule type="cellIs" dxfId="9653" priority="7506" stopIfTrue="1" operator="between">
      <formula>0.1201</formula>
      <formula>0.2</formula>
    </cfRule>
    <cfRule type="cellIs" dxfId="9652" priority="7507" stopIfTrue="1" operator="greaterThan">
      <formula>0.2</formula>
    </cfRule>
  </conditionalFormatting>
  <conditionalFormatting sqref="N229">
    <cfRule type="cellIs" dxfId="9651" priority="7502" stopIfTrue="1" operator="between">
      <formula>50.1</formula>
      <formula>100</formula>
    </cfRule>
    <cfRule type="cellIs" dxfId="9650" priority="7504" stopIfTrue="1" operator="greaterThan">
      <formula>100</formula>
    </cfRule>
  </conditionalFormatting>
  <conditionalFormatting sqref="M229">
    <cfRule type="cellIs" dxfId="9649" priority="7501" stopIfTrue="1" operator="between">
      <formula>1250.1</formula>
      <formula>5000</formula>
    </cfRule>
    <cfRule type="cellIs" dxfId="9648" priority="7503" stopIfTrue="1" operator="greaterThan">
      <formula>5000</formula>
    </cfRule>
  </conditionalFormatting>
  <conditionalFormatting sqref="F229:G229">
    <cfRule type="cellIs" dxfId="9647" priority="7498" stopIfTrue="1" operator="lessThanOrEqual">
      <formula>60</formula>
    </cfRule>
    <cfRule type="cellIs" dxfId="9646" priority="7499" stopIfTrue="1" operator="between">
      <formula>60</formula>
      <formula>100</formula>
    </cfRule>
    <cfRule type="cellIs" dxfId="9645" priority="7500" stopIfTrue="1" operator="greaterThan">
      <formula>100</formula>
    </cfRule>
  </conditionalFormatting>
  <conditionalFormatting sqref="E229">
    <cfRule type="cellIs" dxfId="9644" priority="7495" stopIfTrue="1" operator="lessThanOrEqual">
      <formula>2.5</formula>
    </cfRule>
    <cfRule type="cellIs" dxfId="9643" priority="7496" stopIfTrue="1" operator="between">
      <formula>2.5</formula>
      <formula>7</formula>
    </cfRule>
    <cfRule type="cellIs" dxfId="9642" priority="7497" stopIfTrue="1" operator="greaterThan">
      <formula>7</formula>
    </cfRule>
  </conditionalFormatting>
  <conditionalFormatting sqref="H229">
    <cfRule type="cellIs" dxfId="9641" priority="7492" stopIfTrue="1" operator="lessThanOrEqual">
      <formula>12</formula>
    </cfRule>
    <cfRule type="cellIs" dxfId="9640" priority="7493" stopIfTrue="1" operator="between">
      <formula>12</formula>
      <formula>16</formula>
    </cfRule>
    <cfRule type="cellIs" dxfId="9639" priority="7494" stopIfTrue="1" operator="greaterThan">
      <formula>16</formula>
    </cfRule>
  </conditionalFormatting>
  <conditionalFormatting sqref="J229">
    <cfRule type="cellIs" dxfId="9638" priority="7489" stopIfTrue="1" operator="greaterThan">
      <formula>6.2</formula>
    </cfRule>
    <cfRule type="cellIs" dxfId="9637" priority="7490" stopIfTrue="1" operator="between">
      <formula>5.601</formula>
      <formula>6.2</formula>
    </cfRule>
    <cfRule type="cellIs" dxfId="9636" priority="7491" stopIfTrue="1" operator="lessThanOrEqual">
      <formula>5.6</formula>
    </cfRule>
  </conditionalFormatting>
  <conditionalFormatting sqref="K229">
    <cfRule type="cellIs" dxfId="9635" priority="7488" stopIfTrue="1" operator="lessThanOrEqual">
      <formula>0.02</formula>
    </cfRule>
  </conditionalFormatting>
  <conditionalFormatting sqref="G229">
    <cfRule type="cellIs" dxfId="9634" priority="7485" stopIfTrue="1" operator="lessThanOrEqual">
      <formula>0.12</formula>
    </cfRule>
    <cfRule type="cellIs" dxfId="9633" priority="7486" stopIfTrue="1" operator="between">
      <formula>0.1201</formula>
      <formula>0.2</formula>
    </cfRule>
    <cfRule type="cellIs" dxfId="9632" priority="7487" stopIfTrue="1" operator="greaterThan">
      <formula>0.2</formula>
    </cfRule>
  </conditionalFormatting>
  <conditionalFormatting sqref="N229">
    <cfRule type="cellIs" dxfId="9631" priority="7483" stopIfTrue="1" operator="between">
      <formula>50.1</formula>
      <formula>100</formula>
    </cfRule>
    <cfRule type="cellIs" dxfId="9630" priority="7484" stopIfTrue="1" operator="greaterThan">
      <formula>100</formula>
    </cfRule>
  </conditionalFormatting>
  <conditionalFormatting sqref="M229">
    <cfRule type="cellIs" dxfId="9629" priority="7481" stopIfTrue="1" operator="between">
      <formula>1250.1</formula>
      <formula>5000</formula>
    </cfRule>
    <cfRule type="cellIs" dxfId="9628" priority="7482" stopIfTrue="1" operator="greaterThan">
      <formula>5000</formula>
    </cfRule>
  </conditionalFormatting>
  <conditionalFormatting sqref="F323:G323">
    <cfRule type="cellIs" dxfId="9627" priority="7468" stopIfTrue="1" operator="lessThanOrEqual">
      <formula>60</formula>
    </cfRule>
    <cfRule type="cellIs" dxfId="9626" priority="7469" stopIfTrue="1" operator="between">
      <formula>60</formula>
      <formula>100</formula>
    </cfRule>
    <cfRule type="cellIs" dxfId="9625" priority="7470" stopIfTrue="1" operator="greaterThan">
      <formula>100</formula>
    </cfRule>
  </conditionalFormatting>
  <conditionalFormatting sqref="E323">
    <cfRule type="cellIs" dxfId="9624" priority="7471" stopIfTrue="1" operator="lessThanOrEqual">
      <formula>2.5</formula>
    </cfRule>
    <cfRule type="cellIs" dxfId="9623" priority="7472" stopIfTrue="1" operator="between">
      <formula>2.5</formula>
      <formula>7</formula>
    </cfRule>
    <cfRule type="cellIs" dxfId="9622" priority="7473" stopIfTrue="1" operator="greaterThan">
      <formula>7</formula>
    </cfRule>
  </conditionalFormatting>
  <conditionalFormatting sqref="H323">
    <cfRule type="cellIs" dxfId="9621" priority="7474" stopIfTrue="1" operator="lessThanOrEqual">
      <formula>12</formula>
    </cfRule>
    <cfRule type="cellIs" dxfId="9620" priority="7475" stopIfTrue="1" operator="between">
      <formula>12</formula>
      <formula>16</formula>
    </cfRule>
    <cfRule type="cellIs" dxfId="9619" priority="7476" stopIfTrue="1" operator="greaterThan">
      <formula>16</formula>
    </cfRule>
  </conditionalFormatting>
  <conditionalFormatting sqref="J323">
    <cfRule type="cellIs" dxfId="9618" priority="7477" stopIfTrue="1" operator="greaterThan">
      <formula>6.2</formula>
    </cfRule>
    <cfRule type="cellIs" dxfId="9617" priority="7478" stopIfTrue="1" operator="between">
      <formula>5.601</formula>
      <formula>6.2</formula>
    </cfRule>
    <cfRule type="cellIs" dxfId="9616" priority="7479" stopIfTrue="1" operator="lessThanOrEqual">
      <formula>5.6</formula>
    </cfRule>
  </conditionalFormatting>
  <conditionalFormatting sqref="K323">
    <cfRule type="cellIs" dxfId="9615" priority="7480" stopIfTrue="1" operator="lessThanOrEqual">
      <formula>0.02</formula>
    </cfRule>
  </conditionalFormatting>
  <conditionalFormatting sqref="G323">
    <cfRule type="cellIs" dxfId="9614" priority="7465" stopIfTrue="1" operator="lessThanOrEqual">
      <formula>0.12</formula>
    </cfRule>
    <cfRule type="cellIs" dxfId="9613" priority="7466" stopIfTrue="1" operator="between">
      <formula>0.1201</formula>
      <formula>0.2</formula>
    </cfRule>
    <cfRule type="cellIs" dxfId="9612" priority="7467" stopIfTrue="1" operator="greaterThan">
      <formula>0.2</formula>
    </cfRule>
  </conditionalFormatting>
  <conditionalFormatting sqref="N323">
    <cfRule type="cellIs" dxfId="9611" priority="7462" stopIfTrue="1" operator="between">
      <formula>50.1</formula>
      <formula>100</formula>
    </cfRule>
    <cfRule type="cellIs" dxfId="9610" priority="7464" stopIfTrue="1" operator="greaterThan">
      <formula>100</formula>
    </cfRule>
  </conditionalFormatting>
  <conditionalFormatting sqref="M323">
    <cfRule type="cellIs" dxfId="9609" priority="7461" stopIfTrue="1" operator="between">
      <formula>1250.1</formula>
      <formula>5000</formula>
    </cfRule>
    <cfRule type="cellIs" dxfId="9608" priority="7463" stopIfTrue="1" operator="greaterThan">
      <formula>5000</formula>
    </cfRule>
  </conditionalFormatting>
  <conditionalFormatting sqref="F323:G323">
    <cfRule type="cellIs" dxfId="9607" priority="7458" stopIfTrue="1" operator="lessThanOrEqual">
      <formula>60</formula>
    </cfRule>
    <cfRule type="cellIs" dxfId="9606" priority="7459" stopIfTrue="1" operator="between">
      <formula>60</formula>
      <formula>100</formula>
    </cfRule>
    <cfRule type="cellIs" dxfId="9605" priority="7460" stopIfTrue="1" operator="greaterThan">
      <formula>100</formula>
    </cfRule>
  </conditionalFormatting>
  <conditionalFormatting sqref="E323">
    <cfRule type="cellIs" dxfId="9604" priority="7455" stopIfTrue="1" operator="lessThanOrEqual">
      <formula>2.5</formula>
    </cfRule>
    <cfRule type="cellIs" dxfId="9603" priority="7456" stopIfTrue="1" operator="between">
      <formula>2.5</formula>
      <formula>7</formula>
    </cfRule>
    <cfRule type="cellIs" dxfId="9602" priority="7457" stopIfTrue="1" operator="greaterThan">
      <formula>7</formula>
    </cfRule>
  </conditionalFormatting>
  <conditionalFormatting sqref="H323">
    <cfRule type="cellIs" dxfId="9601" priority="7452" stopIfTrue="1" operator="lessThanOrEqual">
      <formula>12</formula>
    </cfRule>
    <cfRule type="cellIs" dxfId="9600" priority="7453" stopIfTrue="1" operator="between">
      <formula>12</formula>
      <formula>16</formula>
    </cfRule>
    <cfRule type="cellIs" dxfId="9599" priority="7454" stopIfTrue="1" operator="greaterThan">
      <formula>16</formula>
    </cfRule>
  </conditionalFormatting>
  <conditionalFormatting sqref="J323">
    <cfRule type="cellIs" dxfId="9598" priority="7449" stopIfTrue="1" operator="greaterThan">
      <formula>6.2</formula>
    </cfRule>
    <cfRule type="cellIs" dxfId="9597" priority="7450" stopIfTrue="1" operator="between">
      <formula>5.601</formula>
      <formula>6.2</formula>
    </cfRule>
    <cfRule type="cellIs" dxfId="9596" priority="7451" stopIfTrue="1" operator="lessThanOrEqual">
      <formula>5.6</formula>
    </cfRule>
  </conditionalFormatting>
  <conditionalFormatting sqref="K323">
    <cfRule type="cellIs" dxfId="9595" priority="7448" stopIfTrue="1" operator="lessThanOrEqual">
      <formula>0.02</formula>
    </cfRule>
  </conditionalFormatting>
  <conditionalFormatting sqref="G323">
    <cfRule type="cellIs" dxfId="9594" priority="7445" stopIfTrue="1" operator="lessThanOrEqual">
      <formula>0.12</formula>
    </cfRule>
    <cfRule type="cellIs" dxfId="9593" priority="7446" stopIfTrue="1" operator="between">
      <formula>0.1201</formula>
      <formula>0.2</formula>
    </cfRule>
    <cfRule type="cellIs" dxfId="9592" priority="7447" stopIfTrue="1" operator="greaterThan">
      <formula>0.2</formula>
    </cfRule>
  </conditionalFormatting>
  <conditionalFormatting sqref="N323">
    <cfRule type="cellIs" dxfId="9591" priority="7443" stopIfTrue="1" operator="between">
      <formula>50.1</formula>
      <formula>100</formula>
    </cfRule>
    <cfRule type="cellIs" dxfId="9590" priority="7444" stopIfTrue="1" operator="greaterThan">
      <formula>100</formula>
    </cfRule>
  </conditionalFormatting>
  <conditionalFormatting sqref="M323">
    <cfRule type="cellIs" dxfId="9589" priority="7441" stopIfTrue="1" operator="between">
      <formula>1250.1</formula>
      <formula>5000</formula>
    </cfRule>
    <cfRule type="cellIs" dxfId="9588" priority="7442" stopIfTrue="1" operator="greaterThan">
      <formula>5000</formula>
    </cfRule>
  </conditionalFormatting>
  <conditionalFormatting sqref="F373:G373">
    <cfRule type="cellIs" dxfId="9587" priority="7428" stopIfTrue="1" operator="lessThanOrEqual">
      <formula>60</formula>
    </cfRule>
    <cfRule type="cellIs" dxfId="9586" priority="7429" stopIfTrue="1" operator="between">
      <formula>60</formula>
      <formula>100</formula>
    </cfRule>
    <cfRule type="cellIs" dxfId="9585" priority="7430" stopIfTrue="1" operator="greaterThan">
      <formula>100</formula>
    </cfRule>
  </conditionalFormatting>
  <conditionalFormatting sqref="E373">
    <cfRule type="cellIs" dxfId="9584" priority="7431" stopIfTrue="1" operator="lessThanOrEqual">
      <formula>2.5</formula>
    </cfRule>
    <cfRule type="cellIs" dxfId="9583" priority="7432" stopIfTrue="1" operator="between">
      <formula>2.5</formula>
      <formula>7</formula>
    </cfRule>
    <cfRule type="cellIs" dxfId="9582" priority="7433" stopIfTrue="1" operator="greaterThan">
      <formula>7</formula>
    </cfRule>
  </conditionalFormatting>
  <conditionalFormatting sqref="H373">
    <cfRule type="cellIs" dxfId="9581" priority="7434" stopIfTrue="1" operator="lessThanOrEqual">
      <formula>12</formula>
    </cfRule>
    <cfRule type="cellIs" dxfId="9580" priority="7435" stopIfTrue="1" operator="between">
      <formula>12</formula>
      <formula>16</formula>
    </cfRule>
    <cfRule type="cellIs" dxfId="9579" priority="7436" stopIfTrue="1" operator="greaterThan">
      <formula>16</formula>
    </cfRule>
  </conditionalFormatting>
  <conditionalFormatting sqref="J373">
    <cfRule type="cellIs" dxfId="9578" priority="7437" stopIfTrue="1" operator="greaterThan">
      <formula>6.2</formula>
    </cfRule>
    <cfRule type="cellIs" dxfId="9577" priority="7438" stopIfTrue="1" operator="between">
      <formula>5.601</formula>
      <formula>6.2</formula>
    </cfRule>
    <cfRule type="cellIs" dxfId="9576" priority="7439" stopIfTrue="1" operator="lessThanOrEqual">
      <formula>5.6</formula>
    </cfRule>
  </conditionalFormatting>
  <conditionalFormatting sqref="K373">
    <cfRule type="cellIs" dxfId="9575" priority="7440" stopIfTrue="1" operator="lessThanOrEqual">
      <formula>0.02</formula>
    </cfRule>
  </conditionalFormatting>
  <conditionalFormatting sqref="G373">
    <cfRule type="cellIs" dxfId="9574" priority="7425" stopIfTrue="1" operator="lessThanOrEqual">
      <formula>0.12</formula>
    </cfRule>
    <cfRule type="cellIs" dxfId="9573" priority="7426" stopIfTrue="1" operator="between">
      <formula>0.1201</formula>
      <formula>0.2</formula>
    </cfRule>
    <cfRule type="cellIs" dxfId="9572" priority="7427" stopIfTrue="1" operator="greaterThan">
      <formula>0.2</formula>
    </cfRule>
  </conditionalFormatting>
  <conditionalFormatting sqref="N373">
    <cfRule type="cellIs" dxfId="9571" priority="7422" stopIfTrue="1" operator="between">
      <formula>50.1</formula>
      <formula>100</formula>
    </cfRule>
    <cfRule type="cellIs" dxfId="9570" priority="7424" stopIfTrue="1" operator="greaterThan">
      <formula>100</formula>
    </cfRule>
  </conditionalFormatting>
  <conditionalFormatting sqref="M373">
    <cfRule type="cellIs" dxfId="9569" priority="7421" stopIfTrue="1" operator="between">
      <formula>1250.1</formula>
      <formula>5000</formula>
    </cfRule>
    <cfRule type="cellIs" dxfId="9568" priority="7423" stopIfTrue="1" operator="greaterThan">
      <formula>5000</formula>
    </cfRule>
  </conditionalFormatting>
  <conditionalFormatting sqref="F373:G373">
    <cfRule type="cellIs" dxfId="9567" priority="7418" stopIfTrue="1" operator="lessThanOrEqual">
      <formula>60</formula>
    </cfRule>
    <cfRule type="cellIs" dxfId="9566" priority="7419" stopIfTrue="1" operator="between">
      <formula>60</formula>
      <formula>100</formula>
    </cfRule>
    <cfRule type="cellIs" dxfId="9565" priority="7420" stopIfTrue="1" operator="greaterThan">
      <formula>100</formula>
    </cfRule>
  </conditionalFormatting>
  <conditionalFormatting sqref="E373">
    <cfRule type="cellIs" dxfId="9564" priority="7415" stopIfTrue="1" operator="lessThanOrEqual">
      <formula>2.5</formula>
    </cfRule>
    <cfRule type="cellIs" dxfId="9563" priority="7416" stopIfTrue="1" operator="between">
      <formula>2.5</formula>
      <formula>7</formula>
    </cfRule>
    <cfRule type="cellIs" dxfId="9562" priority="7417" stopIfTrue="1" operator="greaterThan">
      <formula>7</formula>
    </cfRule>
  </conditionalFormatting>
  <conditionalFormatting sqref="H373">
    <cfRule type="cellIs" dxfId="9561" priority="7412" stopIfTrue="1" operator="lessThanOrEqual">
      <formula>12</formula>
    </cfRule>
    <cfRule type="cellIs" dxfId="9560" priority="7413" stopIfTrue="1" operator="between">
      <formula>12</formula>
      <formula>16</formula>
    </cfRule>
    <cfRule type="cellIs" dxfId="9559" priority="7414" stopIfTrue="1" operator="greaterThan">
      <formula>16</formula>
    </cfRule>
  </conditionalFormatting>
  <conditionalFormatting sqref="J373">
    <cfRule type="cellIs" dxfId="9558" priority="7409" stopIfTrue="1" operator="greaterThan">
      <formula>6.2</formula>
    </cfRule>
    <cfRule type="cellIs" dxfId="9557" priority="7410" stopIfTrue="1" operator="between">
      <formula>5.601</formula>
      <formula>6.2</formula>
    </cfRule>
    <cfRule type="cellIs" dxfId="9556" priority="7411" stopIfTrue="1" operator="lessThanOrEqual">
      <formula>5.6</formula>
    </cfRule>
  </conditionalFormatting>
  <conditionalFormatting sqref="K373">
    <cfRule type="cellIs" dxfId="9555" priority="7408" stopIfTrue="1" operator="lessThanOrEqual">
      <formula>0.02</formula>
    </cfRule>
  </conditionalFormatting>
  <conditionalFormatting sqref="G373">
    <cfRule type="cellIs" dxfId="9554" priority="7405" stopIfTrue="1" operator="lessThanOrEqual">
      <formula>0.12</formula>
    </cfRule>
    <cfRule type="cellIs" dxfId="9553" priority="7406" stopIfTrue="1" operator="between">
      <formula>0.1201</formula>
      <formula>0.2</formula>
    </cfRule>
    <cfRule type="cellIs" dxfId="9552" priority="7407" stopIfTrue="1" operator="greaterThan">
      <formula>0.2</formula>
    </cfRule>
  </conditionalFormatting>
  <conditionalFormatting sqref="N373">
    <cfRule type="cellIs" dxfId="9551" priority="7403" stopIfTrue="1" operator="between">
      <formula>50.1</formula>
      <formula>100</formula>
    </cfRule>
    <cfRule type="cellIs" dxfId="9550" priority="7404" stopIfTrue="1" operator="greaterThan">
      <formula>100</formula>
    </cfRule>
  </conditionalFormatting>
  <conditionalFormatting sqref="M373">
    <cfRule type="cellIs" dxfId="9549" priority="7401" stopIfTrue="1" operator="between">
      <formula>1250.1</formula>
      <formula>5000</formula>
    </cfRule>
    <cfRule type="cellIs" dxfId="9548" priority="7402" stopIfTrue="1" operator="greaterThan">
      <formula>5000</formula>
    </cfRule>
  </conditionalFormatting>
  <conditionalFormatting sqref="F619:G619">
    <cfRule type="cellIs" dxfId="9547" priority="7388" stopIfTrue="1" operator="lessThanOrEqual">
      <formula>60</formula>
    </cfRule>
    <cfRule type="cellIs" dxfId="9546" priority="7389" stopIfTrue="1" operator="between">
      <formula>60</formula>
      <formula>100</formula>
    </cfRule>
    <cfRule type="cellIs" dxfId="9545" priority="7390" stopIfTrue="1" operator="greaterThan">
      <formula>100</formula>
    </cfRule>
  </conditionalFormatting>
  <conditionalFormatting sqref="E619">
    <cfRule type="cellIs" dxfId="9544" priority="7391" stopIfTrue="1" operator="lessThanOrEqual">
      <formula>2.5</formula>
    </cfRule>
    <cfRule type="cellIs" dxfId="9543" priority="7392" stopIfTrue="1" operator="between">
      <formula>2.5</formula>
      <formula>7</formula>
    </cfRule>
    <cfRule type="cellIs" dxfId="9542" priority="7393" stopIfTrue="1" operator="greaterThan">
      <formula>7</formula>
    </cfRule>
  </conditionalFormatting>
  <conditionalFormatting sqref="H619">
    <cfRule type="cellIs" dxfId="9541" priority="7394" stopIfTrue="1" operator="lessThanOrEqual">
      <formula>12</formula>
    </cfRule>
    <cfRule type="cellIs" dxfId="9540" priority="7395" stopIfTrue="1" operator="between">
      <formula>12</formula>
      <formula>16</formula>
    </cfRule>
    <cfRule type="cellIs" dxfId="9539" priority="7396" stopIfTrue="1" operator="greaterThan">
      <formula>16</formula>
    </cfRule>
  </conditionalFormatting>
  <conditionalFormatting sqref="J619">
    <cfRule type="cellIs" dxfId="9538" priority="7397" stopIfTrue="1" operator="greaterThan">
      <formula>6.2</formula>
    </cfRule>
    <cfRule type="cellIs" dxfId="9537" priority="7398" stopIfTrue="1" operator="between">
      <formula>5.601</formula>
      <formula>6.2</formula>
    </cfRule>
    <cfRule type="cellIs" dxfId="9536" priority="7399" stopIfTrue="1" operator="lessThanOrEqual">
      <formula>5.6</formula>
    </cfRule>
  </conditionalFormatting>
  <conditionalFormatting sqref="K619">
    <cfRule type="cellIs" dxfId="9535" priority="7400" stopIfTrue="1" operator="lessThanOrEqual">
      <formula>0.02</formula>
    </cfRule>
  </conditionalFormatting>
  <conditionalFormatting sqref="G619">
    <cfRule type="cellIs" dxfId="9534" priority="7385" stopIfTrue="1" operator="lessThanOrEqual">
      <formula>0.12</formula>
    </cfRule>
    <cfRule type="cellIs" dxfId="9533" priority="7386" stopIfTrue="1" operator="between">
      <formula>0.1201</formula>
      <formula>0.2</formula>
    </cfRule>
    <cfRule type="cellIs" dxfId="9532" priority="7387" stopIfTrue="1" operator="greaterThan">
      <formula>0.2</formula>
    </cfRule>
  </conditionalFormatting>
  <conditionalFormatting sqref="N619">
    <cfRule type="cellIs" dxfId="9531" priority="7382" stopIfTrue="1" operator="between">
      <formula>50.1</formula>
      <formula>100</formula>
    </cfRule>
    <cfRule type="cellIs" dxfId="9530" priority="7384" stopIfTrue="1" operator="greaterThan">
      <formula>100</formula>
    </cfRule>
  </conditionalFormatting>
  <conditionalFormatting sqref="M619">
    <cfRule type="cellIs" dxfId="9529" priority="7381" stopIfTrue="1" operator="between">
      <formula>1250.1</formula>
      <formula>5000</formula>
    </cfRule>
    <cfRule type="cellIs" dxfId="9528" priority="7383" stopIfTrue="1" operator="greaterThan">
      <formula>5000</formula>
    </cfRule>
  </conditionalFormatting>
  <conditionalFormatting sqref="F619:G619">
    <cfRule type="cellIs" dxfId="9527" priority="7378" stopIfTrue="1" operator="lessThanOrEqual">
      <formula>60</formula>
    </cfRule>
    <cfRule type="cellIs" dxfId="9526" priority="7379" stopIfTrue="1" operator="between">
      <formula>60</formula>
      <formula>100</formula>
    </cfRule>
    <cfRule type="cellIs" dxfId="9525" priority="7380" stopIfTrue="1" operator="greaterThan">
      <formula>100</formula>
    </cfRule>
  </conditionalFormatting>
  <conditionalFormatting sqref="E619">
    <cfRule type="cellIs" dxfId="9524" priority="7375" stopIfTrue="1" operator="lessThanOrEqual">
      <formula>2.5</formula>
    </cfRule>
    <cfRule type="cellIs" dxfId="9523" priority="7376" stopIfTrue="1" operator="between">
      <formula>2.5</formula>
      <formula>7</formula>
    </cfRule>
    <cfRule type="cellIs" dxfId="9522" priority="7377" stopIfTrue="1" operator="greaterThan">
      <formula>7</formula>
    </cfRule>
  </conditionalFormatting>
  <conditionalFormatting sqref="H619">
    <cfRule type="cellIs" dxfId="9521" priority="7372" stopIfTrue="1" operator="lessThanOrEqual">
      <formula>12</formula>
    </cfRule>
    <cfRule type="cellIs" dxfId="9520" priority="7373" stopIfTrue="1" operator="between">
      <formula>12</formula>
      <formula>16</formula>
    </cfRule>
    <cfRule type="cellIs" dxfId="9519" priority="7374" stopIfTrue="1" operator="greaterThan">
      <formula>16</formula>
    </cfRule>
  </conditionalFormatting>
  <conditionalFormatting sqref="J619">
    <cfRule type="cellIs" dxfId="9518" priority="7369" stopIfTrue="1" operator="greaterThan">
      <formula>6.2</formula>
    </cfRule>
    <cfRule type="cellIs" dxfId="9517" priority="7370" stopIfTrue="1" operator="between">
      <formula>5.601</formula>
      <formula>6.2</formula>
    </cfRule>
    <cfRule type="cellIs" dxfId="9516" priority="7371" stopIfTrue="1" operator="lessThanOrEqual">
      <formula>5.6</formula>
    </cfRule>
  </conditionalFormatting>
  <conditionalFormatting sqref="K619">
    <cfRule type="cellIs" dxfId="9515" priority="7368" stopIfTrue="1" operator="lessThanOrEqual">
      <formula>0.02</formula>
    </cfRule>
  </conditionalFormatting>
  <conditionalFormatting sqref="G619">
    <cfRule type="cellIs" dxfId="9514" priority="7365" stopIfTrue="1" operator="lessThanOrEqual">
      <formula>0.12</formula>
    </cfRule>
    <cfRule type="cellIs" dxfId="9513" priority="7366" stopIfTrue="1" operator="between">
      <formula>0.1201</formula>
      <formula>0.2</formula>
    </cfRule>
    <cfRule type="cellIs" dxfId="9512" priority="7367" stopIfTrue="1" operator="greaterThan">
      <formula>0.2</formula>
    </cfRule>
  </conditionalFormatting>
  <conditionalFormatting sqref="N619">
    <cfRule type="cellIs" dxfId="9511" priority="7363" stopIfTrue="1" operator="between">
      <formula>50.1</formula>
      <formula>100</formula>
    </cfRule>
    <cfRule type="cellIs" dxfId="9510" priority="7364" stopIfTrue="1" operator="greaterThan">
      <formula>100</formula>
    </cfRule>
  </conditionalFormatting>
  <conditionalFormatting sqref="M619">
    <cfRule type="cellIs" dxfId="9509" priority="7361" stopIfTrue="1" operator="between">
      <formula>1250.1</formula>
      <formula>5000</formula>
    </cfRule>
    <cfRule type="cellIs" dxfId="9508" priority="7362" stopIfTrue="1" operator="greaterThan">
      <formula>5000</formula>
    </cfRule>
  </conditionalFormatting>
  <conditionalFormatting sqref="F685:G685">
    <cfRule type="cellIs" dxfId="9507" priority="7348" stopIfTrue="1" operator="lessThanOrEqual">
      <formula>60</formula>
    </cfRule>
    <cfRule type="cellIs" dxfId="9506" priority="7349" stopIfTrue="1" operator="between">
      <formula>60</formula>
      <formula>100</formula>
    </cfRule>
    <cfRule type="cellIs" dxfId="9505" priority="7350" stopIfTrue="1" operator="greaterThan">
      <formula>100</formula>
    </cfRule>
  </conditionalFormatting>
  <conditionalFormatting sqref="E685">
    <cfRule type="cellIs" dxfId="9504" priority="7351" stopIfTrue="1" operator="lessThanOrEqual">
      <formula>2.5</formula>
    </cfRule>
    <cfRule type="cellIs" dxfId="9503" priority="7352" stopIfTrue="1" operator="between">
      <formula>2.5</formula>
      <formula>7</formula>
    </cfRule>
    <cfRule type="cellIs" dxfId="9502" priority="7353" stopIfTrue="1" operator="greaterThan">
      <formula>7</formula>
    </cfRule>
  </conditionalFormatting>
  <conditionalFormatting sqref="H685">
    <cfRule type="cellIs" dxfId="9501" priority="7354" stopIfTrue="1" operator="lessThanOrEqual">
      <formula>12</formula>
    </cfRule>
    <cfRule type="cellIs" dxfId="9500" priority="7355" stopIfTrue="1" operator="between">
      <formula>12</formula>
      <formula>16</formula>
    </cfRule>
    <cfRule type="cellIs" dxfId="9499" priority="7356" stopIfTrue="1" operator="greaterThan">
      <formula>16</formula>
    </cfRule>
  </conditionalFormatting>
  <conditionalFormatting sqref="J685">
    <cfRule type="cellIs" dxfId="9498" priority="7357" stopIfTrue="1" operator="greaterThan">
      <formula>6.2</formula>
    </cfRule>
    <cfRule type="cellIs" dxfId="9497" priority="7358" stopIfTrue="1" operator="between">
      <formula>5.601</formula>
      <formula>6.2</formula>
    </cfRule>
    <cfRule type="cellIs" dxfId="9496" priority="7359" stopIfTrue="1" operator="lessThanOrEqual">
      <formula>5.6</formula>
    </cfRule>
  </conditionalFormatting>
  <conditionalFormatting sqref="K685">
    <cfRule type="cellIs" dxfId="9495" priority="7360" stopIfTrue="1" operator="lessThanOrEqual">
      <formula>0.02</formula>
    </cfRule>
  </conditionalFormatting>
  <conditionalFormatting sqref="G685">
    <cfRule type="cellIs" dxfId="9494" priority="7345" stopIfTrue="1" operator="lessThanOrEqual">
      <formula>0.12</formula>
    </cfRule>
    <cfRule type="cellIs" dxfId="9493" priority="7346" stopIfTrue="1" operator="between">
      <formula>0.1201</formula>
      <formula>0.2</formula>
    </cfRule>
    <cfRule type="cellIs" dxfId="9492" priority="7347" stopIfTrue="1" operator="greaterThan">
      <formula>0.2</formula>
    </cfRule>
  </conditionalFormatting>
  <conditionalFormatting sqref="N685">
    <cfRule type="cellIs" dxfId="9491" priority="7342" stopIfTrue="1" operator="between">
      <formula>50.1</formula>
      <formula>100</formula>
    </cfRule>
    <cfRule type="cellIs" dxfId="9490" priority="7344" stopIfTrue="1" operator="greaterThan">
      <formula>100</formula>
    </cfRule>
  </conditionalFormatting>
  <conditionalFormatting sqref="M685">
    <cfRule type="cellIs" dxfId="9489" priority="7341" stopIfTrue="1" operator="between">
      <formula>1250.1</formula>
      <formula>5000</formula>
    </cfRule>
    <cfRule type="cellIs" dxfId="9488" priority="7343" stopIfTrue="1" operator="greaterThan">
      <formula>5000</formula>
    </cfRule>
  </conditionalFormatting>
  <conditionalFormatting sqref="F685:G685">
    <cfRule type="cellIs" dxfId="9487" priority="7338" stopIfTrue="1" operator="lessThanOrEqual">
      <formula>60</formula>
    </cfRule>
    <cfRule type="cellIs" dxfId="9486" priority="7339" stopIfTrue="1" operator="between">
      <formula>60</formula>
      <formula>100</formula>
    </cfRule>
    <cfRule type="cellIs" dxfId="9485" priority="7340" stopIfTrue="1" operator="greaterThan">
      <formula>100</formula>
    </cfRule>
  </conditionalFormatting>
  <conditionalFormatting sqref="E685">
    <cfRule type="cellIs" dxfId="9484" priority="7335" stopIfTrue="1" operator="lessThanOrEqual">
      <formula>2.5</formula>
    </cfRule>
    <cfRule type="cellIs" dxfId="9483" priority="7336" stopIfTrue="1" operator="between">
      <formula>2.5</formula>
      <formula>7</formula>
    </cfRule>
    <cfRule type="cellIs" dxfId="9482" priority="7337" stopIfTrue="1" operator="greaterThan">
      <formula>7</formula>
    </cfRule>
  </conditionalFormatting>
  <conditionalFormatting sqref="H685">
    <cfRule type="cellIs" dxfId="9481" priority="7332" stopIfTrue="1" operator="lessThanOrEqual">
      <formula>12</formula>
    </cfRule>
    <cfRule type="cellIs" dxfId="9480" priority="7333" stopIfTrue="1" operator="between">
      <formula>12</formula>
      <formula>16</formula>
    </cfRule>
    <cfRule type="cellIs" dxfId="9479" priority="7334" stopIfTrue="1" operator="greaterThan">
      <formula>16</formula>
    </cfRule>
  </conditionalFormatting>
  <conditionalFormatting sqref="J685">
    <cfRule type="cellIs" dxfId="9478" priority="7329" stopIfTrue="1" operator="greaterThan">
      <formula>6.2</formula>
    </cfRule>
    <cfRule type="cellIs" dxfId="9477" priority="7330" stopIfTrue="1" operator="between">
      <formula>5.601</formula>
      <formula>6.2</formula>
    </cfRule>
    <cfRule type="cellIs" dxfId="9476" priority="7331" stopIfTrue="1" operator="lessThanOrEqual">
      <formula>5.6</formula>
    </cfRule>
  </conditionalFormatting>
  <conditionalFormatting sqref="K685">
    <cfRule type="cellIs" dxfId="9475" priority="7328" stopIfTrue="1" operator="lessThanOrEqual">
      <formula>0.02</formula>
    </cfRule>
  </conditionalFormatting>
  <conditionalFormatting sqref="G685">
    <cfRule type="cellIs" dxfId="9474" priority="7325" stopIfTrue="1" operator="lessThanOrEqual">
      <formula>0.12</formula>
    </cfRule>
    <cfRule type="cellIs" dxfId="9473" priority="7326" stopIfTrue="1" operator="between">
      <formula>0.1201</formula>
      <formula>0.2</formula>
    </cfRule>
    <cfRule type="cellIs" dxfId="9472" priority="7327" stopIfTrue="1" operator="greaterThan">
      <formula>0.2</formula>
    </cfRule>
  </conditionalFormatting>
  <conditionalFormatting sqref="N685">
    <cfRule type="cellIs" dxfId="9471" priority="7323" stopIfTrue="1" operator="between">
      <formula>50.1</formula>
      <formula>100</formula>
    </cfRule>
    <cfRule type="cellIs" dxfId="9470" priority="7324" stopIfTrue="1" operator="greaterThan">
      <formula>100</formula>
    </cfRule>
  </conditionalFormatting>
  <conditionalFormatting sqref="M685">
    <cfRule type="cellIs" dxfId="9469" priority="7321" stopIfTrue="1" operator="between">
      <formula>1250.1</formula>
      <formula>5000</formula>
    </cfRule>
    <cfRule type="cellIs" dxfId="9468" priority="7322" stopIfTrue="1" operator="greaterThan">
      <formula>5000</formula>
    </cfRule>
  </conditionalFormatting>
  <conditionalFormatting sqref="F68:G68">
    <cfRule type="cellIs" dxfId="9467" priority="7308" stopIfTrue="1" operator="lessThanOrEqual">
      <formula>60</formula>
    </cfRule>
    <cfRule type="cellIs" dxfId="9466" priority="7309" stopIfTrue="1" operator="between">
      <formula>60</formula>
      <formula>100</formula>
    </cfRule>
    <cfRule type="cellIs" dxfId="9465" priority="7310" stopIfTrue="1" operator="greaterThan">
      <formula>100</formula>
    </cfRule>
  </conditionalFormatting>
  <conditionalFormatting sqref="E68">
    <cfRule type="cellIs" dxfId="9464" priority="7311" stopIfTrue="1" operator="lessThanOrEqual">
      <formula>2.5</formula>
    </cfRule>
    <cfRule type="cellIs" dxfId="9463" priority="7312" stopIfTrue="1" operator="between">
      <formula>2.5</formula>
      <formula>7</formula>
    </cfRule>
    <cfRule type="cellIs" dxfId="9462" priority="7313" stopIfTrue="1" operator="greaterThan">
      <formula>7</formula>
    </cfRule>
  </conditionalFormatting>
  <conditionalFormatting sqref="H68">
    <cfRule type="cellIs" dxfId="9461" priority="7314" stopIfTrue="1" operator="lessThanOrEqual">
      <formula>12</formula>
    </cfRule>
    <cfRule type="cellIs" dxfId="9460" priority="7315" stopIfTrue="1" operator="between">
      <formula>12</formula>
      <formula>16</formula>
    </cfRule>
    <cfRule type="cellIs" dxfId="9459" priority="7316" stopIfTrue="1" operator="greaterThan">
      <formula>16</formula>
    </cfRule>
  </conditionalFormatting>
  <conditionalFormatting sqref="J68">
    <cfRule type="cellIs" dxfId="9458" priority="7317" stopIfTrue="1" operator="greaterThan">
      <formula>6.2</formula>
    </cfRule>
    <cfRule type="cellIs" dxfId="9457" priority="7318" stopIfTrue="1" operator="between">
      <formula>5.601</formula>
      <formula>6.2</formula>
    </cfRule>
    <cfRule type="cellIs" dxfId="9456" priority="7319" stopIfTrue="1" operator="lessThanOrEqual">
      <formula>5.6</formula>
    </cfRule>
  </conditionalFormatting>
  <conditionalFormatting sqref="K68">
    <cfRule type="cellIs" dxfId="9455" priority="7320" stopIfTrue="1" operator="lessThanOrEqual">
      <formula>0.02</formula>
    </cfRule>
  </conditionalFormatting>
  <conditionalFormatting sqref="G68">
    <cfRule type="cellIs" dxfId="9454" priority="7305" stopIfTrue="1" operator="lessThanOrEqual">
      <formula>0.12</formula>
    </cfRule>
    <cfRule type="cellIs" dxfId="9453" priority="7306" stopIfTrue="1" operator="between">
      <formula>0.1201</formula>
      <formula>0.2</formula>
    </cfRule>
    <cfRule type="cellIs" dxfId="9452" priority="7307" stopIfTrue="1" operator="greaterThan">
      <formula>0.2</formula>
    </cfRule>
  </conditionalFormatting>
  <conditionalFormatting sqref="N68">
    <cfRule type="cellIs" dxfId="9451" priority="7302" stopIfTrue="1" operator="between">
      <formula>50.1</formula>
      <formula>100</formula>
    </cfRule>
    <cfRule type="cellIs" dxfId="9450" priority="7304" stopIfTrue="1" operator="greaterThan">
      <formula>100</formula>
    </cfRule>
  </conditionalFormatting>
  <conditionalFormatting sqref="M68">
    <cfRule type="cellIs" dxfId="9449" priority="7301" stopIfTrue="1" operator="between">
      <formula>1250.1</formula>
      <formula>5000</formula>
    </cfRule>
    <cfRule type="cellIs" dxfId="9448" priority="7303" stopIfTrue="1" operator="greaterThan">
      <formula>5000</formula>
    </cfRule>
  </conditionalFormatting>
  <conditionalFormatting sqref="F68:G68">
    <cfRule type="cellIs" dxfId="9447" priority="7298" stopIfTrue="1" operator="lessThanOrEqual">
      <formula>60</formula>
    </cfRule>
    <cfRule type="cellIs" dxfId="9446" priority="7299" stopIfTrue="1" operator="between">
      <formula>60</formula>
      <formula>100</formula>
    </cfRule>
    <cfRule type="cellIs" dxfId="9445" priority="7300" stopIfTrue="1" operator="greaterThan">
      <formula>100</formula>
    </cfRule>
  </conditionalFormatting>
  <conditionalFormatting sqref="E68">
    <cfRule type="cellIs" dxfId="9444" priority="7295" stopIfTrue="1" operator="lessThanOrEqual">
      <formula>2.5</formula>
    </cfRule>
    <cfRule type="cellIs" dxfId="9443" priority="7296" stopIfTrue="1" operator="between">
      <formula>2.5</formula>
      <formula>7</formula>
    </cfRule>
    <cfRule type="cellIs" dxfId="9442" priority="7297" stopIfTrue="1" operator="greaterThan">
      <formula>7</formula>
    </cfRule>
  </conditionalFormatting>
  <conditionalFormatting sqref="H68">
    <cfRule type="cellIs" dxfId="9441" priority="7292" stopIfTrue="1" operator="lessThanOrEqual">
      <formula>12</formula>
    </cfRule>
    <cfRule type="cellIs" dxfId="9440" priority="7293" stopIfTrue="1" operator="between">
      <formula>12</formula>
      <formula>16</formula>
    </cfRule>
    <cfRule type="cellIs" dxfId="9439" priority="7294" stopIfTrue="1" operator="greaterThan">
      <formula>16</formula>
    </cfRule>
  </conditionalFormatting>
  <conditionalFormatting sqref="J68">
    <cfRule type="cellIs" dxfId="9438" priority="7289" stopIfTrue="1" operator="greaterThan">
      <formula>6.2</formula>
    </cfRule>
    <cfRule type="cellIs" dxfId="9437" priority="7290" stopIfTrue="1" operator="between">
      <formula>5.601</formula>
      <formula>6.2</formula>
    </cfRule>
    <cfRule type="cellIs" dxfId="9436" priority="7291" stopIfTrue="1" operator="lessThanOrEqual">
      <formula>5.6</formula>
    </cfRule>
  </conditionalFormatting>
  <conditionalFormatting sqref="K68">
    <cfRule type="cellIs" dxfId="9435" priority="7288" stopIfTrue="1" operator="lessThanOrEqual">
      <formula>0.02</formula>
    </cfRule>
  </conditionalFormatting>
  <conditionalFormatting sqref="G68">
    <cfRule type="cellIs" dxfId="9434" priority="7285" stopIfTrue="1" operator="lessThanOrEqual">
      <formula>0.12</formula>
    </cfRule>
    <cfRule type="cellIs" dxfId="9433" priority="7286" stopIfTrue="1" operator="between">
      <formula>0.1201</formula>
      <formula>0.2</formula>
    </cfRule>
    <cfRule type="cellIs" dxfId="9432" priority="7287" stopIfTrue="1" operator="greaterThan">
      <formula>0.2</formula>
    </cfRule>
  </conditionalFormatting>
  <conditionalFormatting sqref="N68">
    <cfRule type="cellIs" dxfId="9431" priority="7283" stopIfTrue="1" operator="between">
      <formula>50.1</formula>
      <formula>100</formula>
    </cfRule>
    <cfRule type="cellIs" dxfId="9430" priority="7284" stopIfTrue="1" operator="greaterThan">
      <formula>100</formula>
    </cfRule>
  </conditionalFormatting>
  <conditionalFormatting sqref="M68">
    <cfRule type="cellIs" dxfId="9429" priority="7281" stopIfTrue="1" operator="between">
      <formula>1250.1</formula>
      <formula>5000</formula>
    </cfRule>
    <cfRule type="cellIs" dxfId="9428" priority="7282" stopIfTrue="1" operator="greaterThan">
      <formula>5000</formula>
    </cfRule>
  </conditionalFormatting>
  <conditionalFormatting sqref="F86:G86">
    <cfRule type="cellIs" dxfId="9427" priority="7268" stopIfTrue="1" operator="lessThanOrEqual">
      <formula>60</formula>
    </cfRule>
    <cfRule type="cellIs" dxfId="9426" priority="7269" stopIfTrue="1" operator="between">
      <formula>60</formula>
      <formula>100</formula>
    </cfRule>
    <cfRule type="cellIs" dxfId="9425" priority="7270" stopIfTrue="1" operator="greaterThan">
      <formula>100</formula>
    </cfRule>
  </conditionalFormatting>
  <conditionalFormatting sqref="E86">
    <cfRule type="cellIs" dxfId="9424" priority="7271" stopIfTrue="1" operator="lessThanOrEqual">
      <formula>2.5</formula>
    </cfRule>
    <cfRule type="cellIs" dxfId="9423" priority="7272" stopIfTrue="1" operator="between">
      <formula>2.5</formula>
      <formula>7</formula>
    </cfRule>
    <cfRule type="cellIs" dxfId="9422" priority="7273" stopIfTrue="1" operator="greaterThan">
      <formula>7</formula>
    </cfRule>
  </conditionalFormatting>
  <conditionalFormatting sqref="H86">
    <cfRule type="cellIs" dxfId="9421" priority="7274" stopIfTrue="1" operator="lessThanOrEqual">
      <formula>12</formula>
    </cfRule>
    <cfRule type="cellIs" dxfId="9420" priority="7275" stopIfTrue="1" operator="between">
      <formula>12</formula>
      <formula>16</formula>
    </cfRule>
    <cfRule type="cellIs" dxfId="9419" priority="7276" stopIfTrue="1" operator="greaterThan">
      <formula>16</formula>
    </cfRule>
  </conditionalFormatting>
  <conditionalFormatting sqref="J86">
    <cfRule type="cellIs" dxfId="9418" priority="7277" stopIfTrue="1" operator="greaterThan">
      <formula>6.2</formula>
    </cfRule>
    <cfRule type="cellIs" dxfId="9417" priority="7278" stopIfTrue="1" operator="between">
      <formula>5.601</formula>
      <formula>6.2</formula>
    </cfRule>
    <cfRule type="cellIs" dxfId="9416" priority="7279" stopIfTrue="1" operator="lessThanOrEqual">
      <formula>5.6</formula>
    </cfRule>
  </conditionalFormatting>
  <conditionalFormatting sqref="K86">
    <cfRule type="cellIs" dxfId="9415" priority="7280" stopIfTrue="1" operator="lessThanOrEqual">
      <formula>0.02</formula>
    </cfRule>
  </conditionalFormatting>
  <conditionalFormatting sqref="G86">
    <cfRule type="cellIs" dxfId="9414" priority="7265" stopIfTrue="1" operator="lessThanOrEqual">
      <formula>0.12</formula>
    </cfRule>
    <cfRule type="cellIs" dxfId="9413" priority="7266" stopIfTrue="1" operator="between">
      <formula>0.1201</formula>
      <formula>0.2</formula>
    </cfRule>
    <cfRule type="cellIs" dxfId="9412" priority="7267" stopIfTrue="1" operator="greaterThan">
      <formula>0.2</formula>
    </cfRule>
  </conditionalFormatting>
  <conditionalFormatting sqref="N86">
    <cfRule type="cellIs" dxfId="9411" priority="7262" stopIfTrue="1" operator="between">
      <formula>50.1</formula>
      <formula>100</formula>
    </cfRule>
    <cfRule type="cellIs" dxfId="9410" priority="7264" stopIfTrue="1" operator="greaterThan">
      <formula>100</formula>
    </cfRule>
  </conditionalFormatting>
  <conditionalFormatting sqref="M86">
    <cfRule type="cellIs" dxfId="9409" priority="7261" stopIfTrue="1" operator="between">
      <formula>1250.1</formula>
      <formula>5000</formula>
    </cfRule>
    <cfRule type="cellIs" dxfId="9408" priority="7263" stopIfTrue="1" operator="greaterThan">
      <formula>5000</formula>
    </cfRule>
  </conditionalFormatting>
  <conditionalFormatting sqref="F86:G86">
    <cfRule type="cellIs" dxfId="9407" priority="7258" stopIfTrue="1" operator="lessThanOrEqual">
      <formula>60</formula>
    </cfRule>
    <cfRule type="cellIs" dxfId="9406" priority="7259" stopIfTrue="1" operator="between">
      <formula>60</formula>
      <formula>100</formula>
    </cfRule>
    <cfRule type="cellIs" dxfId="9405" priority="7260" stopIfTrue="1" operator="greaterThan">
      <formula>100</formula>
    </cfRule>
  </conditionalFormatting>
  <conditionalFormatting sqref="E86">
    <cfRule type="cellIs" dxfId="9404" priority="7255" stopIfTrue="1" operator="lessThanOrEqual">
      <formula>2.5</formula>
    </cfRule>
    <cfRule type="cellIs" dxfId="9403" priority="7256" stopIfTrue="1" operator="between">
      <formula>2.5</formula>
      <formula>7</formula>
    </cfRule>
    <cfRule type="cellIs" dxfId="9402" priority="7257" stopIfTrue="1" operator="greaterThan">
      <formula>7</formula>
    </cfRule>
  </conditionalFormatting>
  <conditionalFormatting sqref="H86">
    <cfRule type="cellIs" dxfId="9401" priority="7252" stopIfTrue="1" operator="lessThanOrEqual">
      <formula>12</formula>
    </cfRule>
    <cfRule type="cellIs" dxfId="9400" priority="7253" stopIfTrue="1" operator="between">
      <formula>12</formula>
      <formula>16</formula>
    </cfRule>
    <cfRule type="cellIs" dxfId="9399" priority="7254" stopIfTrue="1" operator="greaterThan">
      <formula>16</formula>
    </cfRule>
  </conditionalFormatting>
  <conditionalFormatting sqref="J86">
    <cfRule type="cellIs" dxfId="9398" priority="7249" stopIfTrue="1" operator="greaterThan">
      <formula>6.2</formula>
    </cfRule>
    <cfRule type="cellIs" dxfId="9397" priority="7250" stopIfTrue="1" operator="between">
      <formula>5.601</formula>
      <formula>6.2</formula>
    </cfRule>
    <cfRule type="cellIs" dxfId="9396" priority="7251" stopIfTrue="1" operator="lessThanOrEqual">
      <formula>5.6</formula>
    </cfRule>
  </conditionalFormatting>
  <conditionalFormatting sqref="K86">
    <cfRule type="cellIs" dxfId="9395" priority="7248" stopIfTrue="1" operator="lessThanOrEqual">
      <formula>0.02</formula>
    </cfRule>
  </conditionalFormatting>
  <conditionalFormatting sqref="G86">
    <cfRule type="cellIs" dxfId="9394" priority="7245" stopIfTrue="1" operator="lessThanOrEqual">
      <formula>0.12</formula>
    </cfRule>
    <cfRule type="cellIs" dxfId="9393" priority="7246" stopIfTrue="1" operator="between">
      <formula>0.1201</formula>
      <formula>0.2</formula>
    </cfRule>
    <cfRule type="cellIs" dxfId="9392" priority="7247" stopIfTrue="1" operator="greaterThan">
      <formula>0.2</formula>
    </cfRule>
  </conditionalFormatting>
  <conditionalFormatting sqref="N86">
    <cfRule type="cellIs" dxfId="9391" priority="7243" stopIfTrue="1" operator="between">
      <formula>50.1</formula>
      <formula>100</formula>
    </cfRule>
    <cfRule type="cellIs" dxfId="9390" priority="7244" stopIfTrue="1" operator="greaterThan">
      <formula>100</formula>
    </cfRule>
  </conditionalFormatting>
  <conditionalFormatting sqref="M86">
    <cfRule type="cellIs" dxfId="9389" priority="7241" stopIfTrue="1" operator="between">
      <formula>1250.1</formula>
      <formula>5000</formula>
    </cfRule>
    <cfRule type="cellIs" dxfId="9388" priority="7242" stopIfTrue="1" operator="greaterThan">
      <formula>5000</formula>
    </cfRule>
  </conditionalFormatting>
  <conditionalFormatting sqref="F102:G102">
    <cfRule type="cellIs" dxfId="9387" priority="7228" stopIfTrue="1" operator="lessThanOrEqual">
      <formula>60</formula>
    </cfRule>
    <cfRule type="cellIs" dxfId="9386" priority="7229" stopIfTrue="1" operator="between">
      <formula>60</formula>
      <formula>100</formula>
    </cfRule>
    <cfRule type="cellIs" dxfId="9385" priority="7230" stopIfTrue="1" operator="greaterThan">
      <formula>100</formula>
    </cfRule>
  </conditionalFormatting>
  <conditionalFormatting sqref="E102">
    <cfRule type="cellIs" dxfId="9384" priority="7231" stopIfTrue="1" operator="lessThanOrEqual">
      <formula>2.5</formula>
    </cfRule>
    <cfRule type="cellIs" dxfId="9383" priority="7232" stopIfTrue="1" operator="between">
      <formula>2.5</formula>
      <formula>7</formula>
    </cfRule>
    <cfRule type="cellIs" dxfId="9382" priority="7233" stopIfTrue="1" operator="greaterThan">
      <formula>7</formula>
    </cfRule>
  </conditionalFormatting>
  <conditionalFormatting sqref="H102">
    <cfRule type="cellIs" dxfId="9381" priority="7234" stopIfTrue="1" operator="lessThanOrEqual">
      <formula>12</formula>
    </cfRule>
    <cfRule type="cellIs" dxfId="9380" priority="7235" stopIfTrue="1" operator="between">
      <formula>12</formula>
      <formula>16</formula>
    </cfRule>
    <cfRule type="cellIs" dxfId="9379" priority="7236" stopIfTrue="1" operator="greaterThan">
      <formula>16</formula>
    </cfRule>
  </conditionalFormatting>
  <conditionalFormatting sqref="J102">
    <cfRule type="cellIs" dxfId="9378" priority="7237" stopIfTrue="1" operator="greaterThan">
      <formula>6.2</formula>
    </cfRule>
    <cfRule type="cellIs" dxfId="9377" priority="7238" stopIfTrue="1" operator="between">
      <formula>5.601</formula>
      <formula>6.2</formula>
    </cfRule>
    <cfRule type="cellIs" dxfId="9376" priority="7239" stopIfTrue="1" operator="lessThanOrEqual">
      <formula>5.6</formula>
    </cfRule>
  </conditionalFormatting>
  <conditionalFormatting sqref="K102">
    <cfRule type="cellIs" dxfId="9375" priority="7240" stopIfTrue="1" operator="lessThanOrEqual">
      <formula>0.02</formula>
    </cfRule>
  </conditionalFormatting>
  <conditionalFormatting sqref="G102">
    <cfRule type="cellIs" dxfId="9374" priority="7225" stopIfTrue="1" operator="lessThanOrEqual">
      <formula>0.12</formula>
    </cfRule>
    <cfRule type="cellIs" dxfId="9373" priority="7226" stopIfTrue="1" operator="between">
      <formula>0.1201</formula>
      <formula>0.2</formula>
    </cfRule>
    <cfRule type="cellIs" dxfId="9372" priority="7227" stopIfTrue="1" operator="greaterThan">
      <formula>0.2</formula>
    </cfRule>
  </conditionalFormatting>
  <conditionalFormatting sqref="N102">
    <cfRule type="cellIs" dxfId="9371" priority="7222" stopIfTrue="1" operator="between">
      <formula>50.1</formula>
      <formula>100</formula>
    </cfRule>
    <cfRule type="cellIs" dxfId="9370" priority="7224" stopIfTrue="1" operator="greaterThan">
      <formula>100</formula>
    </cfRule>
  </conditionalFormatting>
  <conditionalFormatting sqref="M102">
    <cfRule type="cellIs" dxfId="9369" priority="7221" stopIfTrue="1" operator="between">
      <formula>1250.1</formula>
      <formula>5000</formula>
    </cfRule>
    <cfRule type="cellIs" dxfId="9368" priority="7223" stopIfTrue="1" operator="greaterThan">
      <formula>5000</formula>
    </cfRule>
  </conditionalFormatting>
  <conditionalFormatting sqref="F102:G102">
    <cfRule type="cellIs" dxfId="9367" priority="7218" stopIfTrue="1" operator="lessThanOrEqual">
      <formula>60</formula>
    </cfRule>
    <cfRule type="cellIs" dxfId="9366" priority="7219" stopIfTrue="1" operator="between">
      <formula>60</formula>
      <formula>100</formula>
    </cfRule>
    <cfRule type="cellIs" dxfId="9365" priority="7220" stopIfTrue="1" operator="greaterThan">
      <formula>100</formula>
    </cfRule>
  </conditionalFormatting>
  <conditionalFormatting sqref="E102">
    <cfRule type="cellIs" dxfId="9364" priority="7215" stopIfTrue="1" operator="lessThanOrEqual">
      <formula>2.5</formula>
    </cfRule>
    <cfRule type="cellIs" dxfId="9363" priority="7216" stopIfTrue="1" operator="between">
      <formula>2.5</formula>
      <formula>7</formula>
    </cfRule>
    <cfRule type="cellIs" dxfId="9362" priority="7217" stopIfTrue="1" operator="greaterThan">
      <formula>7</formula>
    </cfRule>
  </conditionalFormatting>
  <conditionalFormatting sqref="H102">
    <cfRule type="cellIs" dxfId="9361" priority="7212" stopIfTrue="1" operator="lessThanOrEqual">
      <formula>12</formula>
    </cfRule>
    <cfRule type="cellIs" dxfId="9360" priority="7213" stopIfTrue="1" operator="between">
      <formula>12</formula>
      <formula>16</formula>
    </cfRule>
    <cfRule type="cellIs" dxfId="9359" priority="7214" stopIfTrue="1" operator="greaterThan">
      <formula>16</formula>
    </cfRule>
  </conditionalFormatting>
  <conditionalFormatting sqref="J102">
    <cfRule type="cellIs" dxfId="9358" priority="7209" stopIfTrue="1" operator="greaterThan">
      <formula>6.2</formula>
    </cfRule>
    <cfRule type="cellIs" dxfId="9357" priority="7210" stopIfTrue="1" operator="between">
      <formula>5.601</formula>
      <formula>6.2</formula>
    </cfRule>
    <cfRule type="cellIs" dxfId="9356" priority="7211" stopIfTrue="1" operator="lessThanOrEqual">
      <formula>5.6</formula>
    </cfRule>
  </conditionalFormatting>
  <conditionalFormatting sqref="K102">
    <cfRule type="cellIs" dxfId="9355" priority="7208" stopIfTrue="1" operator="lessThanOrEqual">
      <formula>0.02</formula>
    </cfRule>
  </conditionalFormatting>
  <conditionalFormatting sqref="G102">
    <cfRule type="cellIs" dxfId="9354" priority="7205" stopIfTrue="1" operator="lessThanOrEqual">
      <formula>0.12</formula>
    </cfRule>
    <cfRule type="cellIs" dxfId="9353" priority="7206" stopIfTrue="1" operator="between">
      <formula>0.1201</formula>
      <formula>0.2</formula>
    </cfRule>
    <cfRule type="cellIs" dxfId="9352" priority="7207" stopIfTrue="1" operator="greaterThan">
      <formula>0.2</formula>
    </cfRule>
  </conditionalFormatting>
  <conditionalFormatting sqref="N102">
    <cfRule type="cellIs" dxfId="9351" priority="7203" stopIfTrue="1" operator="between">
      <formula>50.1</formula>
      <formula>100</formula>
    </cfRule>
    <cfRule type="cellIs" dxfId="9350" priority="7204" stopIfTrue="1" operator="greaterThan">
      <formula>100</formula>
    </cfRule>
  </conditionalFormatting>
  <conditionalFormatting sqref="M102">
    <cfRule type="cellIs" dxfId="9349" priority="7201" stopIfTrue="1" operator="between">
      <formula>1250.1</formula>
      <formula>5000</formula>
    </cfRule>
    <cfRule type="cellIs" dxfId="9348" priority="7202" stopIfTrue="1" operator="greaterThan">
      <formula>5000</formula>
    </cfRule>
  </conditionalFormatting>
  <conditionalFormatting sqref="F114:G114">
    <cfRule type="cellIs" dxfId="9347" priority="7188" stopIfTrue="1" operator="lessThanOrEqual">
      <formula>60</formula>
    </cfRule>
    <cfRule type="cellIs" dxfId="9346" priority="7189" stopIfTrue="1" operator="between">
      <formula>60</formula>
      <formula>100</formula>
    </cfRule>
    <cfRule type="cellIs" dxfId="9345" priority="7190" stopIfTrue="1" operator="greaterThan">
      <formula>100</formula>
    </cfRule>
  </conditionalFormatting>
  <conditionalFormatting sqref="E114">
    <cfRule type="cellIs" dxfId="9344" priority="7191" stopIfTrue="1" operator="lessThanOrEqual">
      <formula>2.5</formula>
    </cfRule>
    <cfRule type="cellIs" dxfId="9343" priority="7192" stopIfTrue="1" operator="between">
      <formula>2.5</formula>
      <formula>7</formula>
    </cfRule>
    <cfRule type="cellIs" dxfId="9342" priority="7193" stopIfTrue="1" operator="greaterThan">
      <formula>7</formula>
    </cfRule>
  </conditionalFormatting>
  <conditionalFormatting sqref="H114">
    <cfRule type="cellIs" dxfId="9341" priority="7194" stopIfTrue="1" operator="lessThanOrEqual">
      <formula>12</formula>
    </cfRule>
    <cfRule type="cellIs" dxfId="9340" priority="7195" stopIfTrue="1" operator="between">
      <formula>12</formula>
      <formula>16</formula>
    </cfRule>
    <cfRule type="cellIs" dxfId="9339" priority="7196" stopIfTrue="1" operator="greaterThan">
      <formula>16</formula>
    </cfRule>
  </conditionalFormatting>
  <conditionalFormatting sqref="J114">
    <cfRule type="cellIs" dxfId="9338" priority="7197" stopIfTrue="1" operator="greaterThan">
      <formula>6.2</formula>
    </cfRule>
    <cfRule type="cellIs" dxfId="9337" priority="7198" stopIfTrue="1" operator="between">
      <formula>5.601</formula>
      <formula>6.2</formula>
    </cfRule>
    <cfRule type="cellIs" dxfId="9336" priority="7199" stopIfTrue="1" operator="lessThanOrEqual">
      <formula>5.6</formula>
    </cfRule>
  </conditionalFormatting>
  <conditionalFormatting sqref="K114">
    <cfRule type="cellIs" dxfId="9335" priority="7200" stopIfTrue="1" operator="lessThanOrEqual">
      <formula>0.02</formula>
    </cfRule>
  </conditionalFormatting>
  <conditionalFormatting sqref="G114">
    <cfRule type="cellIs" dxfId="9334" priority="7185" stopIfTrue="1" operator="lessThanOrEqual">
      <formula>0.12</formula>
    </cfRule>
    <cfRule type="cellIs" dxfId="9333" priority="7186" stopIfTrue="1" operator="between">
      <formula>0.1201</formula>
      <formula>0.2</formula>
    </cfRule>
    <cfRule type="cellIs" dxfId="9332" priority="7187" stopIfTrue="1" operator="greaterThan">
      <formula>0.2</formula>
    </cfRule>
  </conditionalFormatting>
  <conditionalFormatting sqref="N114">
    <cfRule type="cellIs" dxfId="9331" priority="7182" stopIfTrue="1" operator="between">
      <formula>50.1</formula>
      <formula>100</formula>
    </cfRule>
    <cfRule type="cellIs" dxfId="9330" priority="7184" stopIfTrue="1" operator="greaterThan">
      <formula>100</formula>
    </cfRule>
  </conditionalFormatting>
  <conditionalFormatting sqref="M114">
    <cfRule type="cellIs" dxfId="9329" priority="7181" stopIfTrue="1" operator="between">
      <formula>1250.1</formula>
      <formula>5000</formula>
    </cfRule>
    <cfRule type="cellIs" dxfId="9328" priority="7183" stopIfTrue="1" operator="greaterThan">
      <formula>5000</formula>
    </cfRule>
  </conditionalFormatting>
  <conditionalFormatting sqref="F114:G114">
    <cfRule type="cellIs" dxfId="9327" priority="7178" stopIfTrue="1" operator="lessThanOrEqual">
      <formula>60</formula>
    </cfRule>
    <cfRule type="cellIs" dxfId="9326" priority="7179" stopIfTrue="1" operator="between">
      <formula>60</formula>
      <formula>100</formula>
    </cfRule>
    <cfRule type="cellIs" dxfId="9325" priority="7180" stopIfTrue="1" operator="greaterThan">
      <formula>100</formula>
    </cfRule>
  </conditionalFormatting>
  <conditionalFormatting sqref="E114">
    <cfRule type="cellIs" dxfId="9324" priority="7175" stopIfTrue="1" operator="lessThanOrEqual">
      <formula>2.5</formula>
    </cfRule>
    <cfRule type="cellIs" dxfId="9323" priority="7176" stopIfTrue="1" operator="between">
      <formula>2.5</formula>
      <formula>7</formula>
    </cfRule>
    <cfRule type="cellIs" dxfId="9322" priority="7177" stopIfTrue="1" operator="greaterThan">
      <formula>7</formula>
    </cfRule>
  </conditionalFormatting>
  <conditionalFormatting sqref="H114">
    <cfRule type="cellIs" dxfId="9321" priority="7172" stopIfTrue="1" operator="lessThanOrEqual">
      <formula>12</formula>
    </cfRule>
    <cfRule type="cellIs" dxfId="9320" priority="7173" stopIfTrue="1" operator="between">
      <formula>12</formula>
      <formula>16</formula>
    </cfRule>
    <cfRule type="cellIs" dxfId="9319" priority="7174" stopIfTrue="1" operator="greaterThan">
      <formula>16</formula>
    </cfRule>
  </conditionalFormatting>
  <conditionalFormatting sqref="J114">
    <cfRule type="cellIs" dxfId="9318" priority="7169" stopIfTrue="1" operator="greaterThan">
      <formula>6.2</formula>
    </cfRule>
    <cfRule type="cellIs" dxfId="9317" priority="7170" stopIfTrue="1" operator="between">
      <formula>5.601</formula>
      <formula>6.2</formula>
    </cfRule>
    <cfRule type="cellIs" dxfId="9316" priority="7171" stopIfTrue="1" operator="lessThanOrEqual">
      <formula>5.6</formula>
    </cfRule>
  </conditionalFormatting>
  <conditionalFormatting sqref="K114">
    <cfRule type="cellIs" dxfId="9315" priority="7168" stopIfTrue="1" operator="lessThanOrEqual">
      <formula>0.02</formula>
    </cfRule>
  </conditionalFormatting>
  <conditionalFormatting sqref="G114">
    <cfRule type="cellIs" dxfId="9314" priority="7165" stopIfTrue="1" operator="lessThanOrEqual">
      <formula>0.12</formula>
    </cfRule>
    <cfRule type="cellIs" dxfId="9313" priority="7166" stopIfTrue="1" operator="between">
      <formula>0.1201</formula>
      <formula>0.2</formula>
    </cfRule>
    <cfRule type="cellIs" dxfId="9312" priority="7167" stopIfTrue="1" operator="greaterThan">
      <formula>0.2</formula>
    </cfRule>
  </conditionalFormatting>
  <conditionalFormatting sqref="N114">
    <cfRule type="cellIs" dxfId="9311" priority="7163" stopIfTrue="1" operator="between">
      <formula>50.1</formula>
      <formula>100</formula>
    </cfRule>
    <cfRule type="cellIs" dxfId="9310" priority="7164" stopIfTrue="1" operator="greaterThan">
      <formula>100</formula>
    </cfRule>
  </conditionalFormatting>
  <conditionalFormatting sqref="M114">
    <cfRule type="cellIs" dxfId="9309" priority="7161" stopIfTrue="1" operator="between">
      <formula>1250.1</formula>
      <formula>5000</formula>
    </cfRule>
    <cfRule type="cellIs" dxfId="9308" priority="7162" stopIfTrue="1" operator="greaterThan">
      <formula>5000</formula>
    </cfRule>
  </conditionalFormatting>
  <conditionalFormatting sqref="F126:G126">
    <cfRule type="cellIs" dxfId="9307" priority="7148" stopIfTrue="1" operator="lessThanOrEqual">
      <formula>60</formula>
    </cfRule>
    <cfRule type="cellIs" dxfId="9306" priority="7149" stopIfTrue="1" operator="between">
      <formula>60</formula>
      <formula>100</formula>
    </cfRule>
    <cfRule type="cellIs" dxfId="9305" priority="7150" stopIfTrue="1" operator="greaterThan">
      <formula>100</formula>
    </cfRule>
  </conditionalFormatting>
  <conditionalFormatting sqref="E126">
    <cfRule type="cellIs" dxfId="9304" priority="7151" stopIfTrue="1" operator="lessThanOrEqual">
      <formula>2.5</formula>
    </cfRule>
    <cfRule type="cellIs" dxfId="9303" priority="7152" stopIfTrue="1" operator="between">
      <formula>2.5</formula>
      <formula>7</formula>
    </cfRule>
    <cfRule type="cellIs" dxfId="9302" priority="7153" stopIfTrue="1" operator="greaterThan">
      <formula>7</formula>
    </cfRule>
  </conditionalFormatting>
  <conditionalFormatting sqref="H126">
    <cfRule type="cellIs" dxfId="9301" priority="7154" stopIfTrue="1" operator="lessThanOrEqual">
      <formula>12</formula>
    </cfRule>
    <cfRule type="cellIs" dxfId="9300" priority="7155" stopIfTrue="1" operator="between">
      <formula>12</formula>
      <formula>16</formula>
    </cfRule>
    <cfRule type="cellIs" dxfId="9299" priority="7156" stopIfTrue="1" operator="greaterThan">
      <formula>16</formula>
    </cfRule>
  </conditionalFormatting>
  <conditionalFormatting sqref="J126">
    <cfRule type="cellIs" dxfId="9298" priority="7157" stopIfTrue="1" operator="greaterThan">
      <formula>6.2</formula>
    </cfRule>
    <cfRule type="cellIs" dxfId="9297" priority="7158" stopIfTrue="1" operator="between">
      <formula>5.601</formula>
      <formula>6.2</formula>
    </cfRule>
    <cfRule type="cellIs" dxfId="9296" priority="7159" stopIfTrue="1" operator="lessThanOrEqual">
      <formula>5.6</formula>
    </cfRule>
  </conditionalFormatting>
  <conditionalFormatting sqref="K126">
    <cfRule type="cellIs" dxfId="9295" priority="7160" stopIfTrue="1" operator="lessThanOrEqual">
      <formula>0.02</formula>
    </cfRule>
  </conditionalFormatting>
  <conditionalFormatting sqref="G126">
    <cfRule type="cellIs" dxfId="9294" priority="7145" stopIfTrue="1" operator="lessThanOrEqual">
      <formula>0.12</formula>
    </cfRule>
    <cfRule type="cellIs" dxfId="9293" priority="7146" stopIfTrue="1" operator="between">
      <formula>0.1201</formula>
      <formula>0.2</formula>
    </cfRule>
    <cfRule type="cellIs" dxfId="9292" priority="7147" stopIfTrue="1" operator="greaterThan">
      <formula>0.2</formula>
    </cfRule>
  </conditionalFormatting>
  <conditionalFormatting sqref="N126">
    <cfRule type="cellIs" dxfId="9291" priority="7142" stopIfTrue="1" operator="between">
      <formula>50.1</formula>
      <formula>100</formula>
    </cfRule>
    <cfRule type="cellIs" dxfId="9290" priority="7144" stopIfTrue="1" operator="greaterThan">
      <formula>100</formula>
    </cfRule>
  </conditionalFormatting>
  <conditionalFormatting sqref="M126">
    <cfRule type="cellIs" dxfId="9289" priority="7141" stopIfTrue="1" operator="between">
      <formula>1250.1</formula>
      <formula>5000</formula>
    </cfRule>
    <cfRule type="cellIs" dxfId="9288" priority="7143" stopIfTrue="1" operator="greaterThan">
      <formula>5000</formula>
    </cfRule>
  </conditionalFormatting>
  <conditionalFormatting sqref="F126:G126">
    <cfRule type="cellIs" dxfId="9287" priority="7138" stopIfTrue="1" operator="lessThanOrEqual">
      <formula>60</formula>
    </cfRule>
    <cfRule type="cellIs" dxfId="9286" priority="7139" stopIfTrue="1" operator="between">
      <formula>60</formula>
      <formula>100</formula>
    </cfRule>
    <cfRule type="cellIs" dxfId="9285" priority="7140" stopIfTrue="1" operator="greaterThan">
      <formula>100</formula>
    </cfRule>
  </conditionalFormatting>
  <conditionalFormatting sqref="E126">
    <cfRule type="cellIs" dxfId="9284" priority="7135" stopIfTrue="1" operator="lessThanOrEqual">
      <formula>2.5</formula>
    </cfRule>
    <cfRule type="cellIs" dxfId="9283" priority="7136" stopIfTrue="1" operator="between">
      <formula>2.5</formula>
      <formula>7</formula>
    </cfRule>
    <cfRule type="cellIs" dxfId="9282" priority="7137" stopIfTrue="1" operator="greaterThan">
      <formula>7</formula>
    </cfRule>
  </conditionalFormatting>
  <conditionalFormatting sqref="H126">
    <cfRule type="cellIs" dxfId="9281" priority="7132" stopIfTrue="1" operator="lessThanOrEqual">
      <formula>12</formula>
    </cfRule>
    <cfRule type="cellIs" dxfId="9280" priority="7133" stopIfTrue="1" operator="between">
      <formula>12</formula>
      <formula>16</formula>
    </cfRule>
    <cfRule type="cellIs" dxfId="9279" priority="7134" stopIfTrue="1" operator="greaterThan">
      <formula>16</formula>
    </cfRule>
  </conditionalFormatting>
  <conditionalFormatting sqref="J126">
    <cfRule type="cellIs" dxfId="9278" priority="7129" stopIfTrue="1" operator="greaterThan">
      <formula>6.2</formula>
    </cfRule>
    <cfRule type="cellIs" dxfId="9277" priority="7130" stopIfTrue="1" operator="between">
      <formula>5.601</formula>
      <formula>6.2</formula>
    </cfRule>
    <cfRule type="cellIs" dxfId="9276" priority="7131" stopIfTrue="1" operator="lessThanOrEqual">
      <formula>5.6</formula>
    </cfRule>
  </conditionalFormatting>
  <conditionalFormatting sqref="K126">
    <cfRule type="cellIs" dxfId="9275" priority="7128" stopIfTrue="1" operator="lessThanOrEqual">
      <formula>0.02</formula>
    </cfRule>
  </conditionalFormatting>
  <conditionalFormatting sqref="G126">
    <cfRule type="cellIs" dxfId="9274" priority="7125" stopIfTrue="1" operator="lessThanOrEqual">
      <formula>0.12</formula>
    </cfRule>
    <cfRule type="cellIs" dxfId="9273" priority="7126" stopIfTrue="1" operator="between">
      <formula>0.1201</formula>
      <formula>0.2</formula>
    </cfRule>
    <cfRule type="cellIs" dxfId="9272" priority="7127" stopIfTrue="1" operator="greaterThan">
      <formula>0.2</formula>
    </cfRule>
  </conditionalFormatting>
  <conditionalFormatting sqref="N126">
    <cfRule type="cellIs" dxfId="9271" priority="7123" stopIfTrue="1" operator="between">
      <formula>50.1</formula>
      <formula>100</formula>
    </cfRule>
    <cfRule type="cellIs" dxfId="9270" priority="7124" stopIfTrue="1" operator="greaterThan">
      <formula>100</formula>
    </cfRule>
  </conditionalFormatting>
  <conditionalFormatting sqref="M126">
    <cfRule type="cellIs" dxfId="9269" priority="7121" stopIfTrue="1" operator="between">
      <formula>1250.1</formula>
      <formula>5000</formula>
    </cfRule>
    <cfRule type="cellIs" dxfId="9268" priority="7122" stopIfTrue="1" operator="greaterThan">
      <formula>5000</formula>
    </cfRule>
  </conditionalFormatting>
  <conditionalFormatting sqref="F140:G140">
    <cfRule type="cellIs" dxfId="9267" priority="7108" stopIfTrue="1" operator="lessThanOrEqual">
      <formula>60</formula>
    </cfRule>
    <cfRule type="cellIs" dxfId="9266" priority="7109" stopIfTrue="1" operator="between">
      <formula>60</formula>
      <formula>100</formula>
    </cfRule>
    <cfRule type="cellIs" dxfId="9265" priority="7110" stopIfTrue="1" operator="greaterThan">
      <formula>100</formula>
    </cfRule>
  </conditionalFormatting>
  <conditionalFormatting sqref="E140">
    <cfRule type="cellIs" dxfId="9264" priority="7111" stopIfTrue="1" operator="lessThanOrEqual">
      <formula>2.5</formula>
    </cfRule>
    <cfRule type="cellIs" dxfId="9263" priority="7112" stopIfTrue="1" operator="between">
      <formula>2.5</formula>
      <formula>7</formula>
    </cfRule>
    <cfRule type="cellIs" dxfId="9262" priority="7113" stopIfTrue="1" operator="greaterThan">
      <formula>7</formula>
    </cfRule>
  </conditionalFormatting>
  <conditionalFormatting sqref="H140">
    <cfRule type="cellIs" dxfId="9261" priority="7114" stopIfTrue="1" operator="lessThanOrEqual">
      <formula>12</formula>
    </cfRule>
    <cfRule type="cellIs" dxfId="9260" priority="7115" stopIfTrue="1" operator="between">
      <formula>12</formula>
      <formula>16</formula>
    </cfRule>
    <cfRule type="cellIs" dxfId="9259" priority="7116" stopIfTrue="1" operator="greaterThan">
      <formula>16</formula>
    </cfRule>
  </conditionalFormatting>
  <conditionalFormatting sqref="J140">
    <cfRule type="cellIs" dxfId="9258" priority="7117" stopIfTrue="1" operator="greaterThan">
      <formula>6.2</formula>
    </cfRule>
    <cfRule type="cellIs" dxfId="9257" priority="7118" stopIfTrue="1" operator="between">
      <formula>5.601</formula>
      <formula>6.2</formula>
    </cfRule>
    <cfRule type="cellIs" dxfId="9256" priority="7119" stopIfTrue="1" operator="lessThanOrEqual">
      <formula>5.6</formula>
    </cfRule>
  </conditionalFormatting>
  <conditionalFormatting sqref="K140">
    <cfRule type="cellIs" dxfId="9255" priority="7120" stopIfTrue="1" operator="lessThanOrEqual">
      <formula>0.02</formula>
    </cfRule>
  </conditionalFormatting>
  <conditionalFormatting sqref="G140">
    <cfRule type="cellIs" dxfId="9254" priority="7105" stopIfTrue="1" operator="lessThanOrEqual">
      <formula>0.12</formula>
    </cfRule>
    <cfRule type="cellIs" dxfId="9253" priority="7106" stopIfTrue="1" operator="between">
      <formula>0.1201</formula>
      <formula>0.2</formula>
    </cfRule>
    <cfRule type="cellIs" dxfId="9252" priority="7107" stopIfTrue="1" operator="greaterThan">
      <formula>0.2</formula>
    </cfRule>
  </conditionalFormatting>
  <conditionalFormatting sqref="N140">
    <cfRule type="cellIs" dxfId="9251" priority="7102" stopIfTrue="1" operator="between">
      <formula>50.1</formula>
      <formula>100</formula>
    </cfRule>
    <cfRule type="cellIs" dxfId="9250" priority="7104" stopIfTrue="1" operator="greaterThan">
      <formula>100</formula>
    </cfRule>
  </conditionalFormatting>
  <conditionalFormatting sqref="M140">
    <cfRule type="cellIs" dxfId="9249" priority="7101" stopIfTrue="1" operator="between">
      <formula>1250.1</formula>
      <formula>5000</formula>
    </cfRule>
    <cfRule type="cellIs" dxfId="9248" priority="7103" stopIfTrue="1" operator="greaterThan">
      <formula>5000</formula>
    </cfRule>
  </conditionalFormatting>
  <conditionalFormatting sqref="F140:G140">
    <cfRule type="cellIs" dxfId="9247" priority="7098" stopIfTrue="1" operator="lessThanOrEqual">
      <formula>60</formula>
    </cfRule>
    <cfRule type="cellIs" dxfId="9246" priority="7099" stopIfTrue="1" operator="between">
      <formula>60</formula>
      <formula>100</formula>
    </cfRule>
    <cfRule type="cellIs" dxfId="9245" priority="7100" stopIfTrue="1" operator="greaterThan">
      <formula>100</formula>
    </cfRule>
  </conditionalFormatting>
  <conditionalFormatting sqref="E140">
    <cfRule type="cellIs" dxfId="9244" priority="7095" stopIfTrue="1" operator="lessThanOrEqual">
      <formula>2.5</formula>
    </cfRule>
    <cfRule type="cellIs" dxfId="9243" priority="7096" stopIfTrue="1" operator="between">
      <formula>2.5</formula>
      <formula>7</formula>
    </cfRule>
    <cfRule type="cellIs" dxfId="9242" priority="7097" stopIfTrue="1" operator="greaterThan">
      <formula>7</formula>
    </cfRule>
  </conditionalFormatting>
  <conditionalFormatting sqref="H140">
    <cfRule type="cellIs" dxfId="9241" priority="7092" stopIfTrue="1" operator="lessThanOrEqual">
      <formula>12</formula>
    </cfRule>
    <cfRule type="cellIs" dxfId="9240" priority="7093" stopIfTrue="1" operator="between">
      <formula>12</formula>
      <formula>16</formula>
    </cfRule>
    <cfRule type="cellIs" dxfId="9239" priority="7094" stopIfTrue="1" operator="greaterThan">
      <formula>16</formula>
    </cfRule>
  </conditionalFormatting>
  <conditionalFormatting sqref="J140">
    <cfRule type="cellIs" dxfId="9238" priority="7089" stopIfTrue="1" operator="greaterThan">
      <formula>6.2</formula>
    </cfRule>
    <cfRule type="cellIs" dxfId="9237" priority="7090" stopIfTrue="1" operator="between">
      <formula>5.601</formula>
      <formula>6.2</formula>
    </cfRule>
    <cfRule type="cellIs" dxfId="9236" priority="7091" stopIfTrue="1" operator="lessThanOrEqual">
      <formula>5.6</formula>
    </cfRule>
  </conditionalFormatting>
  <conditionalFormatting sqref="K140">
    <cfRule type="cellIs" dxfId="9235" priority="7088" stopIfTrue="1" operator="lessThanOrEqual">
      <formula>0.02</formula>
    </cfRule>
  </conditionalFormatting>
  <conditionalFormatting sqref="G140">
    <cfRule type="cellIs" dxfId="9234" priority="7085" stopIfTrue="1" operator="lessThanOrEqual">
      <formula>0.12</formula>
    </cfRule>
    <cfRule type="cellIs" dxfId="9233" priority="7086" stopIfTrue="1" operator="between">
      <formula>0.1201</formula>
      <formula>0.2</formula>
    </cfRule>
    <cfRule type="cellIs" dxfId="9232" priority="7087" stopIfTrue="1" operator="greaterThan">
      <formula>0.2</formula>
    </cfRule>
  </conditionalFormatting>
  <conditionalFormatting sqref="N140">
    <cfRule type="cellIs" dxfId="9231" priority="7083" stopIfTrue="1" operator="between">
      <formula>50.1</formula>
      <formula>100</formula>
    </cfRule>
    <cfRule type="cellIs" dxfId="9230" priority="7084" stopIfTrue="1" operator="greaterThan">
      <formula>100</formula>
    </cfRule>
  </conditionalFormatting>
  <conditionalFormatting sqref="M140">
    <cfRule type="cellIs" dxfId="9229" priority="7081" stopIfTrue="1" operator="between">
      <formula>1250.1</formula>
      <formula>5000</formula>
    </cfRule>
    <cfRule type="cellIs" dxfId="9228" priority="7082" stopIfTrue="1" operator="greaterThan">
      <formula>5000</formula>
    </cfRule>
  </conditionalFormatting>
  <conditionalFormatting sqref="F156:G156">
    <cfRule type="cellIs" dxfId="9227" priority="7068" stopIfTrue="1" operator="lessThanOrEqual">
      <formula>60</formula>
    </cfRule>
    <cfRule type="cellIs" dxfId="9226" priority="7069" stopIfTrue="1" operator="between">
      <formula>60</formula>
      <formula>100</formula>
    </cfRule>
    <cfRule type="cellIs" dxfId="9225" priority="7070" stopIfTrue="1" operator="greaterThan">
      <formula>100</formula>
    </cfRule>
  </conditionalFormatting>
  <conditionalFormatting sqref="E156">
    <cfRule type="cellIs" dxfId="9224" priority="7071" stopIfTrue="1" operator="lessThanOrEqual">
      <formula>2.5</formula>
    </cfRule>
    <cfRule type="cellIs" dxfId="9223" priority="7072" stopIfTrue="1" operator="between">
      <formula>2.5</formula>
      <formula>7</formula>
    </cfRule>
    <cfRule type="cellIs" dxfId="9222" priority="7073" stopIfTrue="1" operator="greaterThan">
      <formula>7</formula>
    </cfRule>
  </conditionalFormatting>
  <conditionalFormatting sqref="H156">
    <cfRule type="cellIs" dxfId="9221" priority="7074" stopIfTrue="1" operator="lessThanOrEqual">
      <formula>12</formula>
    </cfRule>
    <cfRule type="cellIs" dxfId="9220" priority="7075" stopIfTrue="1" operator="between">
      <formula>12</formula>
      <formula>16</formula>
    </cfRule>
    <cfRule type="cellIs" dxfId="9219" priority="7076" stopIfTrue="1" operator="greaterThan">
      <formula>16</formula>
    </cfRule>
  </conditionalFormatting>
  <conditionalFormatting sqref="J156">
    <cfRule type="cellIs" dxfId="9218" priority="7077" stopIfTrue="1" operator="greaterThan">
      <formula>6.2</formula>
    </cfRule>
    <cfRule type="cellIs" dxfId="9217" priority="7078" stopIfTrue="1" operator="between">
      <formula>5.601</formula>
      <formula>6.2</formula>
    </cfRule>
    <cfRule type="cellIs" dxfId="9216" priority="7079" stopIfTrue="1" operator="lessThanOrEqual">
      <formula>5.6</formula>
    </cfRule>
  </conditionalFormatting>
  <conditionalFormatting sqref="K156">
    <cfRule type="cellIs" dxfId="9215" priority="7080" stopIfTrue="1" operator="lessThanOrEqual">
      <formula>0.02</formula>
    </cfRule>
  </conditionalFormatting>
  <conditionalFormatting sqref="G156">
    <cfRule type="cellIs" dxfId="9214" priority="7065" stopIfTrue="1" operator="lessThanOrEqual">
      <formula>0.12</formula>
    </cfRule>
    <cfRule type="cellIs" dxfId="9213" priority="7066" stopIfTrue="1" operator="between">
      <formula>0.1201</formula>
      <formula>0.2</formula>
    </cfRule>
    <cfRule type="cellIs" dxfId="9212" priority="7067" stopIfTrue="1" operator="greaterThan">
      <formula>0.2</formula>
    </cfRule>
  </conditionalFormatting>
  <conditionalFormatting sqref="N156">
    <cfRule type="cellIs" dxfId="9211" priority="7062" stopIfTrue="1" operator="between">
      <formula>50.1</formula>
      <formula>100</formula>
    </cfRule>
    <cfRule type="cellIs" dxfId="9210" priority="7064" stopIfTrue="1" operator="greaterThan">
      <formula>100</formula>
    </cfRule>
  </conditionalFormatting>
  <conditionalFormatting sqref="M156">
    <cfRule type="cellIs" dxfId="9209" priority="7061" stopIfTrue="1" operator="between">
      <formula>1250.1</formula>
      <formula>5000</formula>
    </cfRule>
    <cfRule type="cellIs" dxfId="9208" priority="7063" stopIfTrue="1" operator="greaterThan">
      <formula>5000</formula>
    </cfRule>
  </conditionalFormatting>
  <conditionalFormatting sqref="F156:G156">
    <cfRule type="cellIs" dxfId="9207" priority="7058" stopIfTrue="1" operator="lessThanOrEqual">
      <formula>60</formula>
    </cfRule>
    <cfRule type="cellIs" dxfId="9206" priority="7059" stopIfTrue="1" operator="between">
      <formula>60</formula>
      <formula>100</formula>
    </cfRule>
    <cfRule type="cellIs" dxfId="9205" priority="7060" stopIfTrue="1" operator="greaterThan">
      <formula>100</formula>
    </cfRule>
  </conditionalFormatting>
  <conditionalFormatting sqref="E156">
    <cfRule type="cellIs" dxfId="9204" priority="7055" stopIfTrue="1" operator="lessThanOrEqual">
      <formula>2.5</formula>
    </cfRule>
    <cfRule type="cellIs" dxfId="9203" priority="7056" stopIfTrue="1" operator="between">
      <formula>2.5</formula>
      <formula>7</formula>
    </cfRule>
    <cfRule type="cellIs" dxfId="9202" priority="7057" stopIfTrue="1" operator="greaterThan">
      <formula>7</formula>
    </cfRule>
  </conditionalFormatting>
  <conditionalFormatting sqref="H156">
    <cfRule type="cellIs" dxfId="9201" priority="7052" stopIfTrue="1" operator="lessThanOrEqual">
      <formula>12</formula>
    </cfRule>
    <cfRule type="cellIs" dxfId="9200" priority="7053" stopIfTrue="1" operator="between">
      <formula>12</formula>
      <formula>16</formula>
    </cfRule>
    <cfRule type="cellIs" dxfId="9199" priority="7054" stopIfTrue="1" operator="greaterThan">
      <formula>16</formula>
    </cfRule>
  </conditionalFormatting>
  <conditionalFormatting sqref="J156">
    <cfRule type="cellIs" dxfId="9198" priority="7049" stopIfTrue="1" operator="greaterThan">
      <formula>6.2</formula>
    </cfRule>
    <cfRule type="cellIs" dxfId="9197" priority="7050" stopIfTrue="1" operator="between">
      <formula>5.601</formula>
      <formula>6.2</formula>
    </cfRule>
    <cfRule type="cellIs" dxfId="9196" priority="7051" stopIfTrue="1" operator="lessThanOrEqual">
      <formula>5.6</formula>
    </cfRule>
  </conditionalFormatting>
  <conditionalFormatting sqref="K156">
    <cfRule type="cellIs" dxfId="9195" priority="7048" stopIfTrue="1" operator="lessThanOrEqual">
      <formula>0.02</formula>
    </cfRule>
  </conditionalFormatting>
  <conditionalFormatting sqref="G156">
    <cfRule type="cellIs" dxfId="9194" priority="7045" stopIfTrue="1" operator="lessThanOrEqual">
      <formula>0.12</formula>
    </cfRule>
    <cfRule type="cellIs" dxfId="9193" priority="7046" stopIfTrue="1" operator="between">
      <formula>0.1201</formula>
      <formula>0.2</formula>
    </cfRule>
    <cfRule type="cellIs" dxfId="9192" priority="7047" stopIfTrue="1" operator="greaterThan">
      <formula>0.2</formula>
    </cfRule>
  </conditionalFormatting>
  <conditionalFormatting sqref="N156">
    <cfRule type="cellIs" dxfId="9191" priority="7043" stopIfTrue="1" operator="between">
      <formula>50.1</formula>
      <formula>100</formula>
    </cfRule>
    <cfRule type="cellIs" dxfId="9190" priority="7044" stopIfTrue="1" operator="greaterThan">
      <formula>100</formula>
    </cfRule>
  </conditionalFormatting>
  <conditionalFormatting sqref="M156">
    <cfRule type="cellIs" dxfId="9189" priority="7041" stopIfTrue="1" operator="between">
      <formula>1250.1</formula>
      <formula>5000</formula>
    </cfRule>
    <cfRule type="cellIs" dxfId="9188" priority="7042" stopIfTrue="1" operator="greaterThan">
      <formula>5000</formula>
    </cfRule>
  </conditionalFormatting>
  <conditionalFormatting sqref="F170:G170">
    <cfRule type="cellIs" dxfId="9187" priority="7028" stopIfTrue="1" operator="lessThanOrEqual">
      <formula>60</formula>
    </cfRule>
    <cfRule type="cellIs" dxfId="9186" priority="7029" stopIfTrue="1" operator="between">
      <formula>60</formula>
      <formula>100</formula>
    </cfRule>
    <cfRule type="cellIs" dxfId="9185" priority="7030" stopIfTrue="1" operator="greaterThan">
      <formula>100</formula>
    </cfRule>
  </conditionalFormatting>
  <conditionalFormatting sqref="E170">
    <cfRule type="cellIs" dxfId="9184" priority="7031" stopIfTrue="1" operator="lessThanOrEqual">
      <formula>2.5</formula>
    </cfRule>
    <cfRule type="cellIs" dxfId="9183" priority="7032" stopIfTrue="1" operator="between">
      <formula>2.5</formula>
      <formula>7</formula>
    </cfRule>
    <cfRule type="cellIs" dxfId="9182" priority="7033" stopIfTrue="1" operator="greaterThan">
      <formula>7</formula>
    </cfRule>
  </conditionalFormatting>
  <conditionalFormatting sqref="H170">
    <cfRule type="cellIs" dxfId="9181" priority="7034" stopIfTrue="1" operator="lessThanOrEqual">
      <formula>12</formula>
    </cfRule>
    <cfRule type="cellIs" dxfId="9180" priority="7035" stopIfTrue="1" operator="between">
      <formula>12</formula>
      <formula>16</formula>
    </cfRule>
    <cfRule type="cellIs" dxfId="9179" priority="7036" stopIfTrue="1" operator="greaterThan">
      <formula>16</formula>
    </cfRule>
  </conditionalFormatting>
  <conditionalFormatting sqref="J170">
    <cfRule type="cellIs" dxfId="9178" priority="7037" stopIfTrue="1" operator="greaterThan">
      <formula>6.2</formula>
    </cfRule>
    <cfRule type="cellIs" dxfId="9177" priority="7038" stopIfTrue="1" operator="between">
      <formula>5.601</formula>
      <formula>6.2</formula>
    </cfRule>
    <cfRule type="cellIs" dxfId="9176" priority="7039" stopIfTrue="1" operator="lessThanOrEqual">
      <formula>5.6</formula>
    </cfRule>
  </conditionalFormatting>
  <conditionalFormatting sqref="K170">
    <cfRule type="cellIs" dxfId="9175" priority="7040" stopIfTrue="1" operator="lessThanOrEqual">
      <formula>0.02</formula>
    </cfRule>
  </conditionalFormatting>
  <conditionalFormatting sqref="G170">
    <cfRule type="cellIs" dxfId="9174" priority="7025" stopIfTrue="1" operator="lessThanOrEqual">
      <formula>0.12</formula>
    </cfRule>
    <cfRule type="cellIs" dxfId="9173" priority="7026" stopIfTrue="1" operator="between">
      <formula>0.1201</formula>
      <formula>0.2</formula>
    </cfRule>
    <cfRule type="cellIs" dxfId="9172" priority="7027" stopIfTrue="1" operator="greaterThan">
      <formula>0.2</formula>
    </cfRule>
  </conditionalFormatting>
  <conditionalFormatting sqref="N170">
    <cfRule type="cellIs" dxfId="9171" priority="7022" stopIfTrue="1" operator="between">
      <formula>50.1</formula>
      <formula>100</formula>
    </cfRule>
    <cfRule type="cellIs" dxfId="9170" priority="7024" stopIfTrue="1" operator="greaterThan">
      <formula>100</formula>
    </cfRule>
  </conditionalFormatting>
  <conditionalFormatting sqref="M170">
    <cfRule type="cellIs" dxfId="9169" priority="7021" stopIfTrue="1" operator="between">
      <formula>1250.1</formula>
      <formula>5000</formula>
    </cfRule>
    <cfRule type="cellIs" dxfId="9168" priority="7023" stopIfTrue="1" operator="greaterThan">
      <formula>5000</formula>
    </cfRule>
  </conditionalFormatting>
  <conditionalFormatting sqref="F170:G170">
    <cfRule type="cellIs" dxfId="9167" priority="7018" stopIfTrue="1" operator="lessThanOrEqual">
      <formula>60</formula>
    </cfRule>
    <cfRule type="cellIs" dxfId="9166" priority="7019" stopIfTrue="1" operator="between">
      <formula>60</formula>
      <formula>100</formula>
    </cfRule>
    <cfRule type="cellIs" dxfId="9165" priority="7020" stopIfTrue="1" operator="greaterThan">
      <formula>100</formula>
    </cfRule>
  </conditionalFormatting>
  <conditionalFormatting sqref="E170">
    <cfRule type="cellIs" dxfId="9164" priority="7015" stopIfTrue="1" operator="lessThanOrEqual">
      <formula>2.5</formula>
    </cfRule>
    <cfRule type="cellIs" dxfId="9163" priority="7016" stopIfTrue="1" operator="between">
      <formula>2.5</formula>
      <formula>7</formula>
    </cfRule>
    <cfRule type="cellIs" dxfId="9162" priority="7017" stopIfTrue="1" operator="greaterThan">
      <formula>7</formula>
    </cfRule>
  </conditionalFormatting>
  <conditionalFormatting sqref="H170">
    <cfRule type="cellIs" dxfId="9161" priority="7012" stopIfTrue="1" operator="lessThanOrEqual">
      <formula>12</formula>
    </cfRule>
    <cfRule type="cellIs" dxfId="9160" priority="7013" stopIfTrue="1" operator="between">
      <formula>12</formula>
      <formula>16</formula>
    </cfRule>
    <cfRule type="cellIs" dxfId="9159" priority="7014" stopIfTrue="1" operator="greaterThan">
      <formula>16</formula>
    </cfRule>
  </conditionalFormatting>
  <conditionalFormatting sqref="J170">
    <cfRule type="cellIs" dxfId="9158" priority="7009" stopIfTrue="1" operator="greaterThan">
      <formula>6.2</formula>
    </cfRule>
    <cfRule type="cellIs" dxfId="9157" priority="7010" stopIfTrue="1" operator="between">
      <formula>5.601</formula>
      <formula>6.2</formula>
    </cfRule>
    <cfRule type="cellIs" dxfId="9156" priority="7011" stopIfTrue="1" operator="lessThanOrEqual">
      <formula>5.6</formula>
    </cfRule>
  </conditionalFormatting>
  <conditionalFormatting sqref="K170">
    <cfRule type="cellIs" dxfId="9155" priority="7008" stopIfTrue="1" operator="lessThanOrEqual">
      <formula>0.02</formula>
    </cfRule>
  </conditionalFormatting>
  <conditionalFormatting sqref="G170">
    <cfRule type="cellIs" dxfId="9154" priority="7005" stopIfTrue="1" operator="lessThanOrEqual">
      <formula>0.12</formula>
    </cfRule>
    <cfRule type="cellIs" dxfId="9153" priority="7006" stopIfTrue="1" operator="between">
      <formula>0.1201</formula>
      <formula>0.2</formula>
    </cfRule>
    <cfRule type="cellIs" dxfId="9152" priority="7007" stopIfTrue="1" operator="greaterThan">
      <formula>0.2</formula>
    </cfRule>
  </conditionalFormatting>
  <conditionalFormatting sqref="N170">
    <cfRule type="cellIs" dxfId="9151" priority="7003" stopIfTrue="1" operator="between">
      <formula>50.1</formula>
      <formula>100</formula>
    </cfRule>
    <cfRule type="cellIs" dxfId="9150" priority="7004" stopIfTrue="1" operator="greaterThan">
      <formula>100</formula>
    </cfRule>
  </conditionalFormatting>
  <conditionalFormatting sqref="M170">
    <cfRule type="cellIs" dxfId="9149" priority="7001" stopIfTrue="1" operator="between">
      <formula>1250.1</formula>
      <formula>5000</formula>
    </cfRule>
    <cfRule type="cellIs" dxfId="9148" priority="7002" stopIfTrue="1" operator="greaterThan">
      <formula>5000</formula>
    </cfRule>
  </conditionalFormatting>
  <conditionalFormatting sqref="F186:G186">
    <cfRule type="cellIs" dxfId="9147" priority="6988" stopIfTrue="1" operator="lessThanOrEqual">
      <formula>60</formula>
    </cfRule>
    <cfRule type="cellIs" dxfId="9146" priority="6989" stopIfTrue="1" operator="between">
      <formula>60</formula>
      <formula>100</formula>
    </cfRule>
    <cfRule type="cellIs" dxfId="9145" priority="6990" stopIfTrue="1" operator="greaterThan">
      <formula>100</formula>
    </cfRule>
  </conditionalFormatting>
  <conditionalFormatting sqref="E186">
    <cfRule type="cellIs" dxfId="9144" priority="6991" stopIfTrue="1" operator="lessThanOrEqual">
      <formula>2.5</formula>
    </cfRule>
    <cfRule type="cellIs" dxfId="9143" priority="6992" stopIfTrue="1" operator="between">
      <formula>2.5</formula>
      <formula>7</formula>
    </cfRule>
    <cfRule type="cellIs" dxfId="9142" priority="6993" stopIfTrue="1" operator="greaterThan">
      <formula>7</formula>
    </cfRule>
  </conditionalFormatting>
  <conditionalFormatting sqref="H186">
    <cfRule type="cellIs" dxfId="9141" priority="6994" stopIfTrue="1" operator="lessThanOrEqual">
      <formula>12</formula>
    </cfRule>
    <cfRule type="cellIs" dxfId="9140" priority="6995" stopIfTrue="1" operator="between">
      <formula>12</formula>
      <formula>16</formula>
    </cfRule>
    <cfRule type="cellIs" dxfId="9139" priority="6996" stopIfTrue="1" operator="greaterThan">
      <formula>16</formula>
    </cfRule>
  </conditionalFormatting>
  <conditionalFormatting sqref="J186">
    <cfRule type="cellIs" dxfId="9138" priority="6997" stopIfTrue="1" operator="greaterThan">
      <formula>6.2</formula>
    </cfRule>
    <cfRule type="cellIs" dxfId="9137" priority="6998" stopIfTrue="1" operator="between">
      <formula>5.601</formula>
      <formula>6.2</formula>
    </cfRule>
    <cfRule type="cellIs" dxfId="9136" priority="6999" stopIfTrue="1" operator="lessThanOrEqual">
      <formula>5.6</formula>
    </cfRule>
  </conditionalFormatting>
  <conditionalFormatting sqref="K186">
    <cfRule type="cellIs" dxfId="9135" priority="7000" stopIfTrue="1" operator="lessThanOrEqual">
      <formula>0.02</formula>
    </cfRule>
  </conditionalFormatting>
  <conditionalFormatting sqref="G186">
    <cfRule type="cellIs" dxfId="9134" priority="6985" stopIfTrue="1" operator="lessThanOrEqual">
      <formula>0.12</formula>
    </cfRule>
    <cfRule type="cellIs" dxfId="9133" priority="6986" stopIfTrue="1" operator="between">
      <formula>0.1201</formula>
      <formula>0.2</formula>
    </cfRule>
    <cfRule type="cellIs" dxfId="9132" priority="6987" stopIfTrue="1" operator="greaterThan">
      <formula>0.2</formula>
    </cfRule>
  </conditionalFormatting>
  <conditionalFormatting sqref="N186">
    <cfRule type="cellIs" dxfId="9131" priority="6982" stopIfTrue="1" operator="between">
      <formula>50.1</formula>
      <formula>100</formula>
    </cfRule>
    <cfRule type="cellIs" dxfId="9130" priority="6984" stopIfTrue="1" operator="greaterThan">
      <formula>100</formula>
    </cfRule>
  </conditionalFormatting>
  <conditionalFormatting sqref="M186">
    <cfRule type="cellIs" dxfId="9129" priority="6981" stopIfTrue="1" operator="between">
      <formula>1250.1</formula>
      <formula>5000</formula>
    </cfRule>
    <cfRule type="cellIs" dxfId="9128" priority="6983" stopIfTrue="1" operator="greaterThan">
      <formula>5000</formula>
    </cfRule>
  </conditionalFormatting>
  <conditionalFormatting sqref="F186:G186">
    <cfRule type="cellIs" dxfId="9127" priority="6978" stopIfTrue="1" operator="lessThanOrEqual">
      <formula>60</formula>
    </cfRule>
    <cfRule type="cellIs" dxfId="9126" priority="6979" stopIfTrue="1" operator="between">
      <formula>60</formula>
      <formula>100</formula>
    </cfRule>
    <cfRule type="cellIs" dxfId="9125" priority="6980" stopIfTrue="1" operator="greaterThan">
      <formula>100</formula>
    </cfRule>
  </conditionalFormatting>
  <conditionalFormatting sqref="E186">
    <cfRule type="cellIs" dxfId="9124" priority="6975" stopIfTrue="1" operator="lessThanOrEqual">
      <formula>2.5</formula>
    </cfRule>
    <cfRule type="cellIs" dxfId="9123" priority="6976" stopIfTrue="1" operator="between">
      <formula>2.5</formula>
      <formula>7</formula>
    </cfRule>
    <cfRule type="cellIs" dxfId="9122" priority="6977" stopIfTrue="1" operator="greaterThan">
      <formula>7</formula>
    </cfRule>
  </conditionalFormatting>
  <conditionalFormatting sqref="H186">
    <cfRule type="cellIs" dxfId="9121" priority="6972" stopIfTrue="1" operator="lessThanOrEqual">
      <formula>12</formula>
    </cfRule>
    <cfRule type="cellIs" dxfId="9120" priority="6973" stopIfTrue="1" operator="between">
      <formula>12</formula>
      <formula>16</formula>
    </cfRule>
    <cfRule type="cellIs" dxfId="9119" priority="6974" stopIfTrue="1" operator="greaterThan">
      <formula>16</formula>
    </cfRule>
  </conditionalFormatting>
  <conditionalFormatting sqref="J186">
    <cfRule type="cellIs" dxfId="9118" priority="6969" stopIfTrue="1" operator="greaterThan">
      <formula>6.2</formula>
    </cfRule>
    <cfRule type="cellIs" dxfId="9117" priority="6970" stopIfTrue="1" operator="between">
      <formula>5.601</formula>
      <formula>6.2</formula>
    </cfRule>
    <cfRule type="cellIs" dxfId="9116" priority="6971" stopIfTrue="1" operator="lessThanOrEqual">
      <formula>5.6</formula>
    </cfRule>
  </conditionalFormatting>
  <conditionalFormatting sqref="K186">
    <cfRule type="cellIs" dxfId="9115" priority="6968" stopIfTrue="1" operator="lessThanOrEqual">
      <formula>0.02</formula>
    </cfRule>
  </conditionalFormatting>
  <conditionalFormatting sqref="G186">
    <cfRule type="cellIs" dxfId="9114" priority="6965" stopIfTrue="1" operator="lessThanOrEqual">
      <formula>0.12</formula>
    </cfRule>
    <cfRule type="cellIs" dxfId="9113" priority="6966" stopIfTrue="1" operator="between">
      <formula>0.1201</formula>
      <formula>0.2</formula>
    </cfRule>
    <cfRule type="cellIs" dxfId="9112" priority="6967" stopIfTrue="1" operator="greaterThan">
      <formula>0.2</formula>
    </cfRule>
  </conditionalFormatting>
  <conditionalFormatting sqref="N186">
    <cfRule type="cellIs" dxfId="9111" priority="6963" stopIfTrue="1" operator="between">
      <formula>50.1</formula>
      <formula>100</formula>
    </cfRule>
    <cfRule type="cellIs" dxfId="9110" priority="6964" stopIfTrue="1" operator="greaterThan">
      <formula>100</formula>
    </cfRule>
  </conditionalFormatting>
  <conditionalFormatting sqref="M186">
    <cfRule type="cellIs" dxfId="9109" priority="6961" stopIfTrue="1" operator="between">
      <formula>1250.1</formula>
      <formula>5000</formula>
    </cfRule>
    <cfRule type="cellIs" dxfId="9108" priority="6962" stopIfTrue="1" operator="greaterThan">
      <formula>5000</formula>
    </cfRule>
  </conditionalFormatting>
  <conditionalFormatting sqref="F198:G198">
    <cfRule type="cellIs" dxfId="9107" priority="6948" stopIfTrue="1" operator="lessThanOrEqual">
      <formula>60</formula>
    </cfRule>
    <cfRule type="cellIs" dxfId="9106" priority="6949" stopIfTrue="1" operator="between">
      <formula>60</formula>
      <formula>100</formula>
    </cfRule>
    <cfRule type="cellIs" dxfId="9105" priority="6950" stopIfTrue="1" operator="greaterThan">
      <formula>100</formula>
    </cfRule>
  </conditionalFormatting>
  <conditionalFormatting sqref="E198">
    <cfRule type="cellIs" dxfId="9104" priority="6951" stopIfTrue="1" operator="lessThanOrEqual">
      <formula>2.5</formula>
    </cfRule>
    <cfRule type="cellIs" dxfId="9103" priority="6952" stopIfTrue="1" operator="between">
      <formula>2.5</formula>
      <formula>7</formula>
    </cfRule>
    <cfRule type="cellIs" dxfId="9102" priority="6953" stopIfTrue="1" operator="greaterThan">
      <formula>7</formula>
    </cfRule>
  </conditionalFormatting>
  <conditionalFormatting sqref="H198">
    <cfRule type="cellIs" dxfId="9101" priority="6954" stopIfTrue="1" operator="lessThanOrEqual">
      <formula>12</formula>
    </cfRule>
    <cfRule type="cellIs" dxfId="9100" priority="6955" stopIfTrue="1" operator="between">
      <formula>12</formula>
      <formula>16</formula>
    </cfRule>
    <cfRule type="cellIs" dxfId="9099" priority="6956" stopIfTrue="1" operator="greaterThan">
      <formula>16</formula>
    </cfRule>
  </conditionalFormatting>
  <conditionalFormatting sqref="J198">
    <cfRule type="cellIs" dxfId="9098" priority="6957" stopIfTrue="1" operator="greaterThan">
      <formula>6.2</formula>
    </cfRule>
    <cfRule type="cellIs" dxfId="9097" priority="6958" stopIfTrue="1" operator="between">
      <formula>5.601</formula>
      <formula>6.2</formula>
    </cfRule>
    <cfRule type="cellIs" dxfId="9096" priority="6959" stopIfTrue="1" operator="lessThanOrEqual">
      <formula>5.6</formula>
    </cfRule>
  </conditionalFormatting>
  <conditionalFormatting sqref="K198">
    <cfRule type="cellIs" dxfId="9095" priority="6960" stopIfTrue="1" operator="lessThanOrEqual">
      <formula>0.02</formula>
    </cfRule>
  </conditionalFormatting>
  <conditionalFormatting sqref="G198">
    <cfRule type="cellIs" dxfId="9094" priority="6945" stopIfTrue="1" operator="lessThanOrEqual">
      <formula>0.12</formula>
    </cfRule>
    <cfRule type="cellIs" dxfId="9093" priority="6946" stopIfTrue="1" operator="between">
      <formula>0.1201</formula>
      <formula>0.2</formula>
    </cfRule>
    <cfRule type="cellIs" dxfId="9092" priority="6947" stopIfTrue="1" operator="greaterThan">
      <formula>0.2</formula>
    </cfRule>
  </conditionalFormatting>
  <conditionalFormatting sqref="N198">
    <cfRule type="cellIs" dxfId="9091" priority="6942" stopIfTrue="1" operator="between">
      <formula>50.1</formula>
      <formula>100</formula>
    </cfRule>
    <cfRule type="cellIs" dxfId="9090" priority="6944" stopIfTrue="1" operator="greaterThan">
      <formula>100</formula>
    </cfRule>
  </conditionalFormatting>
  <conditionalFormatting sqref="M198">
    <cfRule type="cellIs" dxfId="9089" priority="6941" stopIfTrue="1" operator="between">
      <formula>1250.1</formula>
      <formula>5000</formula>
    </cfRule>
    <cfRule type="cellIs" dxfId="9088" priority="6943" stopIfTrue="1" operator="greaterThan">
      <formula>5000</formula>
    </cfRule>
  </conditionalFormatting>
  <conditionalFormatting sqref="F198:G198">
    <cfRule type="cellIs" dxfId="9087" priority="6938" stopIfTrue="1" operator="lessThanOrEqual">
      <formula>60</formula>
    </cfRule>
    <cfRule type="cellIs" dxfId="9086" priority="6939" stopIfTrue="1" operator="between">
      <formula>60</formula>
      <formula>100</formula>
    </cfRule>
    <cfRule type="cellIs" dxfId="9085" priority="6940" stopIfTrue="1" operator="greaterThan">
      <formula>100</formula>
    </cfRule>
  </conditionalFormatting>
  <conditionalFormatting sqref="E198">
    <cfRule type="cellIs" dxfId="9084" priority="6935" stopIfTrue="1" operator="lessThanOrEqual">
      <formula>2.5</formula>
    </cfRule>
    <cfRule type="cellIs" dxfId="9083" priority="6936" stopIfTrue="1" operator="between">
      <formula>2.5</formula>
      <formula>7</formula>
    </cfRule>
    <cfRule type="cellIs" dxfId="9082" priority="6937" stopIfTrue="1" operator="greaterThan">
      <formula>7</formula>
    </cfRule>
  </conditionalFormatting>
  <conditionalFormatting sqref="H198">
    <cfRule type="cellIs" dxfId="9081" priority="6932" stopIfTrue="1" operator="lessThanOrEqual">
      <formula>12</formula>
    </cfRule>
    <cfRule type="cellIs" dxfId="9080" priority="6933" stopIfTrue="1" operator="between">
      <formula>12</formula>
      <formula>16</formula>
    </cfRule>
    <cfRule type="cellIs" dxfId="9079" priority="6934" stopIfTrue="1" operator="greaterThan">
      <formula>16</formula>
    </cfRule>
  </conditionalFormatting>
  <conditionalFormatting sqref="J198">
    <cfRule type="cellIs" dxfId="9078" priority="6929" stopIfTrue="1" operator="greaterThan">
      <formula>6.2</formula>
    </cfRule>
    <cfRule type="cellIs" dxfId="9077" priority="6930" stopIfTrue="1" operator="between">
      <formula>5.601</formula>
      <formula>6.2</formula>
    </cfRule>
    <cfRule type="cellIs" dxfId="9076" priority="6931" stopIfTrue="1" operator="lessThanOrEqual">
      <formula>5.6</formula>
    </cfRule>
  </conditionalFormatting>
  <conditionalFormatting sqref="K198">
    <cfRule type="cellIs" dxfId="9075" priority="6928" stopIfTrue="1" operator="lessThanOrEqual">
      <formula>0.02</formula>
    </cfRule>
  </conditionalFormatting>
  <conditionalFormatting sqref="G198">
    <cfRule type="cellIs" dxfId="9074" priority="6925" stopIfTrue="1" operator="lessThanOrEqual">
      <formula>0.12</formula>
    </cfRule>
    <cfRule type="cellIs" dxfId="9073" priority="6926" stopIfTrue="1" operator="between">
      <formula>0.1201</formula>
      <formula>0.2</formula>
    </cfRule>
    <cfRule type="cellIs" dxfId="9072" priority="6927" stopIfTrue="1" operator="greaterThan">
      <formula>0.2</formula>
    </cfRule>
  </conditionalFormatting>
  <conditionalFormatting sqref="N198">
    <cfRule type="cellIs" dxfId="9071" priority="6923" stopIfTrue="1" operator="between">
      <formula>50.1</formula>
      <formula>100</formula>
    </cfRule>
    <cfRule type="cellIs" dxfId="9070" priority="6924" stopIfTrue="1" operator="greaterThan">
      <formula>100</formula>
    </cfRule>
  </conditionalFormatting>
  <conditionalFormatting sqref="M198">
    <cfRule type="cellIs" dxfId="9069" priority="6921" stopIfTrue="1" operator="between">
      <formula>1250.1</formula>
      <formula>5000</formula>
    </cfRule>
    <cfRule type="cellIs" dxfId="9068" priority="6922" stopIfTrue="1" operator="greaterThan">
      <formula>5000</formula>
    </cfRule>
  </conditionalFormatting>
  <conditionalFormatting sqref="F212:G212">
    <cfRule type="cellIs" dxfId="9067" priority="6908" stopIfTrue="1" operator="lessThanOrEqual">
      <formula>60</formula>
    </cfRule>
    <cfRule type="cellIs" dxfId="9066" priority="6909" stopIfTrue="1" operator="between">
      <formula>60</formula>
      <formula>100</formula>
    </cfRule>
    <cfRule type="cellIs" dxfId="9065" priority="6910" stopIfTrue="1" operator="greaterThan">
      <formula>100</formula>
    </cfRule>
  </conditionalFormatting>
  <conditionalFormatting sqref="E212">
    <cfRule type="cellIs" dxfId="9064" priority="6911" stopIfTrue="1" operator="lessThanOrEqual">
      <formula>2.5</formula>
    </cfRule>
    <cfRule type="cellIs" dxfId="9063" priority="6912" stopIfTrue="1" operator="between">
      <formula>2.5</formula>
      <formula>7</formula>
    </cfRule>
    <cfRule type="cellIs" dxfId="9062" priority="6913" stopIfTrue="1" operator="greaterThan">
      <formula>7</formula>
    </cfRule>
  </conditionalFormatting>
  <conditionalFormatting sqref="H212">
    <cfRule type="cellIs" dxfId="9061" priority="6914" stopIfTrue="1" operator="lessThanOrEqual">
      <formula>12</formula>
    </cfRule>
    <cfRule type="cellIs" dxfId="9060" priority="6915" stopIfTrue="1" operator="between">
      <formula>12</formula>
      <formula>16</formula>
    </cfRule>
    <cfRule type="cellIs" dxfId="9059" priority="6916" stopIfTrue="1" operator="greaterThan">
      <formula>16</formula>
    </cfRule>
  </conditionalFormatting>
  <conditionalFormatting sqref="J212">
    <cfRule type="cellIs" dxfId="9058" priority="6917" stopIfTrue="1" operator="greaterThan">
      <formula>6.2</formula>
    </cfRule>
    <cfRule type="cellIs" dxfId="9057" priority="6918" stopIfTrue="1" operator="between">
      <formula>5.601</formula>
      <formula>6.2</formula>
    </cfRule>
    <cfRule type="cellIs" dxfId="9056" priority="6919" stopIfTrue="1" operator="lessThanOrEqual">
      <formula>5.6</formula>
    </cfRule>
  </conditionalFormatting>
  <conditionalFormatting sqref="K212">
    <cfRule type="cellIs" dxfId="9055" priority="6920" stopIfTrue="1" operator="lessThanOrEqual">
      <formula>0.02</formula>
    </cfRule>
  </conditionalFormatting>
  <conditionalFormatting sqref="G212">
    <cfRule type="cellIs" dxfId="9054" priority="6905" stopIfTrue="1" operator="lessThanOrEqual">
      <formula>0.12</formula>
    </cfRule>
    <cfRule type="cellIs" dxfId="9053" priority="6906" stopIfTrue="1" operator="between">
      <formula>0.1201</formula>
      <formula>0.2</formula>
    </cfRule>
    <cfRule type="cellIs" dxfId="9052" priority="6907" stopIfTrue="1" operator="greaterThan">
      <formula>0.2</formula>
    </cfRule>
  </conditionalFormatting>
  <conditionalFormatting sqref="N212">
    <cfRule type="cellIs" dxfId="9051" priority="6902" stopIfTrue="1" operator="between">
      <formula>50.1</formula>
      <formula>100</formula>
    </cfRule>
    <cfRule type="cellIs" dxfId="9050" priority="6904" stopIfTrue="1" operator="greaterThan">
      <formula>100</formula>
    </cfRule>
  </conditionalFormatting>
  <conditionalFormatting sqref="M212">
    <cfRule type="cellIs" dxfId="9049" priority="6901" stopIfTrue="1" operator="between">
      <formula>1250.1</formula>
      <formula>5000</formula>
    </cfRule>
    <cfRule type="cellIs" dxfId="9048" priority="6903" stopIfTrue="1" operator="greaterThan">
      <formula>5000</formula>
    </cfRule>
  </conditionalFormatting>
  <conditionalFormatting sqref="F212:G212">
    <cfRule type="cellIs" dxfId="9047" priority="6898" stopIfTrue="1" operator="lessThanOrEqual">
      <formula>60</formula>
    </cfRule>
    <cfRule type="cellIs" dxfId="9046" priority="6899" stopIfTrue="1" operator="between">
      <formula>60</formula>
      <formula>100</formula>
    </cfRule>
    <cfRule type="cellIs" dxfId="9045" priority="6900" stopIfTrue="1" operator="greaterThan">
      <formula>100</formula>
    </cfRule>
  </conditionalFormatting>
  <conditionalFormatting sqref="E212">
    <cfRule type="cellIs" dxfId="9044" priority="6895" stopIfTrue="1" operator="lessThanOrEqual">
      <formula>2.5</formula>
    </cfRule>
    <cfRule type="cellIs" dxfId="9043" priority="6896" stopIfTrue="1" operator="between">
      <formula>2.5</formula>
      <formula>7</formula>
    </cfRule>
    <cfRule type="cellIs" dxfId="9042" priority="6897" stopIfTrue="1" operator="greaterThan">
      <formula>7</formula>
    </cfRule>
  </conditionalFormatting>
  <conditionalFormatting sqref="H212">
    <cfRule type="cellIs" dxfId="9041" priority="6892" stopIfTrue="1" operator="lessThanOrEqual">
      <formula>12</formula>
    </cfRule>
    <cfRule type="cellIs" dxfId="9040" priority="6893" stopIfTrue="1" operator="between">
      <formula>12</formula>
      <formula>16</formula>
    </cfRule>
    <cfRule type="cellIs" dxfId="9039" priority="6894" stopIfTrue="1" operator="greaterThan">
      <formula>16</formula>
    </cfRule>
  </conditionalFormatting>
  <conditionalFormatting sqref="J212">
    <cfRule type="cellIs" dxfId="9038" priority="6889" stopIfTrue="1" operator="greaterThan">
      <formula>6.2</formula>
    </cfRule>
    <cfRule type="cellIs" dxfId="9037" priority="6890" stopIfTrue="1" operator="between">
      <formula>5.601</formula>
      <formula>6.2</formula>
    </cfRule>
    <cfRule type="cellIs" dxfId="9036" priority="6891" stopIfTrue="1" operator="lessThanOrEqual">
      <formula>5.6</formula>
    </cfRule>
  </conditionalFormatting>
  <conditionalFormatting sqref="K212">
    <cfRule type="cellIs" dxfId="9035" priority="6888" stopIfTrue="1" operator="lessThanOrEqual">
      <formula>0.02</formula>
    </cfRule>
  </conditionalFormatting>
  <conditionalFormatting sqref="G212">
    <cfRule type="cellIs" dxfId="9034" priority="6885" stopIfTrue="1" operator="lessThanOrEqual">
      <formula>0.12</formula>
    </cfRule>
    <cfRule type="cellIs" dxfId="9033" priority="6886" stopIfTrue="1" operator="between">
      <formula>0.1201</formula>
      <formula>0.2</formula>
    </cfRule>
    <cfRule type="cellIs" dxfId="9032" priority="6887" stopIfTrue="1" operator="greaterThan">
      <formula>0.2</formula>
    </cfRule>
  </conditionalFormatting>
  <conditionalFormatting sqref="N212">
    <cfRule type="cellIs" dxfId="9031" priority="6883" stopIfTrue="1" operator="between">
      <formula>50.1</formula>
      <formula>100</formula>
    </cfRule>
    <cfRule type="cellIs" dxfId="9030" priority="6884" stopIfTrue="1" operator="greaterThan">
      <formula>100</formula>
    </cfRule>
  </conditionalFormatting>
  <conditionalFormatting sqref="M212">
    <cfRule type="cellIs" dxfId="9029" priority="6881" stopIfTrue="1" operator="between">
      <formula>1250.1</formula>
      <formula>5000</formula>
    </cfRule>
    <cfRule type="cellIs" dxfId="9028" priority="6882" stopIfTrue="1" operator="greaterThan">
      <formula>5000</formula>
    </cfRule>
  </conditionalFormatting>
  <conditionalFormatting sqref="F230:G230">
    <cfRule type="cellIs" dxfId="9027" priority="6868" stopIfTrue="1" operator="lessThanOrEqual">
      <formula>60</formula>
    </cfRule>
    <cfRule type="cellIs" dxfId="9026" priority="6869" stopIfTrue="1" operator="between">
      <formula>60</formula>
      <formula>100</formula>
    </cfRule>
    <cfRule type="cellIs" dxfId="9025" priority="6870" stopIfTrue="1" operator="greaterThan">
      <formula>100</formula>
    </cfRule>
  </conditionalFormatting>
  <conditionalFormatting sqref="E230">
    <cfRule type="cellIs" dxfId="9024" priority="6871" stopIfTrue="1" operator="lessThanOrEqual">
      <formula>2.5</formula>
    </cfRule>
    <cfRule type="cellIs" dxfId="9023" priority="6872" stopIfTrue="1" operator="between">
      <formula>2.5</formula>
      <formula>7</formula>
    </cfRule>
    <cfRule type="cellIs" dxfId="9022" priority="6873" stopIfTrue="1" operator="greaterThan">
      <formula>7</formula>
    </cfRule>
  </conditionalFormatting>
  <conditionalFormatting sqref="H230">
    <cfRule type="cellIs" dxfId="9021" priority="6874" stopIfTrue="1" operator="lessThanOrEqual">
      <formula>12</formula>
    </cfRule>
    <cfRule type="cellIs" dxfId="9020" priority="6875" stopIfTrue="1" operator="between">
      <formula>12</formula>
      <formula>16</formula>
    </cfRule>
    <cfRule type="cellIs" dxfId="9019" priority="6876" stopIfTrue="1" operator="greaterThan">
      <formula>16</formula>
    </cfRule>
  </conditionalFormatting>
  <conditionalFormatting sqref="J230">
    <cfRule type="cellIs" dxfId="9018" priority="6877" stopIfTrue="1" operator="greaterThan">
      <formula>6.2</formula>
    </cfRule>
    <cfRule type="cellIs" dxfId="9017" priority="6878" stopIfTrue="1" operator="between">
      <formula>5.601</formula>
      <formula>6.2</formula>
    </cfRule>
    <cfRule type="cellIs" dxfId="9016" priority="6879" stopIfTrue="1" operator="lessThanOrEqual">
      <formula>5.6</formula>
    </cfRule>
  </conditionalFormatting>
  <conditionalFormatting sqref="K230">
    <cfRule type="cellIs" dxfId="9015" priority="6880" stopIfTrue="1" operator="lessThanOrEqual">
      <formula>0.02</formula>
    </cfRule>
  </conditionalFormatting>
  <conditionalFormatting sqref="G230">
    <cfRule type="cellIs" dxfId="9014" priority="6865" stopIfTrue="1" operator="lessThanOrEqual">
      <formula>0.12</formula>
    </cfRule>
    <cfRule type="cellIs" dxfId="9013" priority="6866" stopIfTrue="1" operator="between">
      <formula>0.1201</formula>
      <formula>0.2</formula>
    </cfRule>
    <cfRule type="cellIs" dxfId="9012" priority="6867" stopIfTrue="1" operator="greaterThan">
      <formula>0.2</formula>
    </cfRule>
  </conditionalFormatting>
  <conditionalFormatting sqref="N230">
    <cfRule type="cellIs" dxfId="9011" priority="6862" stopIfTrue="1" operator="between">
      <formula>50.1</formula>
      <formula>100</formula>
    </cfRule>
    <cfRule type="cellIs" dxfId="9010" priority="6864" stopIfTrue="1" operator="greaterThan">
      <formula>100</formula>
    </cfRule>
  </conditionalFormatting>
  <conditionalFormatting sqref="M230">
    <cfRule type="cellIs" dxfId="9009" priority="6861" stopIfTrue="1" operator="between">
      <formula>1250.1</formula>
      <formula>5000</formula>
    </cfRule>
    <cfRule type="cellIs" dxfId="9008" priority="6863" stopIfTrue="1" operator="greaterThan">
      <formula>5000</formula>
    </cfRule>
  </conditionalFormatting>
  <conditionalFormatting sqref="F230:G230">
    <cfRule type="cellIs" dxfId="9007" priority="6858" stopIfTrue="1" operator="lessThanOrEqual">
      <formula>60</formula>
    </cfRule>
    <cfRule type="cellIs" dxfId="9006" priority="6859" stopIfTrue="1" operator="between">
      <formula>60</formula>
      <formula>100</formula>
    </cfRule>
    <cfRule type="cellIs" dxfId="9005" priority="6860" stopIfTrue="1" operator="greaterThan">
      <formula>100</formula>
    </cfRule>
  </conditionalFormatting>
  <conditionalFormatting sqref="E230">
    <cfRule type="cellIs" dxfId="9004" priority="6855" stopIfTrue="1" operator="lessThanOrEqual">
      <formula>2.5</formula>
    </cfRule>
    <cfRule type="cellIs" dxfId="9003" priority="6856" stopIfTrue="1" operator="between">
      <formula>2.5</formula>
      <formula>7</formula>
    </cfRule>
    <cfRule type="cellIs" dxfId="9002" priority="6857" stopIfTrue="1" operator="greaterThan">
      <formula>7</formula>
    </cfRule>
  </conditionalFormatting>
  <conditionalFormatting sqref="H230">
    <cfRule type="cellIs" dxfId="9001" priority="6852" stopIfTrue="1" operator="lessThanOrEqual">
      <formula>12</formula>
    </cfRule>
    <cfRule type="cellIs" dxfId="9000" priority="6853" stopIfTrue="1" operator="between">
      <formula>12</formula>
      <formula>16</formula>
    </cfRule>
    <cfRule type="cellIs" dxfId="8999" priority="6854" stopIfTrue="1" operator="greaterThan">
      <formula>16</formula>
    </cfRule>
  </conditionalFormatting>
  <conditionalFormatting sqref="J230">
    <cfRule type="cellIs" dxfId="8998" priority="6849" stopIfTrue="1" operator="greaterThan">
      <formula>6.2</formula>
    </cfRule>
    <cfRule type="cellIs" dxfId="8997" priority="6850" stopIfTrue="1" operator="between">
      <formula>5.601</formula>
      <formula>6.2</formula>
    </cfRule>
    <cfRule type="cellIs" dxfId="8996" priority="6851" stopIfTrue="1" operator="lessThanOrEqual">
      <formula>5.6</formula>
    </cfRule>
  </conditionalFormatting>
  <conditionalFormatting sqref="K230">
    <cfRule type="cellIs" dxfId="8995" priority="6848" stopIfTrue="1" operator="lessThanOrEqual">
      <formula>0.02</formula>
    </cfRule>
  </conditionalFormatting>
  <conditionalFormatting sqref="G230">
    <cfRule type="cellIs" dxfId="8994" priority="6845" stopIfTrue="1" operator="lessThanOrEqual">
      <formula>0.12</formula>
    </cfRule>
    <cfRule type="cellIs" dxfId="8993" priority="6846" stopIfTrue="1" operator="between">
      <formula>0.1201</formula>
      <formula>0.2</formula>
    </cfRule>
    <cfRule type="cellIs" dxfId="8992" priority="6847" stopIfTrue="1" operator="greaterThan">
      <formula>0.2</formula>
    </cfRule>
  </conditionalFormatting>
  <conditionalFormatting sqref="N230">
    <cfRule type="cellIs" dxfId="8991" priority="6843" stopIfTrue="1" operator="between">
      <formula>50.1</formula>
      <formula>100</formula>
    </cfRule>
    <cfRule type="cellIs" dxfId="8990" priority="6844" stopIfTrue="1" operator="greaterThan">
      <formula>100</formula>
    </cfRule>
  </conditionalFormatting>
  <conditionalFormatting sqref="M230">
    <cfRule type="cellIs" dxfId="8989" priority="6841" stopIfTrue="1" operator="between">
      <formula>1250.1</formula>
      <formula>5000</formula>
    </cfRule>
    <cfRule type="cellIs" dxfId="8988" priority="6842" stopIfTrue="1" operator="greaterThan">
      <formula>5000</formula>
    </cfRule>
  </conditionalFormatting>
  <conditionalFormatting sqref="F246:G246">
    <cfRule type="cellIs" dxfId="8987" priority="6828" stopIfTrue="1" operator="lessThanOrEqual">
      <formula>60</formula>
    </cfRule>
    <cfRule type="cellIs" dxfId="8986" priority="6829" stopIfTrue="1" operator="between">
      <formula>60</formula>
      <formula>100</formula>
    </cfRule>
    <cfRule type="cellIs" dxfId="8985" priority="6830" stopIfTrue="1" operator="greaterThan">
      <formula>100</formula>
    </cfRule>
  </conditionalFormatting>
  <conditionalFormatting sqref="E246">
    <cfRule type="cellIs" dxfId="8984" priority="6831" stopIfTrue="1" operator="lessThanOrEqual">
      <formula>2.5</formula>
    </cfRule>
    <cfRule type="cellIs" dxfId="8983" priority="6832" stopIfTrue="1" operator="between">
      <formula>2.5</formula>
      <formula>7</formula>
    </cfRule>
    <cfRule type="cellIs" dxfId="8982" priority="6833" stopIfTrue="1" operator="greaterThan">
      <formula>7</formula>
    </cfRule>
  </conditionalFormatting>
  <conditionalFormatting sqref="H246">
    <cfRule type="cellIs" dxfId="8981" priority="6834" stopIfTrue="1" operator="lessThanOrEqual">
      <formula>12</formula>
    </cfRule>
    <cfRule type="cellIs" dxfId="8980" priority="6835" stopIfTrue="1" operator="between">
      <formula>12</formula>
      <formula>16</formula>
    </cfRule>
    <cfRule type="cellIs" dxfId="8979" priority="6836" stopIfTrue="1" operator="greaterThan">
      <formula>16</formula>
    </cfRule>
  </conditionalFormatting>
  <conditionalFormatting sqref="J246">
    <cfRule type="cellIs" dxfId="8978" priority="6837" stopIfTrue="1" operator="greaterThan">
      <formula>6.2</formula>
    </cfRule>
    <cfRule type="cellIs" dxfId="8977" priority="6838" stopIfTrue="1" operator="between">
      <formula>5.601</formula>
      <formula>6.2</formula>
    </cfRule>
    <cfRule type="cellIs" dxfId="8976" priority="6839" stopIfTrue="1" operator="lessThanOrEqual">
      <formula>5.6</formula>
    </cfRule>
  </conditionalFormatting>
  <conditionalFormatting sqref="K246">
    <cfRule type="cellIs" dxfId="8975" priority="6840" stopIfTrue="1" operator="lessThanOrEqual">
      <formula>0.02</formula>
    </cfRule>
  </conditionalFormatting>
  <conditionalFormatting sqref="G246">
    <cfRule type="cellIs" dxfId="8974" priority="6825" stopIfTrue="1" operator="lessThanOrEqual">
      <formula>0.12</formula>
    </cfRule>
    <cfRule type="cellIs" dxfId="8973" priority="6826" stopIfTrue="1" operator="between">
      <formula>0.1201</formula>
      <formula>0.2</formula>
    </cfRule>
    <cfRule type="cellIs" dxfId="8972" priority="6827" stopIfTrue="1" operator="greaterThan">
      <formula>0.2</formula>
    </cfRule>
  </conditionalFormatting>
  <conditionalFormatting sqref="N246">
    <cfRule type="cellIs" dxfId="8971" priority="6822" stopIfTrue="1" operator="between">
      <formula>50.1</formula>
      <formula>100</formula>
    </cfRule>
    <cfRule type="cellIs" dxfId="8970" priority="6824" stopIfTrue="1" operator="greaterThan">
      <formula>100</formula>
    </cfRule>
  </conditionalFormatting>
  <conditionalFormatting sqref="M246">
    <cfRule type="cellIs" dxfId="8969" priority="6821" stopIfTrue="1" operator="between">
      <formula>1250.1</formula>
      <formula>5000</formula>
    </cfRule>
    <cfRule type="cellIs" dxfId="8968" priority="6823" stopIfTrue="1" operator="greaterThan">
      <formula>5000</formula>
    </cfRule>
  </conditionalFormatting>
  <conditionalFormatting sqref="F246:G246">
    <cfRule type="cellIs" dxfId="8967" priority="6818" stopIfTrue="1" operator="lessThanOrEqual">
      <formula>60</formula>
    </cfRule>
    <cfRule type="cellIs" dxfId="8966" priority="6819" stopIfTrue="1" operator="between">
      <formula>60</formula>
      <formula>100</formula>
    </cfRule>
    <cfRule type="cellIs" dxfId="8965" priority="6820" stopIfTrue="1" operator="greaterThan">
      <formula>100</formula>
    </cfRule>
  </conditionalFormatting>
  <conditionalFormatting sqref="E246">
    <cfRule type="cellIs" dxfId="8964" priority="6815" stopIfTrue="1" operator="lessThanOrEqual">
      <formula>2.5</formula>
    </cfRule>
    <cfRule type="cellIs" dxfId="8963" priority="6816" stopIfTrue="1" operator="between">
      <formula>2.5</formula>
      <formula>7</formula>
    </cfRule>
    <cfRule type="cellIs" dxfId="8962" priority="6817" stopIfTrue="1" operator="greaterThan">
      <formula>7</formula>
    </cfRule>
  </conditionalFormatting>
  <conditionalFormatting sqref="H246">
    <cfRule type="cellIs" dxfId="8961" priority="6812" stopIfTrue="1" operator="lessThanOrEqual">
      <formula>12</formula>
    </cfRule>
    <cfRule type="cellIs" dxfId="8960" priority="6813" stopIfTrue="1" operator="between">
      <formula>12</formula>
      <formula>16</formula>
    </cfRule>
    <cfRule type="cellIs" dxfId="8959" priority="6814" stopIfTrue="1" operator="greaterThan">
      <formula>16</formula>
    </cfRule>
  </conditionalFormatting>
  <conditionalFormatting sqref="J246">
    <cfRule type="cellIs" dxfId="8958" priority="6809" stopIfTrue="1" operator="greaterThan">
      <formula>6.2</formula>
    </cfRule>
    <cfRule type="cellIs" dxfId="8957" priority="6810" stopIfTrue="1" operator="between">
      <formula>5.601</formula>
      <formula>6.2</formula>
    </cfRule>
    <cfRule type="cellIs" dxfId="8956" priority="6811" stopIfTrue="1" operator="lessThanOrEqual">
      <formula>5.6</formula>
    </cfRule>
  </conditionalFormatting>
  <conditionalFormatting sqref="K246">
    <cfRule type="cellIs" dxfId="8955" priority="6808" stopIfTrue="1" operator="lessThanOrEqual">
      <formula>0.02</formula>
    </cfRule>
  </conditionalFormatting>
  <conditionalFormatting sqref="G246">
    <cfRule type="cellIs" dxfId="8954" priority="6805" stopIfTrue="1" operator="lessThanOrEqual">
      <formula>0.12</formula>
    </cfRule>
    <cfRule type="cellIs" dxfId="8953" priority="6806" stopIfTrue="1" operator="between">
      <formula>0.1201</formula>
      <formula>0.2</formula>
    </cfRule>
    <cfRule type="cellIs" dxfId="8952" priority="6807" stopIfTrue="1" operator="greaterThan">
      <formula>0.2</formula>
    </cfRule>
  </conditionalFormatting>
  <conditionalFormatting sqref="N246">
    <cfRule type="cellIs" dxfId="8951" priority="6803" stopIfTrue="1" operator="between">
      <formula>50.1</formula>
      <formula>100</formula>
    </cfRule>
    <cfRule type="cellIs" dxfId="8950" priority="6804" stopIfTrue="1" operator="greaterThan">
      <formula>100</formula>
    </cfRule>
  </conditionalFormatting>
  <conditionalFormatting sqref="M246">
    <cfRule type="cellIs" dxfId="8949" priority="6801" stopIfTrue="1" operator="between">
      <formula>1250.1</formula>
      <formula>5000</formula>
    </cfRule>
    <cfRule type="cellIs" dxfId="8948" priority="6802" stopIfTrue="1" operator="greaterThan">
      <formula>5000</formula>
    </cfRule>
  </conditionalFormatting>
  <conditionalFormatting sqref="F258:G258">
    <cfRule type="cellIs" dxfId="8947" priority="6788" stopIfTrue="1" operator="lessThanOrEqual">
      <formula>60</formula>
    </cfRule>
    <cfRule type="cellIs" dxfId="8946" priority="6789" stopIfTrue="1" operator="between">
      <formula>60</formula>
      <formula>100</formula>
    </cfRule>
    <cfRule type="cellIs" dxfId="8945" priority="6790" stopIfTrue="1" operator="greaterThan">
      <formula>100</formula>
    </cfRule>
  </conditionalFormatting>
  <conditionalFormatting sqref="E258">
    <cfRule type="cellIs" dxfId="8944" priority="6791" stopIfTrue="1" operator="lessThanOrEqual">
      <formula>2.5</formula>
    </cfRule>
    <cfRule type="cellIs" dxfId="8943" priority="6792" stopIfTrue="1" operator="between">
      <formula>2.5</formula>
      <formula>7</formula>
    </cfRule>
    <cfRule type="cellIs" dxfId="8942" priority="6793" stopIfTrue="1" operator="greaterThan">
      <formula>7</formula>
    </cfRule>
  </conditionalFormatting>
  <conditionalFormatting sqref="H258">
    <cfRule type="cellIs" dxfId="8941" priority="6794" stopIfTrue="1" operator="lessThanOrEqual">
      <formula>12</formula>
    </cfRule>
    <cfRule type="cellIs" dxfId="8940" priority="6795" stopIfTrue="1" operator="between">
      <formula>12</formula>
      <formula>16</formula>
    </cfRule>
    <cfRule type="cellIs" dxfId="8939" priority="6796" stopIfTrue="1" operator="greaterThan">
      <formula>16</formula>
    </cfRule>
  </conditionalFormatting>
  <conditionalFormatting sqref="J258">
    <cfRule type="cellIs" dxfId="8938" priority="6797" stopIfTrue="1" operator="greaterThan">
      <formula>6.2</formula>
    </cfRule>
    <cfRule type="cellIs" dxfId="8937" priority="6798" stopIfTrue="1" operator="between">
      <formula>5.601</formula>
      <formula>6.2</formula>
    </cfRule>
    <cfRule type="cellIs" dxfId="8936" priority="6799" stopIfTrue="1" operator="lessThanOrEqual">
      <formula>5.6</formula>
    </cfRule>
  </conditionalFormatting>
  <conditionalFormatting sqref="K258">
    <cfRule type="cellIs" dxfId="8935" priority="6800" stopIfTrue="1" operator="lessThanOrEqual">
      <formula>0.02</formula>
    </cfRule>
  </conditionalFormatting>
  <conditionalFormatting sqref="G258">
    <cfRule type="cellIs" dxfId="8934" priority="6785" stopIfTrue="1" operator="lessThanOrEqual">
      <formula>0.12</formula>
    </cfRule>
    <cfRule type="cellIs" dxfId="8933" priority="6786" stopIfTrue="1" operator="between">
      <formula>0.1201</formula>
      <formula>0.2</formula>
    </cfRule>
    <cfRule type="cellIs" dxfId="8932" priority="6787" stopIfTrue="1" operator="greaterThan">
      <formula>0.2</formula>
    </cfRule>
  </conditionalFormatting>
  <conditionalFormatting sqref="N258">
    <cfRule type="cellIs" dxfId="8931" priority="6782" stopIfTrue="1" operator="between">
      <formula>50.1</formula>
      <formula>100</formula>
    </cfRule>
    <cfRule type="cellIs" dxfId="8930" priority="6784" stopIfTrue="1" operator="greaterThan">
      <formula>100</formula>
    </cfRule>
  </conditionalFormatting>
  <conditionalFormatting sqref="M258">
    <cfRule type="cellIs" dxfId="8929" priority="6781" stopIfTrue="1" operator="between">
      <formula>1250.1</formula>
      <formula>5000</formula>
    </cfRule>
    <cfRule type="cellIs" dxfId="8928" priority="6783" stopIfTrue="1" operator="greaterThan">
      <formula>5000</formula>
    </cfRule>
  </conditionalFormatting>
  <conditionalFormatting sqref="F258:G258">
    <cfRule type="cellIs" dxfId="8927" priority="6778" stopIfTrue="1" operator="lessThanOrEqual">
      <formula>60</formula>
    </cfRule>
    <cfRule type="cellIs" dxfId="8926" priority="6779" stopIfTrue="1" operator="between">
      <formula>60</formula>
      <formula>100</formula>
    </cfRule>
    <cfRule type="cellIs" dxfId="8925" priority="6780" stopIfTrue="1" operator="greaterThan">
      <formula>100</formula>
    </cfRule>
  </conditionalFormatting>
  <conditionalFormatting sqref="E258">
    <cfRule type="cellIs" dxfId="8924" priority="6775" stopIfTrue="1" operator="lessThanOrEqual">
      <formula>2.5</formula>
    </cfRule>
    <cfRule type="cellIs" dxfId="8923" priority="6776" stopIfTrue="1" operator="between">
      <formula>2.5</formula>
      <formula>7</formula>
    </cfRule>
    <cfRule type="cellIs" dxfId="8922" priority="6777" stopIfTrue="1" operator="greaterThan">
      <formula>7</formula>
    </cfRule>
  </conditionalFormatting>
  <conditionalFormatting sqref="H258">
    <cfRule type="cellIs" dxfId="8921" priority="6772" stopIfTrue="1" operator="lessThanOrEqual">
      <formula>12</formula>
    </cfRule>
    <cfRule type="cellIs" dxfId="8920" priority="6773" stopIfTrue="1" operator="between">
      <formula>12</formula>
      <formula>16</formula>
    </cfRule>
    <cfRule type="cellIs" dxfId="8919" priority="6774" stopIfTrue="1" operator="greaterThan">
      <formula>16</formula>
    </cfRule>
  </conditionalFormatting>
  <conditionalFormatting sqref="J258">
    <cfRule type="cellIs" dxfId="8918" priority="6769" stopIfTrue="1" operator="greaterThan">
      <formula>6.2</formula>
    </cfRule>
    <cfRule type="cellIs" dxfId="8917" priority="6770" stopIfTrue="1" operator="between">
      <formula>5.601</formula>
      <formula>6.2</formula>
    </cfRule>
    <cfRule type="cellIs" dxfId="8916" priority="6771" stopIfTrue="1" operator="lessThanOrEqual">
      <formula>5.6</formula>
    </cfRule>
  </conditionalFormatting>
  <conditionalFormatting sqref="K258">
    <cfRule type="cellIs" dxfId="8915" priority="6768" stopIfTrue="1" operator="lessThanOrEqual">
      <formula>0.02</formula>
    </cfRule>
  </conditionalFormatting>
  <conditionalFormatting sqref="G258">
    <cfRule type="cellIs" dxfId="8914" priority="6765" stopIfTrue="1" operator="lessThanOrEqual">
      <formula>0.12</formula>
    </cfRule>
    <cfRule type="cellIs" dxfId="8913" priority="6766" stopIfTrue="1" operator="between">
      <formula>0.1201</formula>
      <formula>0.2</formula>
    </cfRule>
    <cfRule type="cellIs" dxfId="8912" priority="6767" stopIfTrue="1" operator="greaterThan">
      <formula>0.2</formula>
    </cfRule>
  </conditionalFormatting>
  <conditionalFormatting sqref="N258">
    <cfRule type="cellIs" dxfId="8911" priority="6763" stopIfTrue="1" operator="between">
      <formula>50.1</formula>
      <formula>100</formula>
    </cfRule>
    <cfRule type="cellIs" dxfId="8910" priority="6764" stopIfTrue="1" operator="greaterThan">
      <formula>100</formula>
    </cfRule>
  </conditionalFormatting>
  <conditionalFormatting sqref="M258">
    <cfRule type="cellIs" dxfId="8909" priority="6761" stopIfTrue="1" operator="between">
      <formula>1250.1</formula>
      <formula>5000</formula>
    </cfRule>
    <cfRule type="cellIs" dxfId="8908" priority="6762" stopIfTrue="1" operator="greaterThan">
      <formula>5000</formula>
    </cfRule>
  </conditionalFormatting>
  <conditionalFormatting sqref="F270:G270">
    <cfRule type="cellIs" dxfId="8907" priority="6748" stopIfTrue="1" operator="lessThanOrEqual">
      <formula>60</formula>
    </cfRule>
    <cfRule type="cellIs" dxfId="8906" priority="6749" stopIfTrue="1" operator="between">
      <formula>60</formula>
      <formula>100</formula>
    </cfRule>
    <cfRule type="cellIs" dxfId="8905" priority="6750" stopIfTrue="1" operator="greaterThan">
      <formula>100</formula>
    </cfRule>
  </conditionalFormatting>
  <conditionalFormatting sqref="E270">
    <cfRule type="cellIs" dxfId="8904" priority="6751" stopIfTrue="1" operator="lessThanOrEqual">
      <formula>2.5</formula>
    </cfRule>
    <cfRule type="cellIs" dxfId="8903" priority="6752" stopIfTrue="1" operator="between">
      <formula>2.5</formula>
      <formula>7</formula>
    </cfRule>
    <cfRule type="cellIs" dxfId="8902" priority="6753" stopIfTrue="1" operator="greaterThan">
      <formula>7</formula>
    </cfRule>
  </conditionalFormatting>
  <conditionalFormatting sqref="H270">
    <cfRule type="cellIs" dxfId="8901" priority="6754" stopIfTrue="1" operator="lessThanOrEqual">
      <formula>12</formula>
    </cfRule>
    <cfRule type="cellIs" dxfId="8900" priority="6755" stopIfTrue="1" operator="between">
      <formula>12</formula>
      <formula>16</formula>
    </cfRule>
    <cfRule type="cellIs" dxfId="8899" priority="6756" stopIfTrue="1" operator="greaterThan">
      <formula>16</formula>
    </cfRule>
  </conditionalFormatting>
  <conditionalFormatting sqref="J270">
    <cfRule type="cellIs" dxfId="8898" priority="6757" stopIfTrue="1" operator="greaterThan">
      <formula>6.2</formula>
    </cfRule>
    <cfRule type="cellIs" dxfId="8897" priority="6758" stopIfTrue="1" operator="between">
      <formula>5.601</formula>
      <formula>6.2</formula>
    </cfRule>
    <cfRule type="cellIs" dxfId="8896" priority="6759" stopIfTrue="1" operator="lessThanOrEqual">
      <formula>5.6</formula>
    </cfRule>
  </conditionalFormatting>
  <conditionalFormatting sqref="K270">
    <cfRule type="cellIs" dxfId="8895" priority="6760" stopIfTrue="1" operator="lessThanOrEqual">
      <formula>0.02</formula>
    </cfRule>
  </conditionalFormatting>
  <conditionalFormatting sqref="G270">
    <cfRule type="cellIs" dxfId="8894" priority="6745" stopIfTrue="1" operator="lessThanOrEqual">
      <formula>0.12</formula>
    </cfRule>
    <cfRule type="cellIs" dxfId="8893" priority="6746" stopIfTrue="1" operator="between">
      <formula>0.1201</formula>
      <formula>0.2</formula>
    </cfRule>
    <cfRule type="cellIs" dxfId="8892" priority="6747" stopIfTrue="1" operator="greaterThan">
      <formula>0.2</formula>
    </cfRule>
  </conditionalFormatting>
  <conditionalFormatting sqref="N270">
    <cfRule type="cellIs" dxfId="8891" priority="6742" stopIfTrue="1" operator="between">
      <formula>50.1</formula>
      <formula>100</formula>
    </cfRule>
    <cfRule type="cellIs" dxfId="8890" priority="6744" stopIfTrue="1" operator="greaterThan">
      <formula>100</formula>
    </cfRule>
  </conditionalFormatting>
  <conditionalFormatting sqref="M270">
    <cfRule type="cellIs" dxfId="8889" priority="6741" stopIfTrue="1" operator="between">
      <formula>1250.1</formula>
      <formula>5000</formula>
    </cfRule>
    <cfRule type="cellIs" dxfId="8888" priority="6743" stopIfTrue="1" operator="greaterThan">
      <formula>5000</formula>
    </cfRule>
  </conditionalFormatting>
  <conditionalFormatting sqref="F270:G270">
    <cfRule type="cellIs" dxfId="8887" priority="6738" stopIfTrue="1" operator="lessThanOrEqual">
      <formula>60</formula>
    </cfRule>
    <cfRule type="cellIs" dxfId="8886" priority="6739" stopIfTrue="1" operator="between">
      <formula>60</formula>
      <formula>100</formula>
    </cfRule>
    <cfRule type="cellIs" dxfId="8885" priority="6740" stopIfTrue="1" operator="greaterThan">
      <formula>100</formula>
    </cfRule>
  </conditionalFormatting>
  <conditionalFormatting sqref="E270">
    <cfRule type="cellIs" dxfId="8884" priority="6735" stopIfTrue="1" operator="lessThanOrEqual">
      <formula>2.5</formula>
    </cfRule>
    <cfRule type="cellIs" dxfId="8883" priority="6736" stopIfTrue="1" operator="between">
      <formula>2.5</formula>
      <formula>7</formula>
    </cfRule>
    <cfRule type="cellIs" dxfId="8882" priority="6737" stopIfTrue="1" operator="greaterThan">
      <formula>7</formula>
    </cfRule>
  </conditionalFormatting>
  <conditionalFormatting sqref="H270">
    <cfRule type="cellIs" dxfId="8881" priority="6732" stopIfTrue="1" operator="lessThanOrEqual">
      <formula>12</formula>
    </cfRule>
    <cfRule type="cellIs" dxfId="8880" priority="6733" stopIfTrue="1" operator="between">
      <formula>12</formula>
      <formula>16</formula>
    </cfRule>
    <cfRule type="cellIs" dxfId="8879" priority="6734" stopIfTrue="1" operator="greaterThan">
      <formula>16</formula>
    </cfRule>
  </conditionalFormatting>
  <conditionalFormatting sqref="J270">
    <cfRule type="cellIs" dxfId="8878" priority="6729" stopIfTrue="1" operator="greaterThan">
      <formula>6.2</formula>
    </cfRule>
    <cfRule type="cellIs" dxfId="8877" priority="6730" stopIfTrue="1" operator="between">
      <formula>5.601</formula>
      <formula>6.2</formula>
    </cfRule>
    <cfRule type="cellIs" dxfId="8876" priority="6731" stopIfTrue="1" operator="lessThanOrEqual">
      <formula>5.6</formula>
    </cfRule>
  </conditionalFormatting>
  <conditionalFormatting sqref="K270">
    <cfRule type="cellIs" dxfId="8875" priority="6728" stopIfTrue="1" operator="lessThanOrEqual">
      <formula>0.02</formula>
    </cfRule>
  </conditionalFormatting>
  <conditionalFormatting sqref="G270">
    <cfRule type="cellIs" dxfId="8874" priority="6725" stopIfTrue="1" operator="lessThanOrEqual">
      <formula>0.12</formula>
    </cfRule>
    <cfRule type="cellIs" dxfId="8873" priority="6726" stopIfTrue="1" operator="between">
      <formula>0.1201</formula>
      <formula>0.2</formula>
    </cfRule>
    <cfRule type="cellIs" dxfId="8872" priority="6727" stopIfTrue="1" operator="greaterThan">
      <formula>0.2</formula>
    </cfRule>
  </conditionalFormatting>
  <conditionalFormatting sqref="N270">
    <cfRule type="cellIs" dxfId="8871" priority="6723" stopIfTrue="1" operator="between">
      <formula>50.1</formula>
      <formula>100</formula>
    </cfRule>
    <cfRule type="cellIs" dxfId="8870" priority="6724" stopIfTrue="1" operator="greaterThan">
      <formula>100</formula>
    </cfRule>
  </conditionalFormatting>
  <conditionalFormatting sqref="M270">
    <cfRule type="cellIs" dxfId="8869" priority="6721" stopIfTrue="1" operator="between">
      <formula>1250.1</formula>
      <formula>5000</formula>
    </cfRule>
    <cfRule type="cellIs" dxfId="8868" priority="6722" stopIfTrue="1" operator="greaterThan">
      <formula>5000</formula>
    </cfRule>
  </conditionalFormatting>
  <conditionalFormatting sqref="F282:G282">
    <cfRule type="cellIs" dxfId="8867" priority="6708" stopIfTrue="1" operator="lessThanOrEqual">
      <formula>60</formula>
    </cfRule>
    <cfRule type="cellIs" dxfId="8866" priority="6709" stopIfTrue="1" operator="between">
      <formula>60</formula>
      <formula>100</formula>
    </cfRule>
    <cfRule type="cellIs" dxfId="8865" priority="6710" stopIfTrue="1" operator="greaterThan">
      <formula>100</formula>
    </cfRule>
  </conditionalFormatting>
  <conditionalFormatting sqref="E282">
    <cfRule type="cellIs" dxfId="8864" priority="6711" stopIfTrue="1" operator="lessThanOrEqual">
      <formula>2.5</formula>
    </cfRule>
    <cfRule type="cellIs" dxfId="8863" priority="6712" stopIfTrue="1" operator="between">
      <formula>2.5</formula>
      <formula>7</formula>
    </cfRule>
    <cfRule type="cellIs" dxfId="8862" priority="6713" stopIfTrue="1" operator="greaterThan">
      <formula>7</formula>
    </cfRule>
  </conditionalFormatting>
  <conditionalFormatting sqref="H282">
    <cfRule type="cellIs" dxfId="8861" priority="6714" stopIfTrue="1" operator="lessThanOrEqual">
      <formula>12</formula>
    </cfRule>
    <cfRule type="cellIs" dxfId="8860" priority="6715" stopIfTrue="1" operator="between">
      <formula>12</formula>
      <formula>16</formula>
    </cfRule>
    <cfRule type="cellIs" dxfId="8859" priority="6716" stopIfTrue="1" operator="greaterThan">
      <formula>16</formula>
    </cfRule>
  </conditionalFormatting>
  <conditionalFormatting sqref="J282">
    <cfRule type="cellIs" dxfId="8858" priority="6717" stopIfTrue="1" operator="greaterThan">
      <formula>6.2</formula>
    </cfRule>
    <cfRule type="cellIs" dxfId="8857" priority="6718" stopIfTrue="1" operator="between">
      <formula>5.601</formula>
      <formula>6.2</formula>
    </cfRule>
    <cfRule type="cellIs" dxfId="8856" priority="6719" stopIfTrue="1" operator="lessThanOrEqual">
      <formula>5.6</formula>
    </cfRule>
  </conditionalFormatting>
  <conditionalFormatting sqref="K282">
    <cfRule type="cellIs" dxfId="8855" priority="6720" stopIfTrue="1" operator="lessThanOrEqual">
      <formula>0.02</formula>
    </cfRule>
  </conditionalFormatting>
  <conditionalFormatting sqref="G282">
    <cfRule type="cellIs" dxfId="8854" priority="6705" stopIfTrue="1" operator="lessThanOrEqual">
      <formula>0.12</formula>
    </cfRule>
    <cfRule type="cellIs" dxfId="8853" priority="6706" stopIfTrue="1" operator="between">
      <formula>0.1201</formula>
      <formula>0.2</formula>
    </cfRule>
    <cfRule type="cellIs" dxfId="8852" priority="6707" stopIfTrue="1" operator="greaterThan">
      <formula>0.2</formula>
    </cfRule>
  </conditionalFormatting>
  <conditionalFormatting sqref="N282">
    <cfRule type="cellIs" dxfId="8851" priority="6702" stopIfTrue="1" operator="between">
      <formula>50.1</formula>
      <formula>100</formula>
    </cfRule>
    <cfRule type="cellIs" dxfId="8850" priority="6704" stopIfTrue="1" operator="greaterThan">
      <formula>100</formula>
    </cfRule>
  </conditionalFormatting>
  <conditionalFormatting sqref="M282">
    <cfRule type="cellIs" dxfId="8849" priority="6701" stopIfTrue="1" operator="between">
      <formula>1250.1</formula>
      <formula>5000</formula>
    </cfRule>
    <cfRule type="cellIs" dxfId="8848" priority="6703" stopIfTrue="1" operator="greaterThan">
      <formula>5000</formula>
    </cfRule>
  </conditionalFormatting>
  <conditionalFormatting sqref="F282:G282">
    <cfRule type="cellIs" dxfId="8847" priority="6698" stopIfTrue="1" operator="lessThanOrEqual">
      <formula>60</formula>
    </cfRule>
    <cfRule type="cellIs" dxfId="8846" priority="6699" stopIfTrue="1" operator="between">
      <formula>60</formula>
      <formula>100</formula>
    </cfRule>
    <cfRule type="cellIs" dxfId="8845" priority="6700" stopIfTrue="1" operator="greaterThan">
      <formula>100</formula>
    </cfRule>
  </conditionalFormatting>
  <conditionalFormatting sqref="E282">
    <cfRule type="cellIs" dxfId="8844" priority="6695" stopIfTrue="1" operator="lessThanOrEqual">
      <formula>2.5</formula>
    </cfRule>
    <cfRule type="cellIs" dxfId="8843" priority="6696" stopIfTrue="1" operator="between">
      <formula>2.5</formula>
      <formula>7</formula>
    </cfRule>
    <cfRule type="cellIs" dxfId="8842" priority="6697" stopIfTrue="1" operator="greaterThan">
      <formula>7</formula>
    </cfRule>
  </conditionalFormatting>
  <conditionalFormatting sqref="H282">
    <cfRule type="cellIs" dxfId="8841" priority="6692" stopIfTrue="1" operator="lessThanOrEqual">
      <formula>12</formula>
    </cfRule>
    <cfRule type="cellIs" dxfId="8840" priority="6693" stopIfTrue="1" operator="between">
      <formula>12</formula>
      <formula>16</formula>
    </cfRule>
    <cfRule type="cellIs" dxfId="8839" priority="6694" stopIfTrue="1" operator="greaterThan">
      <formula>16</formula>
    </cfRule>
  </conditionalFormatting>
  <conditionalFormatting sqref="J282">
    <cfRule type="cellIs" dxfId="8838" priority="6689" stopIfTrue="1" operator="greaterThan">
      <formula>6.2</formula>
    </cfRule>
    <cfRule type="cellIs" dxfId="8837" priority="6690" stopIfTrue="1" operator="between">
      <formula>5.601</formula>
      <formula>6.2</formula>
    </cfRule>
    <cfRule type="cellIs" dxfId="8836" priority="6691" stopIfTrue="1" operator="lessThanOrEqual">
      <formula>5.6</formula>
    </cfRule>
  </conditionalFormatting>
  <conditionalFormatting sqref="K282">
    <cfRule type="cellIs" dxfId="8835" priority="6688" stopIfTrue="1" operator="lessThanOrEqual">
      <formula>0.02</formula>
    </cfRule>
  </conditionalFormatting>
  <conditionalFormatting sqref="G282">
    <cfRule type="cellIs" dxfId="8834" priority="6685" stopIfTrue="1" operator="lessThanOrEqual">
      <formula>0.12</formula>
    </cfRule>
    <cfRule type="cellIs" dxfId="8833" priority="6686" stopIfTrue="1" operator="between">
      <formula>0.1201</formula>
      <formula>0.2</formula>
    </cfRule>
    <cfRule type="cellIs" dxfId="8832" priority="6687" stopIfTrue="1" operator="greaterThan">
      <formula>0.2</formula>
    </cfRule>
  </conditionalFormatting>
  <conditionalFormatting sqref="N282">
    <cfRule type="cellIs" dxfId="8831" priority="6683" stopIfTrue="1" operator="between">
      <formula>50.1</formula>
      <formula>100</formula>
    </cfRule>
    <cfRule type="cellIs" dxfId="8830" priority="6684" stopIfTrue="1" operator="greaterThan">
      <formula>100</formula>
    </cfRule>
  </conditionalFormatting>
  <conditionalFormatting sqref="M282">
    <cfRule type="cellIs" dxfId="8829" priority="6681" stopIfTrue="1" operator="between">
      <formula>1250.1</formula>
      <formula>5000</formula>
    </cfRule>
    <cfRule type="cellIs" dxfId="8828" priority="6682" stopIfTrue="1" operator="greaterThan">
      <formula>5000</formula>
    </cfRule>
  </conditionalFormatting>
  <conditionalFormatting sqref="F294:G294">
    <cfRule type="cellIs" dxfId="8827" priority="6668" stopIfTrue="1" operator="lessThanOrEqual">
      <formula>60</formula>
    </cfRule>
    <cfRule type="cellIs" dxfId="8826" priority="6669" stopIfTrue="1" operator="between">
      <formula>60</formula>
      <formula>100</formula>
    </cfRule>
    <cfRule type="cellIs" dxfId="8825" priority="6670" stopIfTrue="1" operator="greaterThan">
      <formula>100</formula>
    </cfRule>
  </conditionalFormatting>
  <conditionalFormatting sqref="E294">
    <cfRule type="cellIs" dxfId="8824" priority="6671" stopIfTrue="1" operator="lessThanOrEqual">
      <formula>2.5</formula>
    </cfRule>
    <cfRule type="cellIs" dxfId="8823" priority="6672" stopIfTrue="1" operator="between">
      <formula>2.5</formula>
      <formula>7</formula>
    </cfRule>
    <cfRule type="cellIs" dxfId="8822" priority="6673" stopIfTrue="1" operator="greaterThan">
      <formula>7</formula>
    </cfRule>
  </conditionalFormatting>
  <conditionalFormatting sqref="H294">
    <cfRule type="cellIs" dxfId="8821" priority="6674" stopIfTrue="1" operator="lessThanOrEqual">
      <formula>12</formula>
    </cfRule>
    <cfRule type="cellIs" dxfId="8820" priority="6675" stopIfTrue="1" operator="between">
      <formula>12</formula>
      <formula>16</formula>
    </cfRule>
    <cfRule type="cellIs" dxfId="8819" priority="6676" stopIfTrue="1" operator="greaterThan">
      <formula>16</formula>
    </cfRule>
  </conditionalFormatting>
  <conditionalFormatting sqref="J294">
    <cfRule type="cellIs" dxfId="8818" priority="6677" stopIfTrue="1" operator="greaterThan">
      <formula>6.2</formula>
    </cfRule>
    <cfRule type="cellIs" dxfId="8817" priority="6678" stopIfTrue="1" operator="between">
      <formula>5.601</formula>
      <formula>6.2</formula>
    </cfRule>
    <cfRule type="cellIs" dxfId="8816" priority="6679" stopIfTrue="1" operator="lessThanOrEqual">
      <formula>5.6</formula>
    </cfRule>
  </conditionalFormatting>
  <conditionalFormatting sqref="K294">
    <cfRule type="cellIs" dxfId="8815" priority="6680" stopIfTrue="1" operator="lessThanOrEqual">
      <formula>0.02</formula>
    </cfRule>
  </conditionalFormatting>
  <conditionalFormatting sqref="G294">
    <cfRule type="cellIs" dxfId="8814" priority="6665" stopIfTrue="1" operator="lessThanOrEqual">
      <formula>0.12</formula>
    </cfRule>
    <cfRule type="cellIs" dxfId="8813" priority="6666" stopIfTrue="1" operator="between">
      <formula>0.1201</formula>
      <formula>0.2</formula>
    </cfRule>
    <cfRule type="cellIs" dxfId="8812" priority="6667" stopIfTrue="1" operator="greaterThan">
      <formula>0.2</formula>
    </cfRule>
  </conditionalFormatting>
  <conditionalFormatting sqref="N294">
    <cfRule type="cellIs" dxfId="8811" priority="6662" stopIfTrue="1" operator="between">
      <formula>50.1</formula>
      <formula>100</formula>
    </cfRule>
    <cfRule type="cellIs" dxfId="8810" priority="6664" stopIfTrue="1" operator="greaterThan">
      <formula>100</formula>
    </cfRule>
  </conditionalFormatting>
  <conditionalFormatting sqref="M294">
    <cfRule type="cellIs" dxfId="8809" priority="6661" stopIfTrue="1" operator="between">
      <formula>1250.1</formula>
      <formula>5000</formula>
    </cfRule>
    <cfRule type="cellIs" dxfId="8808" priority="6663" stopIfTrue="1" operator="greaterThan">
      <formula>5000</formula>
    </cfRule>
  </conditionalFormatting>
  <conditionalFormatting sqref="F294:G294">
    <cfRule type="cellIs" dxfId="8807" priority="6658" stopIfTrue="1" operator="lessThanOrEqual">
      <formula>60</formula>
    </cfRule>
    <cfRule type="cellIs" dxfId="8806" priority="6659" stopIfTrue="1" operator="between">
      <formula>60</formula>
      <formula>100</formula>
    </cfRule>
    <cfRule type="cellIs" dxfId="8805" priority="6660" stopIfTrue="1" operator="greaterThan">
      <formula>100</formula>
    </cfRule>
  </conditionalFormatting>
  <conditionalFormatting sqref="E294">
    <cfRule type="cellIs" dxfId="8804" priority="6655" stopIfTrue="1" operator="lessThanOrEqual">
      <formula>2.5</formula>
    </cfRule>
    <cfRule type="cellIs" dxfId="8803" priority="6656" stopIfTrue="1" operator="between">
      <formula>2.5</formula>
      <formula>7</formula>
    </cfRule>
    <cfRule type="cellIs" dxfId="8802" priority="6657" stopIfTrue="1" operator="greaterThan">
      <formula>7</formula>
    </cfRule>
  </conditionalFormatting>
  <conditionalFormatting sqref="H294">
    <cfRule type="cellIs" dxfId="8801" priority="6652" stopIfTrue="1" operator="lessThanOrEqual">
      <formula>12</formula>
    </cfRule>
    <cfRule type="cellIs" dxfId="8800" priority="6653" stopIfTrue="1" operator="between">
      <formula>12</formula>
      <formula>16</formula>
    </cfRule>
    <cfRule type="cellIs" dxfId="8799" priority="6654" stopIfTrue="1" operator="greaterThan">
      <formula>16</formula>
    </cfRule>
  </conditionalFormatting>
  <conditionalFormatting sqref="J294">
    <cfRule type="cellIs" dxfId="8798" priority="6649" stopIfTrue="1" operator="greaterThan">
      <formula>6.2</formula>
    </cfRule>
    <cfRule type="cellIs" dxfId="8797" priority="6650" stopIfTrue="1" operator="between">
      <formula>5.601</formula>
      <formula>6.2</formula>
    </cfRule>
    <cfRule type="cellIs" dxfId="8796" priority="6651" stopIfTrue="1" operator="lessThanOrEqual">
      <formula>5.6</formula>
    </cfRule>
  </conditionalFormatting>
  <conditionalFormatting sqref="K294">
    <cfRule type="cellIs" dxfId="8795" priority="6648" stopIfTrue="1" operator="lessThanOrEqual">
      <formula>0.02</formula>
    </cfRule>
  </conditionalFormatting>
  <conditionalFormatting sqref="G294">
    <cfRule type="cellIs" dxfId="8794" priority="6645" stopIfTrue="1" operator="lessThanOrEqual">
      <formula>0.12</formula>
    </cfRule>
    <cfRule type="cellIs" dxfId="8793" priority="6646" stopIfTrue="1" operator="between">
      <formula>0.1201</formula>
      <formula>0.2</formula>
    </cfRule>
    <cfRule type="cellIs" dxfId="8792" priority="6647" stopIfTrue="1" operator="greaterThan">
      <formula>0.2</formula>
    </cfRule>
  </conditionalFormatting>
  <conditionalFormatting sqref="N294">
    <cfRule type="cellIs" dxfId="8791" priority="6643" stopIfTrue="1" operator="between">
      <formula>50.1</formula>
      <formula>100</formula>
    </cfRule>
    <cfRule type="cellIs" dxfId="8790" priority="6644" stopIfTrue="1" operator="greaterThan">
      <formula>100</formula>
    </cfRule>
  </conditionalFormatting>
  <conditionalFormatting sqref="M294">
    <cfRule type="cellIs" dxfId="8789" priority="6641" stopIfTrue="1" operator="between">
      <formula>1250.1</formula>
      <formula>5000</formula>
    </cfRule>
    <cfRule type="cellIs" dxfId="8788" priority="6642" stopIfTrue="1" operator="greaterThan">
      <formula>5000</formula>
    </cfRule>
  </conditionalFormatting>
  <conditionalFormatting sqref="F306:G306">
    <cfRule type="cellIs" dxfId="8787" priority="6628" stopIfTrue="1" operator="lessThanOrEqual">
      <formula>60</formula>
    </cfRule>
    <cfRule type="cellIs" dxfId="8786" priority="6629" stopIfTrue="1" operator="between">
      <formula>60</formula>
      <formula>100</formula>
    </cfRule>
    <cfRule type="cellIs" dxfId="8785" priority="6630" stopIfTrue="1" operator="greaterThan">
      <formula>100</formula>
    </cfRule>
  </conditionalFormatting>
  <conditionalFormatting sqref="E306">
    <cfRule type="cellIs" dxfId="8784" priority="6631" stopIfTrue="1" operator="lessThanOrEqual">
      <formula>2.5</formula>
    </cfRule>
    <cfRule type="cellIs" dxfId="8783" priority="6632" stopIfTrue="1" operator="between">
      <formula>2.5</formula>
      <formula>7</formula>
    </cfRule>
    <cfRule type="cellIs" dxfId="8782" priority="6633" stopIfTrue="1" operator="greaterThan">
      <formula>7</formula>
    </cfRule>
  </conditionalFormatting>
  <conditionalFormatting sqref="H306">
    <cfRule type="cellIs" dxfId="8781" priority="6634" stopIfTrue="1" operator="lessThanOrEqual">
      <formula>12</formula>
    </cfRule>
    <cfRule type="cellIs" dxfId="8780" priority="6635" stopIfTrue="1" operator="between">
      <formula>12</formula>
      <formula>16</formula>
    </cfRule>
    <cfRule type="cellIs" dxfId="8779" priority="6636" stopIfTrue="1" operator="greaterThan">
      <formula>16</formula>
    </cfRule>
  </conditionalFormatting>
  <conditionalFormatting sqref="J306">
    <cfRule type="cellIs" dxfId="8778" priority="6637" stopIfTrue="1" operator="greaterThan">
      <formula>6.2</formula>
    </cfRule>
    <cfRule type="cellIs" dxfId="8777" priority="6638" stopIfTrue="1" operator="between">
      <formula>5.601</formula>
      <formula>6.2</formula>
    </cfRule>
    <cfRule type="cellIs" dxfId="8776" priority="6639" stopIfTrue="1" operator="lessThanOrEqual">
      <formula>5.6</formula>
    </cfRule>
  </conditionalFormatting>
  <conditionalFormatting sqref="K306">
    <cfRule type="cellIs" dxfId="8775" priority="6640" stopIfTrue="1" operator="lessThanOrEqual">
      <formula>0.02</formula>
    </cfRule>
  </conditionalFormatting>
  <conditionalFormatting sqref="G306">
    <cfRule type="cellIs" dxfId="8774" priority="6625" stopIfTrue="1" operator="lessThanOrEqual">
      <formula>0.12</formula>
    </cfRule>
    <cfRule type="cellIs" dxfId="8773" priority="6626" stopIfTrue="1" operator="between">
      <formula>0.1201</formula>
      <formula>0.2</formula>
    </cfRule>
    <cfRule type="cellIs" dxfId="8772" priority="6627" stopIfTrue="1" operator="greaterThan">
      <formula>0.2</formula>
    </cfRule>
  </conditionalFormatting>
  <conditionalFormatting sqref="N306">
    <cfRule type="cellIs" dxfId="8771" priority="6622" stopIfTrue="1" operator="between">
      <formula>50.1</formula>
      <formula>100</formula>
    </cfRule>
    <cfRule type="cellIs" dxfId="8770" priority="6624" stopIfTrue="1" operator="greaterThan">
      <formula>100</formula>
    </cfRule>
  </conditionalFormatting>
  <conditionalFormatting sqref="M306">
    <cfRule type="cellIs" dxfId="8769" priority="6621" stopIfTrue="1" operator="between">
      <formula>1250.1</formula>
      <formula>5000</formula>
    </cfRule>
    <cfRule type="cellIs" dxfId="8768" priority="6623" stopIfTrue="1" operator="greaterThan">
      <formula>5000</formula>
    </cfRule>
  </conditionalFormatting>
  <conditionalFormatting sqref="F306:G306">
    <cfRule type="cellIs" dxfId="8767" priority="6618" stopIfTrue="1" operator="lessThanOrEqual">
      <formula>60</formula>
    </cfRule>
    <cfRule type="cellIs" dxfId="8766" priority="6619" stopIfTrue="1" operator="between">
      <formula>60</formula>
      <formula>100</formula>
    </cfRule>
    <cfRule type="cellIs" dxfId="8765" priority="6620" stopIfTrue="1" operator="greaterThan">
      <formula>100</formula>
    </cfRule>
  </conditionalFormatting>
  <conditionalFormatting sqref="E306">
    <cfRule type="cellIs" dxfId="8764" priority="6615" stopIfTrue="1" operator="lessThanOrEqual">
      <formula>2.5</formula>
    </cfRule>
    <cfRule type="cellIs" dxfId="8763" priority="6616" stopIfTrue="1" operator="between">
      <formula>2.5</formula>
      <formula>7</formula>
    </cfRule>
    <cfRule type="cellIs" dxfId="8762" priority="6617" stopIfTrue="1" operator="greaterThan">
      <formula>7</formula>
    </cfRule>
  </conditionalFormatting>
  <conditionalFormatting sqref="H306">
    <cfRule type="cellIs" dxfId="8761" priority="6612" stopIfTrue="1" operator="lessThanOrEqual">
      <formula>12</formula>
    </cfRule>
    <cfRule type="cellIs" dxfId="8760" priority="6613" stopIfTrue="1" operator="between">
      <formula>12</formula>
      <formula>16</formula>
    </cfRule>
    <cfRule type="cellIs" dxfId="8759" priority="6614" stopIfTrue="1" operator="greaterThan">
      <formula>16</formula>
    </cfRule>
  </conditionalFormatting>
  <conditionalFormatting sqref="J306">
    <cfRule type="cellIs" dxfId="8758" priority="6609" stopIfTrue="1" operator="greaterThan">
      <formula>6.2</formula>
    </cfRule>
    <cfRule type="cellIs" dxfId="8757" priority="6610" stopIfTrue="1" operator="between">
      <formula>5.601</formula>
      <formula>6.2</formula>
    </cfRule>
    <cfRule type="cellIs" dxfId="8756" priority="6611" stopIfTrue="1" operator="lessThanOrEqual">
      <formula>5.6</formula>
    </cfRule>
  </conditionalFormatting>
  <conditionalFormatting sqref="K306">
    <cfRule type="cellIs" dxfId="8755" priority="6608" stopIfTrue="1" operator="lessThanOrEqual">
      <formula>0.02</formula>
    </cfRule>
  </conditionalFormatting>
  <conditionalFormatting sqref="G306">
    <cfRule type="cellIs" dxfId="8754" priority="6605" stopIfTrue="1" operator="lessThanOrEqual">
      <formula>0.12</formula>
    </cfRule>
    <cfRule type="cellIs" dxfId="8753" priority="6606" stopIfTrue="1" operator="between">
      <formula>0.1201</formula>
      <formula>0.2</formula>
    </cfRule>
    <cfRule type="cellIs" dxfId="8752" priority="6607" stopIfTrue="1" operator="greaterThan">
      <formula>0.2</formula>
    </cfRule>
  </conditionalFormatting>
  <conditionalFormatting sqref="N306">
    <cfRule type="cellIs" dxfId="8751" priority="6603" stopIfTrue="1" operator="between">
      <formula>50.1</formula>
      <formula>100</formula>
    </cfRule>
    <cfRule type="cellIs" dxfId="8750" priority="6604" stopIfTrue="1" operator="greaterThan">
      <formula>100</formula>
    </cfRule>
  </conditionalFormatting>
  <conditionalFormatting sqref="M306">
    <cfRule type="cellIs" dxfId="8749" priority="6601" stopIfTrue="1" operator="between">
      <formula>1250.1</formula>
      <formula>5000</formula>
    </cfRule>
    <cfRule type="cellIs" dxfId="8748" priority="6602" stopIfTrue="1" operator="greaterThan">
      <formula>5000</formula>
    </cfRule>
  </conditionalFormatting>
  <conditionalFormatting sqref="F324:G324">
    <cfRule type="cellIs" dxfId="8747" priority="6588" stopIfTrue="1" operator="lessThanOrEqual">
      <formula>60</formula>
    </cfRule>
    <cfRule type="cellIs" dxfId="8746" priority="6589" stopIfTrue="1" operator="between">
      <formula>60</formula>
      <formula>100</formula>
    </cfRule>
    <cfRule type="cellIs" dxfId="8745" priority="6590" stopIfTrue="1" operator="greaterThan">
      <formula>100</formula>
    </cfRule>
  </conditionalFormatting>
  <conditionalFormatting sqref="E324">
    <cfRule type="cellIs" dxfId="8744" priority="6591" stopIfTrue="1" operator="lessThanOrEqual">
      <formula>2.5</formula>
    </cfRule>
    <cfRule type="cellIs" dxfId="8743" priority="6592" stopIfTrue="1" operator="between">
      <formula>2.5</formula>
      <formula>7</formula>
    </cfRule>
    <cfRule type="cellIs" dxfId="8742" priority="6593" stopIfTrue="1" operator="greaterThan">
      <formula>7</formula>
    </cfRule>
  </conditionalFormatting>
  <conditionalFormatting sqref="H324">
    <cfRule type="cellIs" dxfId="8741" priority="6594" stopIfTrue="1" operator="lessThanOrEqual">
      <formula>12</formula>
    </cfRule>
    <cfRule type="cellIs" dxfId="8740" priority="6595" stopIfTrue="1" operator="between">
      <formula>12</formula>
      <formula>16</formula>
    </cfRule>
    <cfRule type="cellIs" dxfId="8739" priority="6596" stopIfTrue="1" operator="greaterThan">
      <formula>16</formula>
    </cfRule>
  </conditionalFormatting>
  <conditionalFormatting sqref="J324">
    <cfRule type="cellIs" dxfId="8738" priority="6597" stopIfTrue="1" operator="greaterThan">
      <formula>6.2</formula>
    </cfRule>
    <cfRule type="cellIs" dxfId="8737" priority="6598" stopIfTrue="1" operator="between">
      <formula>5.601</formula>
      <formula>6.2</formula>
    </cfRule>
    <cfRule type="cellIs" dxfId="8736" priority="6599" stopIfTrue="1" operator="lessThanOrEqual">
      <formula>5.6</formula>
    </cfRule>
  </conditionalFormatting>
  <conditionalFormatting sqref="K324">
    <cfRule type="cellIs" dxfId="8735" priority="6600" stopIfTrue="1" operator="lessThanOrEqual">
      <formula>0.02</formula>
    </cfRule>
  </conditionalFormatting>
  <conditionalFormatting sqref="G324">
    <cfRule type="cellIs" dxfId="8734" priority="6585" stopIfTrue="1" operator="lessThanOrEqual">
      <formula>0.12</formula>
    </cfRule>
    <cfRule type="cellIs" dxfId="8733" priority="6586" stopIfTrue="1" operator="between">
      <formula>0.1201</formula>
      <formula>0.2</formula>
    </cfRule>
    <cfRule type="cellIs" dxfId="8732" priority="6587" stopIfTrue="1" operator="greaterThan">
      <formula>0.2</formula>
    </cfRule>
  </conditionalFormatting>
  <conditionalFormatting sqref="N324">
    <cfRule type="cellIs" dxfId="8731" priority="6582" stopIfTrue="1" operator="between">
      <formula>50.1</formula>
      <formula>100</formula>
    </cfRule>
    <cfRule type="cellIs" dxfId="8730" priority="6584" stopIfTrue="1" operator="greaterThan">
      <formula>100</formula>
    </cfRule>
  </conditionalFormatting>
  <conditionalFormatting sqref="M324">
    <cfRule type="cellIs" dxfId="8729" priority="6581" stopIfTrue="1" operator="between">
      <formula>1250.1</formula>
      <formula>5000</formula>
    </cfRule>
    <cfRule type="cellIs" dxfId="8728" priority="6583" stopIfTrue="1" operator="greaterThan">
      <formula>5000</formula>
    </cfRule>
  </conditionalFormatting>
  <conditionalFormatting sqref="F324:G324">
    <cfRule type="cellIs" dxfId="8727" priority="6578" stopIfTrue="1" operator="lessThanOrEqual">
      <formula>60</formula>
    </cfRule>
    <cfRule type="cellIs" dxfId="8726" priority="6579" stopIfTrue="1" operator="between">
      <formula>60</formula>
      <formula>100</formula>
    </cfRule>
    <cfRule type="cellIs" dxfId="8725" priority="6580" stopIfTrue="1" operator="greaterThan">
      <formula>100</formula>
    </cfRule>
  </conditionalFormatting>
  <conditionalFormatting sqref="E324">
    <cfRule type="cellIs" dxfId="8724" priority="6575" stopIfTrue="1" operator="lessThanOrEqual">
      <formula>2.5</formula>
    </cfRule>
    <cfRule type="cellIs" dxfId="8723" priority="6576" stopIfTrue="1" operator="between">
      <formula>2.5</formula>
      <formula>7</formula>
    </cfRule>
    <cfRule type="cellIs" dxfId="8722" priority="6577" stopIfTrue="1" operator="greaterThan">
      <formula>7</formula>
    </cfRule>
  </conditionalFormatting>
  <conditionalFormatting sqref="H324">
    <cfRule type="cellIs" dxfId="8721" priority="6572" stopIfTrue="1" operator="lessThanOrEqual">
      <formula>12</formula>
    </cfRule>
    <cfRule type="cellIs" dxfId="8720" priority="6573" stopIfTrue="1" operator="between">
      <formula>12</formula>
      <formula>16</formula>
    </cfRule>
    <cfRule type="cellIs" dxfId="8719" priority="6574" stopIfTrue="1" operator="greaterThan">
      <formula>16</formula>
    </cfRule>
  </conditionalFormatting>
  <conditionalFormatting sqref="J324">
    <cfRule type="cellIs" dxfId="8718" priority="6569" stopIfTrue="1" operator="greaterThan">
      <formula>6.2</formula>
    </cfRule>
    <cfRule type="cellIs" dxfId="8717" priority="6570" stopIfTrue="1" operator="between">
      <formula>5.601</formula>
      <formula>6.2</formula>
    </cfRule>
    <cfRule type="cellIs" dxfId="8716" priority="6571" stopIfTrue="1" operator="lessThanOrEqual">
      <formula>5.6</formula>
    </cfRule>
  </conditionalFormatting>
  <conditionalFormatting sqref="K324">
    <cfRule type="cellIs" dxfId="8715" priority="6568" stopIfTrue="1" operator="lessThanOrEqual">
      <formula>0.02</formula>
    </cfRule>
  </conditionalFormatting>
  <conditionalFormatting sqref="G324">
    <cfRule type="cellIs" dxfId="8714" priority="6565" stopIfTrue="1" operator="lessThanOrEqual">
      <formula>0.12</formula>
    </cfRule>
    <cfRule type="cellIs" dxfId="8713" priority="6566" stopIfTrue="1" operator="between">
      <formula>0.1201</formula>
      <formula>0.2</formula>
    </cfRule>
    <cfRule type="cellIs" dxfId="8712" priority="6567" stopIfTrue="1" operator="greaterThan">
      <formula>0.2</formula>
    </cfRule>
  </conditionalFormatting>
  <conditionalFormatting sqref="N324">
    <cfRule type="cellIs" dxfId="8711" priority="6563" stopIfTrue="1" operator="between">
      <formula>50.1</formula>
      <formula>100</formula>
    </cfRule>
    <cfRule type="cellIs" dxfId="8710" priority="6564" stopIfTrue="1" operator="greaterThan">
      <formula>100</formula>
    </cfRule>
  </conditionalFormatting>
  <conditionalFormatting sqref="M324">
    <cfRule type="cellIs" dxfId="8709" priority="6561" stopIfTrue="1" operator="between">
      <formula>1250.1</formula>
      <formula>5000</formula>
    </cfRule>
    <cfRule type="cellIs" dxfId="8708" priority="6562" stopIfTrue="1" operator="greaterThan">
      <formula>5000</formula>
    </cfRule>
  </conditionalFormatting>
  <conditionalFormatting sqref="F340:G340">
    <cfRule type="cellIs" dxfId="8707" priority="6548" stopIfTrue="1" operator="lessThanOrEqual">
      <formula>60</formula>
    </cfRule>
    <cfRule type="cellIs" dxfId="8706" priority="6549" stopIfTrue="1" operator="between">
      <formula>60</formula>
      <formula>100</formula>
    </cfRule>
    <cfRule type="cellIs" dxfId="8705" priority="6550" stopIfTrue="1" operator="greaterThan">
      <formula>100</formula>
    </cfRule>
  </conditionalFormatting>
  <conditionalFormatting sqref="E340">
    <cfRule type="cellIs" dxfId="8704" priority="6551" stopIfTrue="1" operator="lessThanOrEqual">
      <formula>2.5</formula>
    </cfRule>
    <cfRule type="cellIs" dxfId="8703" priority="6552" stopIfTrue="1" operator="between">
      <formula>2.5</formula>
      <formula>7</formula>
    </cfRule>
    <cfRule type="cellIs" dxfId="8702" priority="6553" stopIfTrue="1" operator="greaterThan">
      <formula>7</formula>
    </cfRule>
  </conditionalFormatting>
  <conditionalFormatting sqref="H340">
    <cfRule type="cellIs" dxfId="8701" priority="6554" stopIfTrue="1" operator="lessThanOrEqual">
      <formula>12</formula>
    </cfRule>
    <cfRule type="cellIs" dxfId="8700" priority="6555" stopIfTrue="1" operator="between">
      <formula>12</formula>
      <formula>16</formula>
    </cfRule>
    <cfRule type="cellIs" dxfId="8699" priority="6556" stopIfTrue="1" operator="greaterThan">
      <formula>16</formula>
    </cfRule>
  </conditionalFormatting>
  <conditionalFormatting sqref="J340">
    <cfRule type="cellIs" dxfId="8698" priority="6557" stopIfTrue="1" operator="greaterThan">
      <formula>6.2</formula>
    </cfRule>
    <cfRule type="cellIs" dxfId="8697" priority="6558" stopIfTrue="1" operator="between">
      <formula>5.601</formula>
      <formula>6.2</formula>
    </cfRule>
    <cfRule type="cellIs" dxfId="8696" priority="6559" stopIfTrue="1" operator="lessThanOrEqual">
      <formula>5.6</formula>
    </cfRule>
  </conditionalFormatting>
  <conditionalFormatting sqref="K340">
    <cfRule type="cellIs" dxfId="8695" priority="6560" stopIfTrue="1" operator="lessThanOrEqual">
      <formula>0.02</formula>
    </cfRule>
  </conditionalFormatting>
  <conditionalFormatting sqref="G340">
    <cfRule type="cellIs" dxfId="8694" priority="6545" stopIfTrue="1" operator="lessThanOrEqual">
      <formula>0.12</formula>
    </cfRule>
    <cfRule type="cellIs" dxfId="8693" priority="6546" stopIfTrue="1" operator="between">
      <formula>0.1201</formula>
      <formula>0.2</formula>
    </cfRule>
    <cfRule type="cellIs" dxfId="8692" priority="6547" stopIfTrue="1" operator="greaterThan">
      <formula>0.2</formula>
    </cfRule>
  </conditionalFormatting>
  <conditionalFormatting sqref="N340">
    <cfRule type="cellIs" dxfId="8691" priority="6542" stopIfTrue="1" operator="between">
      <formula>50.1</formula>
      <formula>100</formula>
    </cfRule>
    <cfRule type="cellIs" dxfId="8690" priority="6544" stopIfTrue="1" operator="greaterThan">
      <formula>100</formula>
    </cfRule>
  </conditionalFormatting>
  <conditionalFormatting sqref="M340">
    <cfRule type="cellIs" dxfId="8689" priority="6541" stopIfTrue="1" operator="between">
      <formula>1250.1</formula>
      <formula>5000</formula>
    </cfRule>
    <cfRule type="cellIs" dxfId="8688" priority="6543" stopIfTrue="1" operator="greaterThan">
      <formula>5000</formula>
    </cfRule>
  </conditionalFormatting>
  <conditionalFormatting sqref="F340:G340">
    <cfRule type="cellIs" dxfId="8687" priority="6538" stopIfTrue="1" operator="lessThanOrEqual">
      <formula>60</formula>
    </cfRule>
    <cfRule type="cellIs" dxfId="8686" priority="6539" stopIfTrue="1" operator="between">
      <formula>60</formula>
      <formula>100</formula>
    </cfRule>
    <cfRule type="cellIs" dxfId="8685" priority="6540" stopIfTrue="1" operator="greaterThan">
      <formula>100</formula>
    </cfRule>
  </conditionalFormatting>
  <conditionalFormatting sqref="E340">
    <cfRule type="cellIs" dxfId="8684" priority="6535" stopIfTrue="1" operator="lessThanOrEqual">
      <formula>2.5</formula>
    </cfRule>
    <cfRule type="cellIs" dxfId="8683" priority="6536" stopIfTrue="1" operator="between">
      <formula>2.5</formula>
      <formula>7</formula>
    </cfRule>
    <cfRule type="cellIs" dxfId="8682" priority="6537" stopIfTrue="1" operator="greaterThan">
      <formula>7</formula>
    </cfRule>
  </conditionalFormatting>
  <conditionalFormatting sqref="H340">
    <cfRule type="cellIs" dxfId="8681" priority="6532" stopIfTrue="1" operator="lessThanOrEqual">
      <formula>12</formula>
    </cfRule>
    <cfRule type="cellIs" dxfId="8680" priority="6533" stopIfTrue="1" operator="between">
      <formula>12</formula>
      <formula>16</formula>
    </cfRule>
    <cfRule type="cellIs" dxfId="8679" priority="6534" stopIfTrue="1" operator="greaterThan">
      <formula>16</formula>
    </cfRule>
  </conditionalFormatting>
  <conditionalFormatting sqref="J340">
    <cfRule type="cellIs" dxfId="8678" priority="6529" stopIfTrue="1" operator="greaterThan">
      <formula>6.2</formula>
    </cfRule>
    <cfRule type="cellIs" dxfId="8677" priority="6530" stopIfTrue="1" operator="between">
      <formula>5.601</formula>
      <formula>6.2</formula>
    </cfRule>
    <cfRule type="cellIs" dxfId="8676" priority="6531" stopIfTrue="1" operator="lessThanOrEqual">
      <formula>5.6</formula>
    </cfRule>
  </conditionalFormatting>
  <conditionalFormatting sqref="K340">
    <cfRule type="cellIs" dxfId="8675" priority="6528" stopIfTrue="1" operator="lessThanOrEqual">
      <formula>0.02</formula>
    </cfRule>
  </conditionalFormatting>
  <conditionalFormatting sqref="G340">
    <cfRule type="cellIs" dxfId="8674" priority="6525" stopIfTrue="1" operator="lessThanOrEqual">
      <formula>0.12</formula>
    </cfRule>
    <cfRule type="cellIs" dxfId="8673" priority="6526" stopIfTrue="1" operator="between">
      <formula>0.1201</formula>
      <formula>0.2</formula>
    </cfRule>
    <cfRule type="cellIs" dxfId="8672" priority="6527" stopIfTrue="1" operator="greaterThan">
      <formula>0.2</formula>
    </cfRule>
  </conditionalFormatting>
  <conditionalFormatting sqref="N340">
    <cfRule type="cellIs" dxfId="8671" priority="6523" stopIfTrue="1" operator="between">
      <formula>50.1</formula>
      <formula>100</formula>
    </cfRule>
    <cfRule type="cellIs" dxfId="8670" priority="6524" stopIfTrue="1" operator="greaterThan">
      <formula>100</formula>
    </cfRule>
  </conditionalFormatting>
  <conditionalFormatting sqref="M340">
    <cfRule type="cellIs" dxfId="8669" priority="6521" stopIfTrue="1" operator="between">
      <formula>1250.1</formula>
      <formula>5000</formula>
    </cfRule>
    <cfRule type="cellIs" dxfId="8668" priority="6522" stopIfTrue="1" operator="greaterThan">
      <formula>5000</formula>
    </cfRule>
  </conditionalFormatting>
  <conditionalFormatting sqref="F356:G356">
    <cfRule type="cellIs" dxfId="8667" priority="6508" stopIfTrue="1" operator="lessThanOrEqual">
      <formula>60</formula>
    </cfRule>
    <cfRule type="cellIs" dxfId="8666" priority="6509" stopIfTrue="1" operator="between">
      <formula>60</formula>
      <formula>100</formula>
    </cfRule>
    <cfRule type="cellIs" dxfId="8665" priority="6510" stopIfTrue="1" operator="greaterThan">
      <formula>100</formula>
    </cfRule>
  </conditionalFormatting>
  <conditionalFormatting sqref="E356">
    <cfRule type="cellIs" dxfId="8664" priority="6511" stopIfTrue="1" operator="lessThanOrEqual">
      <formula>2.5</formula>
    </cfRule>
    <cfRule type="cellIs" dxfId="8663" priority="6512" stopIfTrue="1" operator="between">
      <formula>2.5</formula>
      <formula>7</formula>
    </cfRule>
    <cfRule type="cellIs" dxfId="8662" priority="6513" stopIfTrue="1" operator="greaterThan">
      <formula>7</formula>
    </cfRule>
  </conditionalFormatting>
  <conditionalFormatting sqref="H356">
    <cfRule type="cellIs" dxfId="8661" priority="6514" stopIfTrue="1" operator="lessThanOrEqual">
      <formula>12</formula>
    </cfRule>
    <cfRule type="cellIs" dxfId="8660" priority="6515" stopIfTrue="1" operator="between">
      <formula>12</formula>
      <formula>16</formula>
    </cfRule>
    <cfRule type="cellIs" dxfId="8659" priority="6516" stopIfTrue="1" operator="greaterThan">
      <formula>16</formula>
    </cfRule>
  </conditionalFormatting>
  <conditionalFormatting sqref="J356">
    <cfRule type="cellIs" dxfId="8658" priority="6517" stopIfTrue="1" operator="greaterThan">
      <formula>6.2</formula>
    </cfRule>
    <cfRule type="cellIs" dxfId="8657" priority="6518" stopIfTrue="1" operator="between">
      <formula>5.601</formula>
      <formula>6.2</formula>
    </cfRule>
    <cfRule type="cellIs" dxfId="8656" priority="6519" stopIfTrue="1" operator="lessThanOrEqual">
      <formula>5.6</formula>
    </cfRule>
  </conditionalFormatting>
  <conditionalFormatting sqref="K356">
    <cfRule type="cellIs" dxfId="8655" priority="6520" stopIfTrue="1" operator="lessThanOrEqual">
      <formula>0.02</formula>
    </cfRule>
  </conditionalFormatting>
  <conditionalFormatting sqref="G356">
    <cfRule type="cellIs" dxfId="8654" priority="6505" stopIfTrue="1" operator="lessThanOrEqual">
      <formula>0.12</formula>
    </cfRule>
    <cfRule type="cellIs" dxfId="8653" priority="6506" stopIfTrue="1" operator="between">
      <formula>0.1201</formula>
      <formula>0.2</formula>
    </cfRule>
    <cfRule type="cellIs" dxfId="8652" priority="6507" stopIfTrue="1" operator="greaterThan">
      <formula>0.2</formula>
    </cfRule>
  </conditionalFormatting>
  <conditionalFormatting sqref="N356">
    <cfRule type="cellIs" dxfId="8651" priority="6502" stopIfTrue="1" operator="between">
      <formula>50.1</formula>
      <formula>100</formula>
    </cfRule>
    <cfRule type="cellIs" dxfId="8650" priority="6504" stopIfTrue="1" operator="greaterThan">
      <formula>100</formula>
    </cfRule>
  </conditionalFormatting>
  <conditionalFormatting sqref="M356">
    <cfRule type="cellIs" dxfId="8649" priority="6501" stopIfTrue="1" operator="between">
      <formula>1250.1</formula>
      <formula>5000</formula>
    </cfRule>
    <cfRule type="cellIs" dxfId="8648" priority="6503" stopIfTrue="1" operator="greaterThan">
      <formula>5000</formula>
    </cfRule>
  </conditionalFormatting>
  <conditionalFormatting sqref="F356:G356">
    <cfRule type="cellIs" dxfId="8647" priority="6498" stopIfTrue="1" operator="lessThanOrEqual">
      <formula>60</formula>
    </cfRule>
    <cfRule type="cellIs" dxfId="8646" priority="6499" stopIfTrue="1" operator="between">
      <formula>60</formula>
      <formula>100</formula>
    </cfRule>
    <cfRule type="cellIs" dxfId="8645" priority="6500" stopIfTrue="1" operator="greaterThan">
      <formula>100</formula>
    </cfRule>
  </conditionalFormatting>
  <conditionalFormatting sqref="E356">
    <cfRule type="cellIs" dxfId="8644" priority="6495" stopIfTrue="1" operator="lessThanOrEqual">
      <formula>2.5</formula>
    </cfRule>
    <cfRule type="cellIs" dxfId="8643" priority="6496" stopIfTrue="1" operator="between">
      <formula>2.5</formula>
      <formula>7</formula>
    </cfRule>
    <cfRule type="cellIs" dxfId="8642" priority="6497" stopIfTrue="1" operator="greaterThan">
      <formula>7</formula>
    </cfRule>
  </conditionalFormatting>
  <conditionalFormatting sqref="H356">
    <cfRule type="cellIs" dxfId="8641" priority="6492" stopIfTrue="1" operator="lessThanOrEqual">
      <formula>12</formula>
    </cfRule>
    <cfRule type="cellIs" dxfId="8640" priority="6493" stopIfTrue="1" operator="between">
      <formula>12</formula>
      <formula>16</formula>
    </cfRule>
    <cfRule type="cellIs" dxfId="8639" priority="6494" stopIfTrue="1" operator="greaterThan">
      <formula>16</formula>
    </cfRule>
  </conditionalFormatting>
  <conditionalFormatting sqref="J356">
    <cfRule type="cellIs" dxfId="8638" priority="6489" stopIfTrue="1" operator="greaterThan">
      <formula>6.2</formula>
    </cfRule>
    <cfRule type="cellIs" dxfId="8637" priority="6490" stopIfTrue="1" operator="between">
      <formula>5.601</formula>
      <formula>6.2</formula>
    </cfRule>
    <cfRule type="cellIs" dxfId="8636" priority="6491" stopIfTrue="1" operator="lessThanOrEqual">
      <formula>5.6</formula>
    </cfRule>
  </conditionalFormatting>
  <conditionalFormatting sqref="K356">
    <cfRule type="cellIs" dxfId="8635" priority="6488" stopIfTrue="1" operator="lessThanOrEqual">
      <formula>0.02</formula>
    </cfRule>
  </conditionalFormatting>
  <conditionalFormatting sqref="G356">
    <cfRule type="cellIs" dxfId="8634" priority="6485" stopIfTrue="1" operator="lessThanOrEqual">
      <formula>0.12</formula>
    </cfRule>
    <cfRule type="cellIs" dxfId="8633" priority="6486" stopIfTrue="1" operator="between">
      <formula>0.1201</formula>
      <formula>0.2</formula>
    </cfRule>
    <cfRule type="cellIs" dxfId="8632" priority="6487" stopIfTrue="1" operator="greaterThan">
      <formula>0.2</formula>
    </cfRule>
  </conditionalFormatting>
  <conditionalFormatting sqref="N356">
    <cfRule type="cellIs" dxfId="8631" priority="6483" stopIfTrue="1" operator="between">
      <formula>50.1</formula>
      <formula>100</formula>
    </cfRule>
    <cfRule type="cellIs" dxfId="8630" priority="6484" stopIfTrue="1" operator="greaterThan">
      <formula>100</formula>
    </cfRule>
  </conditionalFormatting>
  <conditionalFormatting sqref="M356">
    <cfRule type="cellIs" dxfId="8629" priority="6481" stopIfTrue="1" operator="between">
      <formula>1250.1</formula>
      <formula>5000</formula>
    </cfRule>
    <cfRule type="cellIs" dxfId="8628" priority="6482" stopIfTrue="1" operator="greaterThan">
      <formula>5000</formula>
    </cfRule>
  </conditionalFormatting>
  <conditionalFormatting sqref="F374:G374">
    <cfRule type="cellIs" dxfId="8627" priority="6468" stopIfTrue="1" operator="lessThanOrEqual">
      <formula>60</formula>
    </cfRule>
    <cfRule type="cellIs" dxfId="8626" priority="6469" stopIfTrue="1" operator="between">
      <formula>60</formula>
      <formula>100</formula>
    </cfRule>
    <cfRule type="cellIs" dxfId="8625" priority="6470" stopIfTrue="1" operator="greaterThan">
      <formula>100</formula>
    </cfRule>
  </conditionalFormatting>
  <conditionalFormatting sqref="E374">
    <cfRule type="cellIs" dxfId="8624" priority="6471" stopIfTrue="1" operator="lessThanOrEqual">
      <formula>2.5</formula>
    </cfRule>
    <cfRule type="cellIs" dxfId="8623" priority="6472" stopIfTrue="1" operator="between">
      <formula>2.5</formula>
      <formula>7</formula>
    </cfRule>
    <cfRule type="cellIs" dxfId="8622" priority="6473" stopIfTrue="1" operator="greaterThan">
      <formula>7</formula>
    </cfRule>
  </conditionalFormatting>
  <conditionalFormatting sqref="H374">
    <cfRule type="cellIs" dxfId="8621" priority="6474" stopIfTrue="1" operator="lessThanOrEqual">
      <formula>12</formula>
    </cfRule>
    <cfRule type="cellIs" dxfId="8620" priority="6475" stopIfTrue="1" operator="between">
      <formula>12</formula>
      <formula>16</formula>
    </cfRule>
    <cfRule type="cellIs" dxfId="8619" priority="6476" stopIfTrue="1" operator="greaterThan">
      <formula>16</formula>
    </cfRule>
  </conditionalFormatting>
  <conditionalFormatting sqref="J374">
    <cfRule type="cellIs" dxfId="8618" priority="6477" stopIfTrue="1" operator="greaterThan">
      <formula>6.2</formula>
    </cfRule>
    <cfRule type="cellIs" dxfId="8617" priority="6478" stopIfTrue="1" operator="between">
      <formula>5.601</formula>
      <formula>6.2</formula>
    </cfRule>
    <cfRule type="cellIs" dxfId="8616" priority="6479" stopIfTrue="1" operator="lessThanOrEqual">
      <formula>5.6</formula>
    </cfRule>
  </conditionalFormatting>
  <conditionalFormatting sqref="K374">
    <cfRule type="cellIs" dxfId="8615" priority="6480" stopIfTrue="1" operator="lessThanOrEqual">
      <formula>0.02</formula>
    </cfRule>
  </conditionalFormatting>
  <conditionalFormatting sqref="G374">
    <cfRule type="cellIs" dxfId="8614" priority="6465" stopIfTrue="1" operator="lessThanOrEqual">
      <formula>0.12</formula>
    </cfRule>
    <cfRule type="cellIs" dxfId="8613" priority="6466" stopIfTrue="1" operator="between">
      <formula>0.1201</formula>
      <formula>0.2</formula>
    </cfRule>
    <cfRule type="cellIs" dxfId="8612" priority="6467" stopIfTrue="1" operator="greaterThan">
      <formula>0.2</formula>
    </cfRule>
  </conditionalFormatting>
  <conditionalFormatting sqref="N374">
    <cfRule type="cellIs" dxfId="8611" priority="6462" stopIfTrue="1" operator="between">
      <formula>50.1</formula>
      <formula>100</formula>
    </cfRule>
    <cfRule type="cellIs" dxfId="8610" priority="6464" stopIfTrue="1" operator="greaterThan">
      <formula>100</formula>
    </cfRule>
  </conditionalFormatting>
  <conditionalFormatting sqref="M374">
    <cfRule type="cellIs" dxfId="8609" priority="6461" stopIfTrue="1" operator="between">
      <formula>1250.1</formula>
      <formula>5000</formula>
    </cfRule>
    <cfRule type="cellIs" dxfId="8608" priority="6463" stopIfTrue="1" operator="greaterThan">
      <formula>5000</formula>
    </cfRule>
  </conditionalFormatting>
  <conditionalFormatting sqref="F374:G374">
    <cfRule type="cellIs" dxfId="8607" priority="6458" stopIfTrue="1" operator="lessThanOrEqual">
      <formula>60</formula>
    </cfRule>
    <cfRule type="cellIs" dxfId="8606" priority="6459" stopIfTrue="1" operator="between">
      <formula>60</formula>
      <formula>100</formula>
    </cfRule>
    <cfRule type="cellIs" dxfId="8605" priority="6460" stopIfTrue="1" operator="greaterThan">
      <formula>100</formula>
    </cfRule>
  </conditionalFormatting>
  <conditionalFormatting sqref="E374">
    <cfRule type="cellIs" dxfId="8604" priority="6455" stopIfTrue="1" operator="lessThanOrEqual">
      <formula>2.5</formula>
    </cfRule>
    <cfRule type="cellIs" dxfId="8603" priority="6456" stopIfTrue="1" operator="between">
      <formula>2.5</formula>
      <formula>7</formula>
    </cfRule>
    <cfRule type="cellIs" dxfId="8602" priority="6457" stopIfTrue="1" operator="greaterThan">
      <formula>7</formula>
    </cfRule>
  </conditionalFormatting>
  <conditionalFormatting sqref="H374">
    <cfRule type="cellIs" dxfId="8601" priority="6452" stopIfTrue="1" operator="lessThanOrEqual">
      <formula>12</formula>
    </cfRule>
    <cfRule type="cellIs" dxfId="8600" priority="6453" stopIfTrue="1" operator="between">
      <formula>12</formula>
      <formula>16</formula>
    </cfRule>
    <cfRule type="cellIs" dxfId="8599" priority="6454" stopIfTrue="1" operator="greaterThan">
      <formula>16</formula>
    </cfRule>
  </conditionalFormatting>
  <conditionalFormatting sqref="J374">
    <cfRule type="cellIs" dxfId="8598" priority="6449" stopIfTrue="1" operator="greaterThan">
      <formula>6.2</formula>
    </cfRule>
    <cfRule type="cellIs" dxfId="8597" priority="6450" stopIfTrue="1" operator="between">
      <formula>5.601</formula>
      <formula>6.2</formula>
    </cfRule>
    <cfRule type="cellIs" dxfId="8596" priority="6451" stopIfTrue="1" operator="lessThanOrEqual">
      <formula>5.6</formula>
    </cfRule>
  </conditionalFormatting>
  <conditionalFormatting sqref="K374">
    <cfRule type="cellIs" dxfId="8595" priority="6448" stopIfTrue="1" operator="lessThanOrEqual">
      <formula>0.02</formula>
    </cfRule>
  </conditionalFormatting>
  <conditionalFormatting sqref="G374">
    <cfRule type="cellIs" dxfId="8594" priority="6445" stopIfTrue="1" operator="lessThanOrEqual">
      <formula>0.12</formula>
    </cfRule>
    <cfRule type="cellIs" dxfId="8593" priority="6446" stopIfTrue="1" operator="between">
      <formula>0.1201</formula>
      <formula>0.2</formula>
    </cfRule>
    <cfRule type="cellIs" dxfId="8592" priority="6447" stopIfTrue="1" operator="greaterThan">
      <formula>0.2</formula>
    </cfRule>
  </conditionalFormatting>
  <conditionalFormatting sqref="N374">
    <cfRule type="cellIs" dxfId="8591" priority="6443" stopIfTrue="1" operator="between">
      <formula>50.1</formula>
      <formula>100</formula>
    </cfRule>
    <cfRule type="cellIs" dxfId="8590" priority="6444" stopIfTrue="1" operator="greaterThan">
      <formula>100</formula>
    </cfRule>
  </conditionalFormatting>
  <conditionalFormatting sqref="M374">
    <cfRule type="cellIs" dxfId="8589" priority="6441" stopIfTrue="1" operator="between">
      <formula>1250.1</formula>
      <formula>5000</formula>
    </cfRule>
    <cfRule type="cellIs" dxfId="8588" priority="6442" stopIfTrue="1" operator="greaterThan">
      <formula>5000</formula>
    </cfRule>
  </conditionalFormatting>
  <conditionalFormatting sqref="F390:G390">
    <cfRule type="cellIs" dxfId="8587" priority="6428" stopIfTrue="1" operator="lessThanOrEqual">
      <formula>60</formula>
    </cfRule>
    <cfRule type="cellIs" dxfId="8586" priority="6429" stopIfTrue="1" operator="between">
      <formula>60</formula>
      <formula>100</formula>
    </cfRule>
    <cfRule type="cellIs" dxfId="8585" priority="6430" stopIfTrue="1" operator="greaterThan">
      <formula>100</formula>
    </cfRule>
  </conditionalFormatting>
  <conditionalFormatting sqref="E390">
    <cfRule type="cellIs" dxfId="8584" priority="6431" stopIfTrue="1" operator="lessThanOrEqual">
      <formula>2.5</formula>
    </cfRule>
    <cfRule type="cellIs" dxfId="8583" priority="6432" stopIfTrue="1" operator="between">
      <formula>2.5</formula>
      <formula>7</formula>
    </cfRule>
    <cfRule type="cellIs" dxfId="8582" priority="6433" stopIfTrue="1" operator="greaterThan">
      <formula>7</formula>
    </cfRule>
  </conditionalFormatting>
  <conditionalFormatting sqref="H390">
    <cfRule type="cellIs" dxfId="8581" priority="6434" stopIfTrue="1" operator="lessThanOrEqual">
      <formula>12</formula>
    </cfRule>
    <cfRule type="cellIs" dxfId="8580" priority="6435" stopIfTrue="1" operator="between">
      <formula>12</formula>
      <formula>16</formula>
    </cfRule>
    <cfRule type="cellIs" dxfId="8579" priority="6436" stopIfTrue="1" operator="greaterThan">
      <formula>16</formula>
    </cfRule>
  </conditionalFormatting>
  <conditionalFormatting sqref="J390">
    <cfRule type="cellIs" dxfId="8578" priority="6437" stopIfTrue="1" operator="greaterThan">
      <formula>6.2</formula>
    </cfRule>
    <cfRule type="cellIs" dxfId="8577" priority="6438" stopIfTrue="1" operator="between">
      <formula>5.601</formula>
      <formula>6.2</formula>
    </cfRule>
    <cfRule type="cellIs" dxfId="8576" priority="6439" stopIfTrue="1" operator="lessThanOrEqual">
      <formula>5.6</formula>
    </cfRule>
  </conditionalFormatting>
  <conditionalFormatting sqref="K390">
    <cfRule type="cellIs" dxfId="8575" priority="6440" stopIfTrue="1" operator="lessThanOrEqual">
      <formula>0.02</formula>
    </cfRule>
  </conditionalFormatting>
  <conditionalFormatting sqref="G390">
    <cfRule type="cellIs" dxfId="8574" priority="6425" stopIfTrue="1" operator="lessThanOrEqual">
      <formula>0.12</formula>
    </cfRule>
    <cfRule type="cellIs" dxfId="8573" priority="6426" stopIfTrue="1" operator="between">
      <formula>0.1201</formula>
      <formula>0.2</formula>
    </cfRule>
    <cfRule type="cellIs" dxfId="8572" priority="6427" stopIfTrue="1" operator="greaterThan">
      <formula>0.2</formula>
    </cfRule>
  </conditionalFormatting>
  <conditionalFormatting sqref="N390">
    <cfRule type="cellIs" dxfId="8571" priority="6422" stopIfTrue="1" operator="between">
      <formula>50.1</formula>
      <formula>100</formula>
    </cfRule>
    <cfRule type="cellIs" dxfId="8570" priority="6424" stopIfTrue="1" operator="greaterThan">
      <formula>100</formula>
    </cfRule>
  </conditionalFormatting>
  <conditionalFormatting sqref="M390">
    <cfRule type="cellIs" dxfId="8569" priority="6421" stopIfTrue="1" operator="between">
      <formula>1250.1</formula>
      <formula>5000</formula>
    </cfRule>
    <cfRule type="cellIs" dxfId="8568" priority="6423" stopIfTrue="1" operator="greaterThan">
      <formula>5000</formula>
    </cfRule>
  </conditionalFormatting>
  <conditionalFormatting sqref="F390:G390">
    <cfRule type="cellIs" dxfId="8567" priority="6418" stopIfTrue="1" operator="lessThanOrEqual">
      <formula>60</formula>
    </cfRule>
    <cfRule type="cellIs" dxfId="8566" priority="6419" stopIfTrue="1" operator="between">
      <formula>60</formula>
      <formula>100</formula>
    </cfRule>
    <cfRule type="cellIs" dxfId="8565" priority="6420" stopIfTrue="1" operator="greaterThan">
      <formula>100</formula>
    </cfRule>
  </conditionalFormatting>
  <conditionalFormatting sqref="E390">
    <cfRule type="cellIs" dxfId="8564" priority="6415" stopIfTrue="1" operator="lessThanOrEqual">
      <formula>2.5</formula>
    </cfRule>
    <cfRule type="cellIs" dxfId="8563" priority="6416" stopIfTrue="1" operator="between">
      <formula>2.5</formula>
      <formula>7</formula>
    </cfRule>
    <cfRule type="cellIs" dxfId="8562" priority="6417" stopIfTrue="1" operator="greaterThan">
      <formula>7</formula>
    </cfRule>
  </conditionalFormatting>
  <conditionalFormatting sqref="H390">
    <cfRule type="cellIs" dxfId="8561" priority="6412" stopIfTrue="1" operator="lessThanOrEqual">
      <formula>12</formula>
    </cfRule>
    <cfRule type="cellIs" dxfId="8560" priority="6413" stopIfTrue="1" operator="between">
      <formula>12</formula>
      <formula>16</formula>
    </cfRule>
    <cfRule type="cellIs" dxfId="8559" priority="6414" stopIfTrue="1" operator="greaterThan">
      <formula>16</formula>
    </cfRule>
  </conditionalFormatting>
  <conditionalFormatting sqref="J390">
    <cfRule type="cellIs" dxfId="8558" priority="6409" stopIfTrue="1" operator="greaterThan">
      <formula>6.2</formula>
    </cfRule>
    <cfRule type="cellIs" dxfId="8557" priority="6410" stopIfTrue="1" operator="between">
      <formula>5.601</formula>
      <formula>6.2</formula>
    </cfRule>
    <cfRule type="cellIs" dxfId="8556" priority="6411" stopIfTrue="1" operator="lessThanOrEqual">
      <formula>5.6</formula>
    </cfRule>
  </conditionalFormatting>
  <conditionalFormatting sqref="K390">
    <cfRule type="cellIs" dxfId="8555" priority="6408" stopIfTrue="1" operator="lessThanOrEqual">
      <formula>0.02</formula>
    </cfRule>
  </conditionalFormatting>
  <conditionalFormatting sqref="G390">
    <cfRule type="cellIs" dxfId="8554" priority="6405" stopIfTrue="1" operator="lessThanOrEqual">
      <formula>0.12</formula>
    </cfRule>
    <cfRule type="cellIs" dxfId="8553" priority="6406" stopIfTrue="1" operator="between">
      <formula>0.1201</formula>
      <formula>0.2</formula>
    </cfRule>
    <cfRule type="cellIs" dxfId="8552" priority="6407" stopIfTrue="1" operator="greaterThan">
      <formula>0.2</formula>
    </cfRule>
  </conditionalFormatting>
  <conditionalFormatting sqref="N390">
    <cfRule type="cellIs" dxfId="8551" priority="6403" stopIfTrue="1" operator="between">
      <formula>50.1</formula>
      <formula>100</formula>
    </cfRule>
    <cfRule type="cellIs" dxfId="8550" priority="6404" stopIfTrue="1" operator="greaterThan">
      <formula>100</formula>
    </cfRule>
  </conditionalFormatting>
  <conditionalFormatting sqref="M390">
    <cfRule type="cellIs" dxfId="8549" priority="6401" stopIfTrue="1" operator="between">
      <formula>1250.1</formula>
      <formula>5000</formula>
    </cfRule>
    <cfRule type="cellIs" dxfId="8548" priority="6402" stopIfTrue="1" operator="greaterThan">
      <formula>5000</formula>
    </cfRule>
  </conditionalFormatting>
  <conditionalFormatting sqref="F402:G402">
    <cfRule type="cellIs" dxfId="8547" priority="6388" stopIfTrue="1" operator="lessThanOrEqual">
      <formula>60</formula>
    </cfRule>
    <cfRule type="cellIs" dxfId="8546" priority="6389" stopIfTrue="1" operator="between">
      <formula>60</formula>
      <formula>100</formula>
    </cfRule>
    <cfRule type="cellIs" dxfId="8545" priority="6390" stopIfTrue="1" operator="greaterThan">
      <formula>100</formula>
    </cfRule>
  </conditionalFormatting>
  <conditionalFormatting sqref="E402">
    <cfRule type="cellIs" dxfId="8544" priority="6391" stopIfTrue="1" operator="lessThanOrEqual">
      <formula>2.5</formula>
    </cfRule>
    <cfRule type="cellIs" dxfId="8543" priority="6392" stopIfTrue="1" operator="between">
      <formula>2.5</formula>
      <formula>7</formula>
    </cfRule>
    <cfRule type="cellIs" dxfId="8542" priority="6393" stopIfTrue="1" operator="greaterThan">
      <formula>7</formula>
    </cfRule>
  </conditionalFormatting>
  <conditionalFormatting sqref="H402">
    <cfRule type="cellIs" dxfId="8541" priority="6394" stopIfTrue="1" operator="lessThanOrEqual">
      <formula>12</formula>
    </cfRule>
    <cfRule type="cellIs" dxfId="8540" priority="6395" stopIfTrue="1" operator="between">
      <formula>12</formula>
      <formula>16</formula>
    </cfRule>
    <cfRule type="cellIs" dxfId="8539" priority="6396" stopIfTrue="1" operator="greaterThan">
      <formula>16</formula>
    </cfRule>
  </conditionalFormatting>
  <conditionalFormatting sqref="J402">
    <cfRule type="cellIs" dxfId="8538" priority="6397" stopIfTrue="1" operator="greaterThan">
      <formula>6.2</formula>
    </cfRule>
    <cfRule type="cellIs" dxfId="8537" priority="6398" stopIfTrue="1" operator="between">
      <formula>5.601</formula>
      <formula>6.2</formula>
    </cfRule>
    <cfRule type="cellIs" dxfId="8536" priority="6399" stopIfTrue="1" operator="lessThanOrEqual">
      <formula>5.6</formula>
    </cfRule>
  </conditionalFormatting>
  <conditionalFormatting sqref="K402">
    <cfRule type="cellIs" dxfId="8535" priority="6400" stopIfTrue="1" operator="lessThanOrEqual">
      <formula>0.02</formula>
    </cfRule>
  </conditionalFormatting>
  <conditionalFormatting sqref="G402">
    <cfRule type="cellIs" dxfId="8534" priority="6385" stopIfTrue="1" operator="lessThanOrEqual">
      <formula>0.12</formula>
    </cfRule>
    <cfRule type="cellIs" dxfId="8533" priority="6386" stopIfTrue="1" operator="between">
      <formula>0.1201</formula>
      <formula>0.2</formula>
    </cfRule>
    <cfRule type="cellIs" dxfId="8532" priority="6387" stopIfTrue="1" operator="greaterThan">
      <formula>0.2</formula>
    </cfRule>
  </conditionalFormatting>
  <conditionalFormatting sqref="N402">
    <cfRule type="cellIs" dxfId="8531" priority="6382" stopIfTrue="1" operator="between">
      <formula>50.1</formula>
      <formula>100</formula>
    </cfRule>
    <cfRule type="cellIs" dxfId="8530" priority="6384" stopIfTrue="1" operator="greaterThan">
      <formula>100</formula>
    </cfRule>
  </conditionalFormatting>
  <conditionalFormatting sqref="M402">
    <cfRule type="cellIs" dxfId="8529" priority="6381" stopIfTrue="1" operator="between">
      <formula>1250.1</formula>
      <formula>5000</formula>
    </cfRule>
    <cfRule type="cellIs" dxfId="8528" priority="6383" stopIfTrue="1" operator="greaterThan">
      <formula>5000</formula>
    </cfRule>
  </conditionalFormatting>
  <conditionalFormatting sqref="F402:G402">
    <cfRule type="cellIs" dxfId="8527" priority="6378" stopIfTrue="1" operator="lessThanOrEqual">
      <formula>60</formula>
    </cfRule>
    <cfRule type="cellIs" dxfId="8526" priority="6379" stopIfTrue="1" operator="between">
      <formula>60</formula>
      <formula>100</formula>
    </cfRule>
    <cfRule type="cellIs" dxfId="8525" priority="6380" stopIfTrue="1" operator="greaterThan">
      <formula>100</formula>
    </cfRule>
  </conditionalFormatting>
  <conditionalFormatting sqref="E402">
    <cfRule type="cellIs" dxfId="8524" priority="6375" stopIfTrue="1" operator="lessThanOrEqual">
      <formula>2.5</formula>
    </cfRule>
    <cfRule type="cellIs" dxfId="8523" priority="6376" stopIfTrue="1" operator="between">
      <formula>2.5</formula>
      <formula>7</formula>
    </cfRule>
    <cfRule type="cellIs" dxfId="8522" priority="6377" stopIfTrue="1" operator="greaterThan">
      <formula>7</formula>
    </cfRule>
  </conditionalFormatting>
  <conditionalFormatting sqref="H402">
    <cfRule type="cellIs" dxfId="8521" priority="6372" stopIfTrue="1" operator="lessThanOrEqual">
      <formula>12</formula>
    </cfRule>
    <cfRule type="cellIs" dxfId="8520" priority="6373" stopIfTrue="1" operator="between">
      <formula>12</formula>
      <formula>16</formula>
    </cfRule>
    <cfRule type="cellIs" dxfId="8519" priority="6374" stopIfTrue="1" operator="greaterThan">
      <formula>16</formula>
    </cfRule>
  </conditionalFormatting>
  <conditionalFormatting sqref="J402">
    <cfRule type="cellIs" dxfId="8518" priority="6369" stopIfTrue="1" operator="greaterThan">
      <formula>6.2</formula>
    </cfRule>
    <cfRule type="cellIs" dxfId="8517" priority="6370" stopIfTrue="1" operator="between">
      <formula>5.601</formula>
      <formula>6.2</formula>
    </cfRule>
    <cfRule type="cellIs" dxfId="8516" priority="6371" stopIfTrue="1" operator="lessThanOrEqual">
      <formula>5.6</formula>
    </cfRule>
  </conditionalFormatting>
  <conditionalFormatting sqref="K402">
    <cfRule type="cellIs" dxfId="8515" priority="6368" stopIfTrue="1" operator="lessThanOrEqual">
      <formula>0.02</formula>
    </cfRule>
  </conditionalFormatting>
  <conditionalFormatting sqref="G402">
    <cfRule type="cellIs" dxfId="8514" priority="6365" stopIfTrue="1" operator="lessThanOrEqual">
      <formula>0.12</formula>
    </cfRule>
    <cfRule type="cellIs" dxfId="8513" priority="6366" stopIfTrue="1" operator="between">
      <formula>0.1201</formula>
      <formula>0.2</formula>
    </cfRule>
    <cfRule type="cellIs" dxfId="8512" priority="6367" stopIfTrue="1" operator="greaterThan">
      <formula>0.2</formula>
    </cfRule>
  </conditionalFormatting>
  <conditionalFormatting sqref="N402">
    <cfRule type="cellIs" dxfId="8511" priority="6363" stopIfTrue="1" operator="between">
      <formula>50.1</formula>
      <formula>100</formula>
    </cfRule>
    <cfRule type="cellIs" dxfId="8510" priority="6364" stopIfTrue="1" operator="greaterThan">
      <formula>100</formula>
    </cfRule>
  </conditionalFormatting>
  <conditionalFormatting sqref="M402">
    <cfRule type="cellIs" dxfId="8509" priority="6361" stopIfTrue="1" operator="between">
      <formula>1250.1</formula>
      <formula>5000</formula>
    </cfRule>
    <cfRule type="cellIs" dxfId="8508" priority="6362" stopIfTrue="1" operator="greaterThan">
      <formula>5000</formula>
    </cfRule>
  </conditionalFormatting>
  <conditionalFormatting sqref="F414:G414">
    <cfRule type="cellIs" dxfId="8507" priority="6348" stopIfTrue="1" operator="lessThanOrEqual">
      <formula>60</formula>
    </cfRule>
    <cfRule type="cellIs" dxfId="8506" priority="6349" stopIfTrue="1" operator="between">
      <formula>60</formula>
      <formula>100</formula>
    </cfRule>
    <cfRule type="cellIs" dxfId="8505" priority="6350" stopIfTrue="1" operator="greaterThan">
      <formula>100</formula>
    </cfRule>
  </conditionalFormatting>
  <conditionalFormatting sqref="E414">
    <cfRule type="cellIs" dxfId="8504" priority="6351" stopIfTrue="1" operator="lessThanOrEqual">
      <formula>2.5</formula>
    </cfRule>
    <cfRule type="cellIs" dxfId="8503" priority="6352" stopIfTrue="1" operator="between">
      <formula>2.5</formula>
      <formula>7</formula>
    </cfRule>
    <cfRule type="cellIs" dxfId="8502" priority="6353" stopIfTrue="1" operator="greaterThan">
      <formula>7</formula>
    </cfRule>
  </conditionalFormatting>
  <conditionalFormatting sqref="H414">
    <cfRule type="cellIs" dxfId="8501" priority="6354" stopIfTrue="1" operator="lessThanOrEqual">
      <formula>12</formula>
    </cfRule>
    <cfRule type="cellIs" dxfId="8500" priority="6355" stopIfTrue="1" operator="between">
      <formula>12</formula>
      <formula>16</formula>
    </cfRule>
    <cfRule type="cellIs" dxfId="8499" priority="6356" stopIfTrue="1" operator="greaterThan">
      <formula>16</formula>
    </cfRule>
  </conditionalFormatting>
  <conditionalFormatting sqref="J414">
    <cfRule type="cellIs" dxfId="8498" priority="6357" stopIfTrue="1" operator="greaterThan">
      <formula>6.2</formula>
    </cfRule>
    <cfRule type="cellIs" dxfId="8497" priority="6358" stopIfTrue="1" operator="between">
      <formula>5.601</formula>
      <formula>6.2</formula>
    </cfRule>
    <cfRule type="cellIs" dxfId="8496" priority="6359" stopIfTrue="1" operator="lessThanOrEqual">
      <formula>5.6</formula>
    </cfRule>
  </conditionalFormatting>
  <conditionalFormatting sqref="K414">
    <cfRule type="cellIs" dxfId="8495" priority="6360" stopIfTrue="1" operator="lessThanOrEqual">
      <formula>0.02</formula>
    </cfRule>
  </conditionalFormatting>
  <conditionalFormatting sqref="G414">
    <cfRule type="cellIs" dxfId="8494" priority="6345" stopIfTrue="1" operator="lessThanOrEqual">
      <formula>0.12</formula>
    </cfRule>
    <cfRule type="cellIs" dxfId="8493" priority="6346" stopIfTrue="1" operator="between">
      <formula>0.1201</formula>
      <formula>0.2</formula>
    </cfRule>
    <cfRule type="cellIs" dxfId="8492" priority="6347" stopIfTrue="1" operator="greaterThan">
      <formula>0.2</formula>
    </cfRule>
  </conditionalFormatting>
  <conditionalFormatting sqref="N414">
    <cfRule type="cellIs" dxfId="8491" priority="6342" stopIfTrue="1" operator="between">
      <formula>50.1</formula>
      <formula>100</formula>
    </cfRule>
    <cfRule type="cellIs" dxfId="8490" priority="6344" stopIfTrue="1" operator="greaterThan">
      <formula>100</formula>
    </cfRule>
  </conditionalFormatting>
  <conditionalFormatting sqref="M414">
    <cfRule type="cellIs" dxfId="8489" priority="6341" stopIfTrue="1" operator="between">
      <formula>1250.1</formula>
      <formula>5000</formula>
    </cfRule>
    <cfRule type="cellIs" dxfId="8488" priority="6343" stopIfTrue="1" operator="greaterThan">
      <formula>5000</formula>
    </cfRule>
  </conditionalFormatting>
  <conditionalFormatting sqref="F414:G414">
    <cfRule type="cellIs" dxfId="8487" priority="6338" stopIfTrue="1" operator="lessThanOrEqual">
      <formula>60</formula>
    </cfRule>
    <cfRule type="cellIs" dxfId="8486" priority="6339" stopIfTrue="1" operator="between">
      <formula>60</formula>
      <formula>100</formula>
    </cfRule>
    <cfRule type="cellIs" dxfId="8485" priority="6340" stopIfTrue="1" operator="greaterThan">
      <formula>100</formula>
    </cfRule>
  </conditionalFormatting>
  <conditionalFormatting sqref="E414">
    <cfRule type="cellIs" dxfId="8484" priority="6335" stopIfTrue="1" operator="lessThanOrEqual">
      <formula>2.5</formula>
    </cfRule>
    <cfRule type="cellIs" dxfId="8483" priority="6336" stopIfTrue="1" operator="between">
      <formula>2.5</formula>
      <formula>7</formula>
    </cfRule>
    <cfRule type="cellIs" dxfId="8482" priority="6337" stopIfTrue="1" operator="greaterThan">
      <formula>7</formula>
    </cfRule>
  </conditionalFormatting>
  <conditionalFormatting sqref="H414">
    <cfRule type="cellIs" dxfId="8481" priority="6332" stopIfTrue="1" operator="lessThanOrEqual">
      <formula>12</formula>
    </cfRule>
    <cfRule type="cellIs" dxfId="8480" priority="6333" stopIfTrue="1" operator="between">
      <formula>12</formula>
      <formula>16</formula>
    </cfRule>
    <cfRule type="cellIs" dxfId="8479" priority="6334" stopIfTrue="1" operator="greaterThan">
      <formula>16</formula>
    </cfRule>
  </conditionalFormatting>
  <conditionalFormatting sqref="J414">
    <cfRule type="cellIs" dxfId="8478" priority="6329" stopIfTrue="1" operator="greaterThan">
      <formula>6.2</formula>
    </cfRule>
    <cfRule type="cellIs" dxfId="8477" priority="6330" stopIfTrue="1" operator="between">
      <formula>5.601</formula>
      <formula>6.2</formula>
    </cfRule>
    <cfRule type="cellIs" dxfId="8476" priority="6331" stopIfTrue="1" operator="lessThanOrEqual">
      <formula>5.6</formula>
    </cfRule>
  </conditionalFormatting>
  <conditionalFormatting sqref="K414">
    <cfRule type="cellIs" dxfId="8475" priority="6328" stopIfTrue="1" operator="lessThanOrEqual">
      <formula>0.02</formula>
    </cfRule>
  </conditionalFormatting>
  <conditionalFormatting sqref="G414">
    <cfRule type="cellIs" dxfId="8474" priority="6325" stopIfTrue="1" operator="lessThanOrEqual">
      <formula>0.12</formula>
    </cfRule>
    <cfRule type="cellIs" dxfId="8473" priority="6326" stopIfTrue="1" operator="between">
      <formula>0.1201</formula>
      <formula>0.2</formula>
    </cfRule>
    <cfRule type="cellIs" dxfId="8472" priority="6327" stopIfTrue="1" operator="greaterThan">
      <formula>0.2</formula>
    </cfRule>
  </conditionalFormatting>
  <conditionalFormatting sqref="N414">
    <cfRule type="cellIs" dxfId="8471" priority="6323" stopIfTrue="1" operator="between">
      <formula>50.1</formula>
      <formula>100</formula>
    </cfRule>
    <cfRule type="cellIs" dxfId="8470" priority="6324" stopIfTrue="1" operator="greaterThan">
      <formula>100</formula>
    </cfRule>
  </conditionalFormatting>
  <conditionalFormatting sqref="M414">
    <cfRule type="cellIs" dxfId="8469" priority="6321" stopIfTrue="1" operator="between">
      <formula>1250.1</formula>
      <formula>5000</formula>
    </cfRule>
    <cfRule type="cellIs" dxfId="8468" priority="6322" stopIfTrue="1" operator="greaterThan">
      <formula>5000</formula>
    </cfRule>
  </conditionalFormatting>
  <conditionalFormatting sqref="F426:G426">
    <cfRule type="cellIs" dxfId="8467" priority="6308" stopIfTrue="1" operator="lessThanOrEqual">
      <formula>60</formula>
    </cfRule>
    <cfRule type="cellIs" dxfId="8466" priority="6309" stopIfTrue="1" operator="between">
      <formula>60</formula>
      <formula>100</formula>
    </cfRule>
    <cfRule type="cellIs" dxfId="8465" priority="6310" stopIfTrue="1" operator="greaterThan">
      <formula>100</formula>
    </cfRule>
  </conditionalFormatting>
  <conditionalFormatting sqref="E426">
    <cfRule type="cellIs" dxfId="8464" priority="6311" stopIfTrue="1" operator="lessThanOrEqual">
      <formula>2.5</formula>
    </cfRule>
    <cfRule type="cellIs" dxfId="8463" priority="6312" stopIfTrue="1" operator="between">
      <formula>2.5</formula>
      <formula>7</formula>
    </cfRule>
    <cfRule type="cellIs" dxfId="8462" priority="6313" stopIfTrue="1" operator="greaterThan">
      <formula>7</formula>
    </cfRule>
  </conditionalFormatting>
  <conditionalFormatting sqref="H426">
    <cfRule type="cellIs" dxfId="8461" priority="6314" stopIfTrue="1" operator="lessThanOrEqual">
      <formula>12</formula>
    </cfRule>
    <cfRule type="cellIs" dxfId="8460" priority="6315" stopIfTrue="1" operator="between">
      <formula>12</formula>
      <formula>16</formula>
    </cfRule>
    <cfRule type="cellIs" dxfId="8459" priority="6316" stopIfTrue="1" operator="greaterThan">
      <formula>16</formula>
    </cfRule>
  </conditionalFormatting>
  <conditionalFormatting sqref="J426">
    <cfRule type="cellIs" dxfId="8458" priority="6317" stopIfTrue="1" operator="greaterThan">
      <formula>6.2</formula>
    </cfRule>
    <cfRule type="cellIs" dxfId="8457" priority="6318" stopIfTrue="1" operator="between">
      <formula>5.601</formula>
      <formula>6.2</formula>
    </cfRule>
    <cfRule type="cellIs" dxfId="8456" priority="6319" stopIfTrue="1" operator="lessThanOrEqual">
      <formula>5.6</formula>
    </cfRule>
  </conditionalFormatting>
  <conditionalFormatting sqref="K426">
    <cfRule type="cellIs" dxfId="8455" priority="6320" stopIfTrue="1" operator="lessThanOrEqual">
      <formula>0.02</formula>
    </cfRule>
  </conditionalFormatting>
  <conditionalFormatting sqref="G426">
    <cfRule type="cellIs" dxfId="8454" priority="6305" stopIfTrue="1" operator="lessThanOrEqual">
      <formula>0.12</formula>
    </cfRule>
    <cfRule type="cellIs" dxfId="8453" priority="6306" stopIfTrue="1" operator="between">
      <formula>0.1201</formula>
      <formula>0.2</formula>
    </cfRule>
    <cfRule type="cellIs" dxfId="8452" priority="6307" stopIfTrue="1" operator="greaterThan">
      <formula>0.2</formula>
    </cfRule>
  </conditionalFormatting>
  <conditionalFormatting sqref="N426">
    <cfRule type="cellIs" dxfId="8451" priority="6302" stopIfTrue="1" operator="between">
      <formula>50.1</formula>
      <formula>100</formula>
    </cfRule>
    <cfRule type="cellIs" dxfId="8450" priority="6304" stopIfTrue="1" operator="greaterThan">
      <formula>100</formula>
    </cfRule>
  </conditionalFormatting>
  <conditionalFormatting sqref="M426">
    <cfRule type="cellIs" dxfId="8449" priority="6301" stopIfTrue="1" operator="between">
      <formula>1250.1</formula>
      <formula>5000</formula>
    </cfRule>
    <cfRule type="cellIs" dxfId="8448" priority="6303" stopIfTrue="1" operator="greaterThan">
      <formula>5000</formula>
    </cfRule>
  </conditionalFormatting>
  <conditionalFormatting sqref="F426:G426">
    <cfRule type="cellIs" dxfId="8447" priority="6298" stopIfTrue="1" operator="lessThanOrEqual">
      <formula>60</formula>
    </cfRule>
    <cfRule type="cellIs" dxfId="8446" priority="6299" stopIfTrue="1" operator="between">
      <formula>60</formula>
      <formula>100</formula>
    </cfRule>
    <cfRule type="cellIs" dxfId="8445" priority="6300" stopIfTrue="1" operator="greaterThan">
      <formula>100</formula>
    </cfRule>
  </conditionalFormatting>
  <conditionalFormatting sqref="E426">
    <cfRule type="cellIs" dxfId="8444" priority="6295" stopIfTrue="1" operator="lessThanOrEqual">
      <formula>2.5</formula>
    </cfRule>
    <cfRule type="cellIs" dxfId="8443" priority="6296" stopIfTrue="1" operator="between">
      <formula>2.5</formula>
      <formula>7</formula>
    </cfRule>
    <cfRule type="cellIs" dxfId="8442" priority="6297" stopIfTrue="1" operator="greaterThan">
      <formula>7</formula>
    </cfRule>
  </conditionalFormatting>
  <conditionalFormatting sqref="H426">
    <cfRule type="cellIs" dxfId="8441" priority="6292" stopIfTrue="1" operator="lessThanOrEqual">
      <formula>12</formula>
    </cfRule>
    <cfRule type="cellIs" dxfId="8440" priority="6293" stopIfTrue="1" operator="between">
      <formula>12</formula>
      <formula>16</formula>
    </cfRule>
    <cfRule type="cellIs" dxfId="8439" priority="6294" stopIfTrue="1" operator="greaterThan">
      <formula>16</formula>
    </cfRule>
  </conditionalFormatting>
  <conditionalFormatting sqref="J426">
    <cfRule type="cellIs" dxfId="8438" priority="6289" stopIfTrue="1" operator="greaterThan">
      <formula>6.2</formula>
    </cfRule>
    <cfRule type="cellIs" dxfId="8437" priority="6290" stopIfTrue="1" operator="between">
      <formula>5.601</formula>
      <formula>6.2</formula>
    </cfRule>
    <cfRule type="cellIs" dxfId="8436" priority="6291" stopIfTrue="1" operator="lessThanOrEqual">
      <formula>5.6</formula>
    </cfRule>
  </conditionalFormatting>
  <conditionalFormatting sqref="K426">
    <cfRule type="cellIs" dxfId="8435" priority="6288" stopIfTrue="1" operator="lessThanOrEqual">
      <formula>0.02</formula>
    </cfRule>
  </conditionalFormatting>
  <conditionalFormatting sqref="G426">
    <cfRule type="cellIs" dxfId="8434" priority="6285" stopIfTrue="1" operator="lessThanOrEqual">
      <formula>0.12</formula>
    </cfRule>
    <cfRule type="cellIs" dxfId="8433" priority="6286" stopIfTrue="1" operator="between">
      <formula>0.1201</formula>
      <formula>0.2</formula>
    </cfRule>
    <cfRule type="cellIs" dxfId="8432" priority="6287" stopIfTrue="1" operator="greaterThan">
      <formula>0.2</formula>
    </cfRule>
  </conditionalFormatting>
  <conditionalFormatting sqref="N426">
    <cfRule type="cellIs" dxfId="8431" priority="6283" stopIfTrue="1" operator="between">
      <formula>50.1</formula>
      <formula>100</formula>
    </cfRule>
    <cfRule type="cellIs" dxfId="8430" priority="6284" stopIfTrue="1" operator="greaterThan">
      <formula>100</formula>
    </cfRule>
  </conditionalFormatting>
  <conditionalFormatting sqref="M426">
    <cfRule type="cellIs" dxfId="8429" priority="6281" stopIfTrue="1" operator="between">
      <formula>1250.1</formula>
      <formula>5000</formula>
    </cfRule>
    <cfRule type="cellIs" dxfId="8428" priority="6282" stopIfTrue="1" operator="greaterThan">
      <formula>5000</formula>
    </cfRule>
  </conditionalFormatting>
  <conditionalFormatting sqref="F438:G438">
    <cfRule type="cellIs" dxfId="8427" priority="6268" stopIfTrue="1" operator="lessThanOrEqual">
      <formula>60</formula>
    </cfRule>
    <cfRule type="cellIs" dxfId="8426" priority="6269" stopIfTrue="1" operator="between">
      <formula>60</formula>
      <formula>100</formula>
    </cfRule>
    <cfRule type="cellIs" dxfId="8425" priority="6270" stopIfTrue="1" operator="greaterThan">
      <formula>100</formula>
    </cfRule>
  </conditionalFormatting>
  <conditionalFormatting sqref="E438">
    <cfRule type="cellIs" dxfId="8424" priority="6271" stopIfTrue="1" operator="lessThanOrEqual">
      <formula>2.5</formula>
    </cfRule>
    <cfRule type="cellIs" dxfId="8423" priority="6272" stopIfTrue="1" operator="between">
      <formula>2.5</formula>
      <formula>7</formula>
    </cfRule>
    <cfRule type="cellIs" dxfId="8422" priority="6273" stopIfTrue="1" operator="greaterThan">
      <formula>7</formula>
    </cfRule>
  </conditionalFormatting>
  <conditionalFormatting sqref="H438">
    <cfRule type="cellIs" dxfId="8421" priority="6274" stopIfTrue="1" operator="lessThanOrEqual">
      <formula>12</formula>
    </cfRule>
    <cfRule type="cellIs" dxfId="8420" priority="6275" stopIfTrue="1" operator="between">
      <formula>12</formula>
      <formula>16</formula>
    </cfRule>
    <cfRule type="cellIs" dxfId="8419" priority="6276" stopIfTrue="1" operator="greaterThan">
      <formula>16</formula>
    </cfRule>
  </conditionalFormatting>
  <conditionalFormatting sqref="J438">
    <cfRule type="cellIs" dxfId="8418" priority="6277" stopIfTrue="1" operator="greaterThan">
      <formula>6.2</formula>
    </cfRule>
    <cfRule type="cellIs" dxfId="8417" priority="6278" stopIfTrue="1" operator="between">
      <formula>5.601</formula>
      <formula>6.2</formula>
    </cfRule>
    <cfRule type="cellIs" dxfId="8416" priority="6279" stopIfTrue="1" operator="lessThanOrEqual">
      <formula>5.6</formula>
    </cfRule>
  </conditionalFormatting>
  <conditionalFormatting sqref="K438">
    <cfRule type="cellIs" dxfId="8415" priority="6280" stopIfTrue="1" operator="lessThanOrEqual">
      <formula>0.02</formula>
    </cfRule>
  </conditionalFormatting>
  <conditionalFormatting sqref="G438">
    <cfRule type="cellIs" dxfId="8414" priority="6265" stopIfTrue="1" operator="lessThanOrEqual">
      <formula>0.12</formula>
    </cfRule>
    <cfRule type="cellIs" dxfId="8413" priority="6266" stopIfTrue="1" operator="between">
      <formula>0.1201</formula>
      <formula>0.2</formula>
    </cfRule>
    <cfRule type="cellIs" dxfId="8412" priority="6267" stopIfTrue="1" operator="greaterThan">
      <formula>0.2</formula>
    </cfRule>
  </conditionalFormatting>
  <conditionalFormatting sqref="N438">
    <cfRule type="cellIs" dxfId="8411" priority="6262" stopIfTrue="1" operator="between">
      <formula>50.1</formula>
      <formula>100</formula>
    </cfRule>
    <cfRule type="cellIs" dxfId="8410" priority="6264" stopIfTrue="1" operator="greaterThan">
      <formula>100</formula>
    </cfRule>
  </conditionalFormatting>
  <conditionalFormatting sqref="M438">
    <cfRule type="cellIs" dxfId="8409" priority="6261" stopIfTrue="1" operator="between">
      <formula>1250.1</formula>
      <formula>5000</formula>
    </cfRule>
    <cfRule type="cellIs" dxfId="8408" priority="6263" stopIfTrue="1" operator="greaterThan">
      <formula>5000</formula>
    </cfRule>
  </conditionalFormatting>
  <conditionalFormatting sqref="F438:G438">
    <cfRule type="cellIs" dxfId="8407" priority="6258" stopIfTrue="1" operator="lessThanOrEqual">
      <formula>60</formula>
    </cfRule>
    <cfRule type="cellIs" dxfId="8406" priority="6259" stopIfTrue="1" operator="between">
      <formula>60</formula>
      <formula>100</formula>
    </cfRule>
    <cfRule type="cellIs" dxfId="8405" priority="6260" stopIfTrue="1" operator="greaterThan">
      <formula>100</formula>
    </cfRule>
  </conditionalFormatting>
  <conditionalFormatting sqref="E438">
    <cfRule type="cellIs" dxfId="8404" priority="6255" stopIfTrue="1" operator="lessThanOrEqual">
      <formula>2.5</formula>
    </cfRule>
    <cfRule type="cellIs" dxfId="8403" priority="6256" stopIfTrue="1" operator="between">
      <formula>2.5</formula>
      <formula>7</formula>
    </cfRule>
    <cfRule type="cellIs" dxfId="8402" priority="6257" stopIfTrue="1" operator="greaterThan">
      <formula>7</formula>
    </cfRule>
  </conditionalFormatting>
  <conditionalFormatting sqref="H438">
    <cfRule type="cellIs" dxfId="8401" priority="6252" stopIfTrue="1" operator="lessThanOrEqual">
      <formula>12</formula>
    </cfRule>
    <cfRule type="cellIs" dxfId="8400" priority="6253" stopIfTrue="1" operator="between">
      <formula>12</formula>
      <formula>16</formula>
    </cfRule>
    <cfRule type="cellIs" dxfId="8399" priority="6254" stopIfTrue="1" operator="greaterThan">
      <formula>16</formula>
    </cfRule>
  </conditionalFormatting>
  <conditionalFormatting sqref="J438">
    <cfRule type="cellIs" dxfId="8398" priority="6249" stopIfTrue="1" operator="greaterThan">
      <formula>6.2</formula>
    </cfRule>
    <cfRule type="cellIs" dxfId="8397" priority="6250" stopIfTrue="1" operator="between">
      <formula>5.601</formula>
      <formula>6.2</formula>
    </cfRule>
    <cfRule type="cellIs" dxfId="8396" priority="6251" stopIfTrue="1" operator="lessThanOrEqual">
      <formula>5.6</formula>
    </cfRule>
  </conditionalFormatting>
  <conditionalFormatting sqref="K438">
    <cfRule type="cellIs" dxfId="8395" priority="6248" stopIfTrue="1" operator="lessThanOrEqual">
      <formula>0.02</formula>
    </cfRule>
  </conditionalFormatting>
  <conditionalFormatting sqref="G438">
    <cfRule type="cellIs" dxfId="8394" priority="6245" stopIfTrue="1" operator="lessThanOrEqual">
      <formula>0.12</formula>
    </cfRule>
    <cfRule type="cellIs" dxfId="8393" priority="6246" stopIfTrue="1" operator="between">
      <formula>0.1201</formula>
      <formula>0.2</formula>
    </cfRule>
    <cfRule type="cellIs" dxfId="8392" priority="6247" stopIfTrue="1" operator="greaterThan">
      <formula>0.2</formula>
    </cfRule>
  </conditionalFormatting>
  <conditionalFormatting sqref="N438">
    <cfRule type="cellIs" dxfId="8391" priority="6243" stopIfTrue="1" operator="between">
      <formula>50.1</formula>
      <formula>100</formula>
    </cfRule>
    <cfRule type="cellIs" dxfId="8390" priority="6244" stopIfTrue="1" operator="greaterThan">
      <formula>100</formula>
    </cfRule>
  </conditionalFormatting>
  <conditionalFormatting sqref="M438">
    <cfRule type="cellIs" dxfId="8389" priority="6241" stopIfTrue="1" operator="between">
      <formula>1250.1</formula>
      <formula>5000</formula>
    </cfRule>
    <cfRule type="cellIs" dxfId="8388" priority="6242" stopIfTrue="1" operator="greaterThan">
      <formula>5000</formula>
    </cfRule>
  </conditionalFormatting>
  <conditionalFormatting sqref="F450:G450">
    <cfRule type="cellIs" dxfId="8387" priority="6228" stopIfTrue="1" operator="lessThanOrEqual">
      <formula>60</formula>
    </cfRule>
    <cfRule type="cellIs" dxfId="8386" priority="6229" stopIfTrue="1" operator="between">
      <formula>60</formula>
      <formula>100</formula>
    </cfRule>
    <cfRule type="cellIs" dxfId="8385" priority="6230" stopIfTrue="1" operator="greaterThan">
      <formula>100</formula>
    </cfRule>
  </conditionalFormatting>
  <conditionalFormatting sqref="E450">
    <cfRule type="cellIs" dxfId="8384" priority="6231" stopIfTrue="1" operator="lessThanOrEqual">
      <formula>2.5</formula>
    </cfRule>
    <cfRule type="cellIs" dxfId="8383" priority="6232" stopIfTrue="1" operator="between">
      <formula>2.5</formula>
      <formula>7</formula>
    </cfRule>
    <cfRule type="cellIs" dxfId="8382" priority="6233" stopIfTrue="1" operator="greaterThan">
      <formula>7</formula>
    </cfRule>
  </conditionalFormatting>
  <conditionalFormatting sqref="H450">
    <cfRule type="cellIs" dxfId="8381" priority="6234" stopIfTrue="1" operator="lessThanOrEqual">
      <formula>12</formula>
    </cfRule>
    <cfRule type="cellIs" dxfId="8380" priority="6235" stopIfTrue="1" operator="between">
      <formula>12</formula>
      <formula>16</formula>
    </cfRule>
    <cfRule type="cellIs" dxfId="8379" priority="6236" stopIfTrue="1" operator="greaterThan">
      <formula>16</formula>
    </cfRule>
  </conditionalFormatting>
  <conditionalFormatting sqref="J450">
    <cfRule type="cellIs" dxfId="8378" priority="6237" stopIfTrue="1" operator="greaterThan">
      <formula>6.2</formula>
    </cfRule>
    <cfRule type="cellIs" dxfId="8377" priority="6238" stopIfTrue="1" operator="between">
      <formula>5.601</formula>
      <formula>6.2</formula>
    </cfRule>
    <cfRule type="cellIs" dxfId="8376" priority="6239" stopIfTrue="1" operator="lessThanOrEqual">
      <formula>5.6</formula>
    </cfRule>
  </conditionalFormatting>
  <conditionalFormatting sqref="K450">
    <cfRule type="cellIs" dxfId="8375" priority="6240" stopIfTrue="1" operator="lessThanOrEqual">
      <formula>0.02</formula>
    </cfRule>
  </conditionalFormatting>
  <conditionalFormatting sqref="G450">
    <cfRule type="cellIs" dxfId="8374" priority="6225" stopIfTrue="1" operator="lessThanOrEqual">
      <formula>0.12</formula>
    </cfRule>
    <cfRule type="cellIs" dxfId="8373" priority="6226" stopIfTrue="1" operator="between">
      <formula>0.1201</formula>
      <formula>0.2</formula>
    </cfRule>
    <cfRule type="cellIs" dxfId="8372" priority="6227" stopIfTrue="1" operator="greaterThan">
      <formula>0.2</formula>
    </cfRule>
  </conditionalFormatting>
  <conditionalFormatting sqref="N450">
    <cfRule type="cellIs" dxfId="8371" priority="6222" stopIfTrue="1" operator="between">
      <formula>50.1</formula>
      <formula>100</formula>
    </cfRule>
    <cfRule type="cellIs" dxfId="8370" priority="6224" stopIfTrue="1" operator="greaterThan">
      <formula>100</formula>
    </cfRule>
  </conditionalFormatting>
  <conditionalFormatting sqref="M450">
    <cfRule type="cellIs" dxfId="8369" priority="6221" stopIfTrue="1" operator="between">
      <formula>1250.1</formula>
      <formula>5000</formula>
    </cfRule>
    <cfRule type="cellIs" dxfId="8368" priority="6223" stopIfTrue="1" operator="greaterThan">
      <formula>5000</formula>
    </cfRule>
  </conditionalFormatting>
  <conditionalFormatting sqref="F450:G450">
    <cfRule type="cellIs" dxfId="8367" priority="6218" stopIfTrue="1" operator="lessThanOrEqual">
      <formula>60</formula>
    </cfRule>
    <cfRule type="cellIs" dxfId="8366" priority="6219" stopIfTrue="1" operator="between">
      <formula>60</formula>
      <formula>100</formula>
    </cfRule>
    <cfRule type="cellIs" dxfId="8365" priority="6220" stopIfTrue="1" operator="greaterThan">
      <formula>100</formula>
    </cfRule>
  </conditionalFormatting>
  <conditionalFormatting sqref="E450">
    <cfRule type="cellIs" dxfId="8364" priority="6215" stopIfTrue="1" operator="lessThanOrEqual">
      <formula>2.5</formula>
    </cfRule>
    <cfRule type="cellIs" dxfId="8363" priority="6216" stopIfTrue="1" operator="between">
      <formula>2.5</formula>
      <formula>7</formula>
    </cfRule>
    <cfRule type="cellIs" dxfId="8362" priority="6217" stopIfTrue="1" operator="greaterThan">
      <formula>7</formula>
    </cfRule>
  </conditionalFormatting>
  <conditionalFormatting sqref="H450">
    <cfRule type="cellIs" dxfId="8361" priority="6212" stopIfTrue="1" operator="lessThanOrEqual">
      <formula>12</formula>
    </cfRule>
    <cfRule type="cellIs" dxfId="8360" priority="6213" stopIfTrue="1" operator="between">
      <formula>12</formula>
      <formula>16</formula>
    </cfRule>
    <cfRule type="cellIs" dxfId="8359" priority="6214" stopIfTrue="1" operator="greaterThan">
      <formula>16</formula>
    </cfRule>
  </conditionalFormatting>
  <conditionalFormatting sqref="J450">
    <cfRule type="cellIs" dxfId="8358" priority="6209" stopIfTrue="1" operator="greaterThan">
      <formula>6.2</formula>
    </cfRule>
    <cfRule type="cellIs" dxfId="8357" priority="6210" stopIfTrue="1" operator="between">
      <formula>5.601</formula>
      <formula>6.2</formula>
    </cfRule>
    <cfRule type="cellIs" dxfId="8356" priority="6211" stopIfTrue="1" operator="lessThanOrEqual">
      <formula>5.6</formula>
    </cfRule>
  </conditionalFormatting>
  <conditionalFormatting sqref="K450">
    <cfRule type="cellIs" dxfId="8355" priority="6208" stopIfTrue="1" operator="lessThanOrEqual">
      <formula>0.02</formula>
    </cfRule>
  </conditionalFormatting>
  <conditionalFormatting sqref="G450">
    <cfRule type="cellIs" dxfId="8354" priority="6205" stopIfTrue="1" operator="lessThanOrEqual">
      <formula>0.12</formula>
    </cfRule>
    <cfRule type="cellIs" dxfId="8353" priority="6206" stopIfTrue="1" operator="between">
      <formula>0.1201</formula>
      <formula>0.2</formula>
    </cfRule>
    <cfRule type="cellIs" dxfId="8352" priority="6207" stopIfTrue="1" operator="greaterThan">
      <formula>0.2</formula>
    </cfRule>
  </conditionalFormatting>
  <conditionalFormatting sqref="N450">
    <cfRule type="cellIs" dxfId="8351" priority="6203" stopIfTrue="1" operator="between">
      <formula>50.1</formula>
      <formula>100</formula>
    </cfRule>
    <cfRule type="cellIs" dxfId="8350" priority="6204" stopIfTrue="1" operator="greaterThan">
      <formula>100</formula>
    </cfRule>
  </conditionalFormatting>
  <conditionalFormatting sqref="M450">
    <cfRule type="cellIs" dxfId="8349" priority="6201" stopIfTrue="1" operator="between">
      <formula>1250.1</formula>
      <formula>5000</formula>
    </cfRule>
    <cfRule type="cellIs" dxfId="8348" priority="6202" stopIfTrue="1" operator="greaterThan">
      <formula>5000</formula>
    </cfRule>
  </conditionalFormatting>
  <conditionalFormatting sqref="F462:G462">
    <cfRule type="cellIs" dxfId="8347" priority="6188" stopIfTrue="1" operator="lessThanOrEqual">
      <formula>60</formula>
    </cfRule>
    <cfRule type="cellIs" dxfId="8346" priority="6189" stopIfTrue="1" operator="between">
      <formula>60</formula>
      <formula>100</formula>
    </cfRule>
    <cfRule type="cellIs" dxfId="8345" priority="6190" stopIfTrue="1" operator="greaterThan">
      <formula>100</formula>
    </cfRule>
  </conditionalFormatting>
  <conditionalFormatting sqref="E462">
    <cfRule type="cellIs" dxfId="8344" priority="6191" stopIfTrue="1" operator="lessThanOrEqual">
      <formula>2.5</formula>
    </cfRule>
    <cfRule type="cellIs" dxfId="8343" priority="6192" stopIfTrue="1" operator="between">
      <formula>2.5</formula>
      <formula>7</formula>
    </cfRule>
    <cfRule type="cellIs" dxfId="8342" priority="6193" stopIfTrue="1" operator="greaterThan">
      <formula>7</formula>
    </cfRule>
  </conditionalFormatting>
  <conditionalFormatting sqref="H462">
    <cfRule type="cellIs" dxfId="8341" priority="6194" stopIfTrue="1" operator="lessThanOrEqual">
      <formula>12</formula>
    </cfRule>
    <cfRule type="cellIs" dxfId="8340" priority="6195" stopIfTrue="1" operator="between">
      <formula>12</formula>
      <formula>16</formula>
    </cfRule>
    <cfRule type="cellIs" dxfId="8339" priority="6196" stopIfTrue="1" operator="greaterThan">
      <formula>16</formula>
    </cfRule>
  </conditionalFormatting>
  <conditionalFormatting sqref="J462">
    <cfRule type="cellIs" dxfId="8338" priority="6197" stopIfTrue="1" operator="greaterThan">
      <formula>6.2</formula>
    </cfRule>
    <cfRule type="cellIs" dxfId="8337" priority="6198" stopIfTrue="1" operator="between">
      <formula>5.601</formula>
      <formula>6.2</formula>
    </cfRule>
    <cfRule type="cellIs" dxfId="8336" priority="6199" stopIfTrue="1" operator="lessThanOrEqual">
      <formula>5.6</formula>
    </cfRule>
  </conditionalFormatting>
  <conditionalFormatting sqref="K462">
    <cfRule type="cellIs" dxfId="8335" priority="6200" stopIfTrue="1" operator="lessThanOrEqual">
      <formula>0.02</formula>
    </cfRule>
  </conditionalFormatting>
  <conditionalFormatting sqref="G462">
    <cfRule type="cellIs" dxfId="8334" priority="6185" stopIfTrue="1" operator="lessThanOrEqual">
      <formula>0.12</formula>
    </cfRule>
    <cfRule type="cellIs" dxfId="8333" priority="6186" stopIfTrue="1" operator="between">
      <formula>0.1201</formula>
      <formula>0.2</formula>
    </cfRule>
    <cfRule type="cellIs" dxfId="8332" priority="6187" stopIfTrue="1" operator="greaterThan">
      <formula>0.2</formula>
    </cfRule>
  </conditionalFormatting>
  <conditionalFormatting sqref="N462">
    <cfRule type="cellIs" dxfId="8331" priority="6182" stopIfTrue="1" operator="between">
      <formula>50.1</formula>
      <formula>100</formula>
    </cfRule>
    <cfRule type="cellIs" dxfId="8330" priority="6184" stopIfTrue="1" operator="greaterThan">
      <formula>100</formula>
    </cfRule>
  </conditionalFormatting>
  <conditionalFormatting sqref="M462">
    <cfRule type="cellIs" dxfId="8329" priority="6181" stopIfTrue="1" operator="between">
      <formula>1250.1</formula>
      <formula>5000</formula>
    </cfRule>
    <cfRule type="cellIs" dxfId="8328" priority="6183" stopIfTrue="1" operator="greaterThan">
      <formula>5000</formula>
    </cfRule>
  </conditionalFormatting>
  <conditionalFormatting sqref="F462:G462">
    <cfRule type="cellIs" dxfId="8327" priority="6178" stopIfTrue="1" operator="lessThanOrEqual">
      <formula>60</formula>
    </cfRule>
    <cfRule type="cellIs" dxfId="8326" priority="6179" stopIfTrue="1" operator="between">
      <formula>60</formula>
      <formula>100</formula>
    </cfRule>
    <cfRule type="cellIs" dxfId="8325" priority="6180" stopIfTrue="1" operator="greaterThan">
      <formula>100</formula>
    </cfRule>
  </conditionalFormatting>
  <conditionalFormatting sqref="E462">
    <cfRule type="cellIs" dxfId="8324" priority="6175" stopIfTrue="1" operator="lessThanOrEqual">
      <formula>2.5</formula>
    </cfRule>
    <cfRule type="cellIs" dxfId="8323" priority="6176" stopIfTrue="1" operator="between">
      <formula>2.5</formula>
      <formula>7</formula>
    </cfRule>
    <cfRule type="cellIs" dxfId="8322" priority="6177" stopIfTrue="1" operator="greaterThan">
      <formula>7</formula>
    </cfRule>
  </conditionalFormatting>
  <conditionalFormatting sqref="H462">
    <cfRule type="cellIs" dxfId="8321" priority="6172" stopIfTrue="1" operator="lessThanOrEqual">
      <formula>12</formula>
    </cfRule>
    <cfRule type="cellIs" dxfId="8320" priority="6173" stopIfTrue="1" operator="between">
      <formula>12</formula>
      <formula>16</formula>
    </cfRule>
    <cfRule type="cellIs" dxfId="8319" priority="6174" stopIfTrue="1" operator="greaterThan">
      <formula>16</formula>
    </cfRule>
  </conditionalFormatting>
  <conditionalFormatting sqref="J462">
    <cfRule type="cellIs" dxfId="8318" priority="6169" stopIfTrue="1" operator="greaterThan">
      <formula>6.2</formula>
    </cfRule>
    <cfRule type="cellIs" dxfId="8317" priority="6170" stopIfTrue="1" operator="between">
      <formula>5.601</formula>
      <formula>6.2</formula>
    </cfRule>
    <cfRule type="cellIs" dxfId="8316" priority="6171" stopIfTrue="1" operator="lessThanOrEqual">
      <formula>5.6</formula>
    </cfRule>
  </conditionalFormatting>
  <conditionalFormatting sqref="K462">
    <cfRule type="cellIs" dxfId="8315" priority="6168" stopIfTrue="1" operator="lessThanOrEqual">
      <formula>0.02</formula>
    </cfRule>
  </conditionalFormatting>
  <conditionalFormatting sqref="G462">
    <cfRule type="cellIs" dxfId="8314" priority="6165" stopIfTrue="1" operator="lessThanOrEqual">
      <formula>0.12</formula>
    </cfRule>
    <cfRule type="cellIs" dxfId="8313" priority="6166" stopIfTrue="1" operator="between">
      <formula>0.1201</formula>
      <formula>0.2</formula>
    </cfRule>
    <cfRule type="cellIs" dxfId="8312" priority="6167" stopIfTrue="1" operator="greaterThan">
      <formula>0.2</formula>
    </cfRule>
  </conditionalFormatting>
  <conditionalFormatting sqref="N462">
    <cfRule type="cellIs" dxfId="8311" priority="6163" stopIfTrue="1" operator="between">
      <formula>50.1</formula>
      <formula>100</formula>
    </cfRule>
    <cfRule type="cellIs" dxfId="8310" priority="6164" stopIfTrue="1" operator="greaterThan">
      <formula>100</formula>
    </cfRule>
  </conditionalFormatting>
  <conditionalFormatting sqref="M462">
    <cfRule type="cellIs" dxfId="8309" priority="6161" stopIfTrue="1" operator="between">
      <formula>1250.1</formula>
      <formula>5000</formula>
    </cfRule>
    <cfRule type="cellIs" dxfId="8308" priority="6162" stopIfTrue="1" operator="greaterThan">
      <formula>5000</formula>
    </cfRule>
  </conditionalFormatting>
  <conditionalFormatting sqref="F474:G474">
    <cfRule type="cellIs" dxfId="8307" priority="6148" stopIfTrue="1" operator="lessThanOrEqual">
      <formula>60</formula>
    </cfRule>
    <cfRule type="cellIs" dxfId="8306" priority="6149" stopIfTrue="1" operator="between">
      <formula>60</formula>
      <formula>100</formula>
    </cfRule>
    <cfRule type="cellIs" dxfId="8305" priority="6150" stopIfTrue="1" operator="greaterThan">
      <formula>100</formula>
    </cfRule>
  </conditionalFormatting>
  <conditionalFormatting sqref="E474">
    <cfRule type="cellIs" dxfId="8304" priority="6151" stopIfTrue="1" operator="lessThanOrEqual">
      <formula>2.5</formula>
    </cfRule>
    <cfRule type="cellIs" dxfId="8303" priority="6152" stopIfTrue="1" operator="between">
      <formula>2.5</formula>
      <formula>7</formula>
    </cfRule>
    <cfRule type="cellIs" dxfId="8302" priority="6153" stopIfTrue="1" operator="greaterThan">
      <formula>7</formula>
    </cfRule>
  </conditionalFormatting>
  <conditionalFormatting sqref="H474">
    <cfRule type="cellIs" dxfId="8301" priority="6154" stopIfTrue="1" operator="lessThanOrEqual">
      <formula>12</formula>
    </cfRule>
    <cfRule type="cellIs" dxfId="8300" priority="6155" stopIfTrue="1" operator="between">
      <formula>12</formula>
      <formula>16</formula>
    </cfRule>
    <cfRule type="cellIs" dxfId="8299" priority="6156" stopIfTrue="1" operator="greaterThan">
      <formula>16</formula>
    </cfRule>
  </conditionalFormatting>
  <conditionalFormatting sqref="J474">
    <cfRule type="cellIs" dxfId="8298" priority="6157" stopIfTrue="1" operator="greaterThan">
      <formula>6.2</formula>
    </cfRule>
    <cfRule type="cellIs" dxfId="8297" priority="6158" stopIfTrue="1" operator="between">
      <formula>5.601</formula>
      <formula>6.2</formula>
    </cfRule>
    <cfRule type="cellIs" dxfId="8296" priority="6159" stopIfTrue="1" operator="lessThanOrEqual">
      <formula>5.6</formula>
    </cfRule>
  </conditionalFormatting>
  <conditionalFormatting sqref="K474">
    <cfRule type="cellIs" dxfId="8295" priority="6160" stopIfTrue="1" operator="lessThanOrEqual">
      <formula>0.02</formula>
    </cfRule>
  </conditionalFormatting>
  <conditionalFormatting sqref="G474">
    <cfRule type="cellIs" dxfId="8294" priority="6145" stopIfTrue="1" operator="lessThanOrEqual">
      <formula>0.12</formula>
    </cfRule>
    <cfRule type="cellIs" dxfId="8293" priority="6146" stopIfTrue="1" operator="between">
      <formula>0.1201</formula>
      <formula>0.2</formula>
    </cfRule>
    <cfRule type="cellIs" dxfId="8292" priority="6147" stopIfTrue="1" operator="greaterThan">
      <formula>0.2</formula>
    </cfRule>
  </conditionalFormatting>
  <conditionalFormatting sqref="N474">
    <cfRule type="cellIs" dxfId="8291" priority="6142" stopIfTrue="1" operator="between">
      <formula>50.1</formula>
      <formula>100</formula>
    </cfRule>
    <cfRule type="cellIs" dxfId="8290" priority="6144" stopIfTrue="1" operator="greaterThan">
      <formula>100</formula>
    </cfRule>
  </conditionalFormatting>
  <conditionalFormatting sqref="M474">
    <cfRule type="cellIs" dxfId="8289" priority="6141" stopIfTrue="1" operator="between">
      <formula>1250.1</formula>
      <formula>5000</formula>
    </cfRule>
    <cfRule type="cellIs" dxfId="8288" priority="6143" stopIfTrue="1" operator="greaterThan">
      <formula>5000</formula>
    </cfRule>
  </conditionalFormatting>
  <conditionalFormatting sqref="F474:G474">
    <cfRule type="cellIs" dxfId="8287" priority="6138" stopIfTrue="1" operator="lessThanOrEqual">
      <formula>60</formula>
    </cfRule>
    <cfRule type="cellIs" dxfId="8286" priority="6139" stopIfTrue="1" operator="between">
      <formula>60</formula>
      <formula>100</formula>
    </cfRule>
    <cfRule type="cellIs" dxfId="8285" priority="6140" stopIfTrue="1" operator="greaterThan">
      <formula>100</formula>
    </cfRule>
  </conditionalFormatting>
  <conditionalFormatting sqref="E474">
    <cfRule type="cellIs" dxfId="8284" priority="6135" stopIfTrue="1" operator="lessThanOrEqual">
      <formula>2.5</formula>
    </cfRule>
    <cfRule type="cellIs" dxfId="8283" priority="6136" stopIfTrue="1" operator="between">
      <formula>2.5</formula>
      <formula>7</formula>
    </cfRule>
    <cfRule type="cellIs" dxfId="8282" priority="6137" stopIfTrue="1" operator="greaterThan">
      <formula>7</formula>
    </cfRule>
  </conditionalFormatting>
  <conditionalFormatting sqref="H474">
    <cfRule type="cellIs" dxfId="8281" priority="6132" stopIfTrue="1" operator="lessThanOrEqual">
      <formula>12</formula>
    </cfRule>
    <cfRule type="cellIs" dxfId="8280" priority="6133" stopIfTrue="1" operator="between">
      <formula>12</formula>
      <formula>16</formula>
    </cfRule>
    <cfRule type="cellIs" dxfId="8279" priority="6134" stopIfTrue="1" operator="greaterThan">
      <formula>16</formula>
    </cfRule>
  </conditionalFormatting>
  <conditionalFormatting sqref="J474">
    <cfRule type="cellIs" dxfId="8278" priority="6129" stopIfTrue="1" operator="greaterThan">
      <formula>6.2</formula>
    </cfRule>
    <cfRule type="cellIs" dxfId="8277" priority="6130" stopIfTrue="1" operator="between">
      <formula>5.601</formula>
      <formula>6.2</formula>
    </cfRule>
    <cfRule type="cellIs" dxfId="8276" priority="6131" stopIfTrue="1" operator="lessThanOrEqual">
      <formula>5.6</formula>
    </cfRule>
  </conditionalFormatting>
  <conditionalFormatting sqref="K474">
    <cfRule type="cellIs" dxfId="8275" priority="6128" stopIfTrue="1" operator="lessThanOrEqual">
      <formula>0.02</formula>
    </cfRule>
  </conditionalFormatting>
  <conditionalFormatting sqref="G474">
    <cfRule type="cellIs" dxfId="8274" priority="6125" stopIfTrue="1" operator="lessThanOrEqual">
      <formula>0.12</formula>
    </cfRule>
    <cfRule type="cellIs" dxfId="8273" priority="6126" stopIfTrue="1" operator="between">
      <formula>0.1201</formula>
      <formula>0.2</formula>
    </cfRule>
    <cfRule type="cellIs" dxfId="8272" priority="6127" stopIfTrue="1" operator="greaterThan">
      <formula>0.2</formula>
    </cfRule>
  </conditionalFormatting>
  <conditionalFormatting sqref="N474">
    <cfRule type="cellIs" dxfId="8271" priority="6123" stopIfTrue="1" operator="between">
      <formula>50.1</formula>
      <formula>100</formula>
    </cfRule>
    <cfRule type="cellIs" dxfId="8270" priority="6124" stopIfTrue="1" operator="greaterThan">
      <formula>100</formula>
    </cfRule>
  </conditionalFormatting>
  <conditionalFormatting sqref="M474">
    <cfRule type="cellIs" dxfId="8269" priority="6121" stopIfTrue="1" operator="between">
      <formula>1250.1</formula>
      <formula>5000</formula>
    </cfRule>
    <cfRule type="cellIs" dxfId="8268" priority="6122" stopIfTrue="1" operator="greaterThan">
      <formula>5000</formula>
    </cfRule>
  </conditionalFormatting>
  <conditionalFormatting sqref="F486:G486">
    <cfRule type="cellIs" dxfId="8267" priority="6108" stopIfTrue="1" operator="lessThanOrEqual">
      <formula>60</formula>
    </cfRule>
    <cfRule type="cellIs" dxfId="8266" priority="6109" stopIfTrue="1" operator="between">
      <formula>60</formula>
      <formula>100</formula>
    </cfRule>
    <cfRule type="cellIs" dxfId="8265" priority="6110" stopIfTrue="1" operator="greaterThan">
      <formula>100</formula>
    </cfRule>
  </conditionalFormatting>
  <conditionalFormatting sqref="E486">
    <cfRule type="cellIs" dxfId="8264" priority="6111" stopIfTrue="1" operator="lessThanOrEqual">
      <formula>2.5</formula>
    </cfRule>
    <cfRule type="cellIs" dxfId="8263" priority="6112" stopIfTrue="1" operator="between">
      <formula>2.5</formula>
      <formula>7</formula>
    </cfRule>
    <cfRule type="cellIs" dxfId="8262" priority="6113" stopIfTrue="1" operator="greaterThan">
      <formula>7</formula>
    </cfRule>
  </conditionalFormatting>
  <conditionalFormatting sqref="H486">
    <cfRule type="cellIs" dxfId="8261" priority="6114" stopIfTrue="1" operator="lessThanOrEqual">
      <formula>12</formula>
    </cfRule>
    <cfRule type="cellIs" dxfId="8260" priority="6115" stopIfTrue="1" operator="between">
      <formula>12</formula>
      <formula>16</formula>
    </cfRule>
    <cfRule type="cellIs" dxfId="8259" priority="6116" stopIfTrue="1" operator="greaterThan">
      <formula>16</formula>
    </cfRule>
  </conditionalFormatting>
  <conditionalFormatting sqref="J486">
    <cfRule type="cellIs" dxfId="8258" priority="6117" stopIfTrue="1" operator="greaterThan">
      <formula>6.2</formula>
    </cfRule>
    <cfRule type="cellIs" dxfId="8257" priority="6118" stopIfTrue="1" operator="between">
      <formula>5.601</formula>
      <formula>6.2</formula>
    </cfRule>
    <cfRule type="cellIs" dxfId="8256" priority="6119" stopIfTrue="1" operator="lessThanOrEqual">
      <formula>5.6</formula>
    </cfRule>
  </conditionalFormatting>
  <conditionalFormatting sqref="K486">
    <cfRule type="cellIs" dxfId="8255" priority="6120" stopIfTrue="1" operator="lessThanOrEqual">
      <formula>0.02</formula>
    </cfRule>
  </conditionalFormatting>
  <conditionalFormatting sqref="G486">
    <cfRule type="cellIs" dxfId="8254" priority="6105" stopIfTrue="1" operator="lessThanOrEqual">
      <formula>0.12</formula>
    </cfRule>
    <cfRule type="cellIs" dxfId="8253" priority="6106" stopIfTrue="1" operator="between">
      <formula>0.1201</formula>
      <formula>0.2</formula>
    </cfRule>
    <cfRule type="cellIs" dxfId="8252" priority="6107" stopIfTrue="1" operator="greaterThan">
      <formula>0.2</formula>
    </cfRule>
  </conditionalFormatting>
  <conditionalFormatting sqref="N486">
    <cfRule type="cellIs" dxfId="8251" priority="6102" stopIfTrue="1" operator="between">
      <formula>50.1</formula>
      <formula>100</formula>
    </cfRule>
    <cfRule type="cellIs" dxfId="8250" priority="6104" stopIfTrue="1" operator="greaterThan">
      <formula>100</formula>
    </cfRule>
  </conditionalFormatting>
  <conditionalFormatting sqref="M486">
    <cfRule type="cellIs" dxfId="8249" priority="6101" stopIfTrue="1" operator="between">
      <formula>1250.1</formula>
      <formula>5000</formula>
    </cfRule>
    <cfRule type="cellIs" dxfId="8248" priority="6103" stopIfTrue="1" operator="greaterThan">
      <formula>5000</formula>
    </cfRule>
  </conditionalFormatting>
  <conditionalFormatting sqref="F486:G486">
    <cfRule type="cellIs" dxfId="8247" priority="6098" stopIfTrue="1" operator="lessThanOrEqual">
      <formula>60</formula>
    </cfRule>
    <cfRule type="cellIs" dxfId="8246" priority="6099" stopIfTrue="1" operator="between">
      <formula>60</formula>
      <formula>100</formula>
    </cfRule>
    <cfRule type="cellIs" dxfId="8245" priority="6100" stopIfTrue="1" operator="greaterThan">
      <formula>100</formula>
    </cfRule>
  </conditionalFormatting>
  <conditionalFormatting sqref="E486">
    <cfRule type="cellIs" dxfId="8244" priority="6095" stopIfTrue="1" operator="lessThanOrEqual">
      <formula>2.5</formula>
    </cfRule>
    <cfRule type="cellIs" dxfId="8243" priority="6096" stopIfTrue="1" operator="between">
      <formula>2.5</formula>
      <formula>7</formula>
    </cfRule>
    <cfRule type="cellIs" dxfId="8242" priority="6097" stopIfTrue="1" operator="greaterThan">
      <formula>7</formula>
    </cfRule>
  </conditionalFormatting>
  <conditionalFormatting sqref="H486">
    <cfRule type="cellIs" dxfId="8241" priority="6092" stopIfTrue="1" operator="lessThanOrEqual">
      <formula>12</formula>
    </cfRule>
    <cfRule type="cellIs" dxfId="8240" priority="6093" stopIfTrue="1" operator="between">
      <formula>12</formula>
      <formula>16</formula>
    </cfRule>
    <cfRule type="cellIs" dxfId="8239" priority="6094" stopIfTrue="1" operator="greaterThan">
      <formula>16</formula>
    </cfRule>
  </conditionalFormatting>
  <conditionalFormatting sqref="J486">
    <cfRule type="cellIs" dxfId="8238" priority="6089" stopIfTrue="1" operator="greaterThan">
      <formula>6.2</formula>
    </cfRule>
    <cfRule type="cellIs" dxfId="8237" priority="6090" stopIfTrue="1" operator="between">
      <formula>5.601</formula>
      <formula>6.2</formula>
    </cfRule>
    <cfRule type="cellIs" dxfId="8236" priority="6091" stopIfTrue="1" operator="lessThanOrEqual">
      <formula>5.6</formula>
    </cfRule>
  </conditionalFormatting>
  <conditionalFormatting sqref="K486">
    <cfRule type="cellIs" dxfId="8235" priority="6088" stopIfTrue="1" operator="lessThanOrEqual">
      <formula>0.02</formula>
    </cfRule>
  </conditionalFormatting>
  <conditionalFormatting sqref="G486">
    <cfRule type="cellIs" dxfId="8234" priority="6085" stopIfTrue="1" operator="lessThanOrEqual">
      <formula>0.12</formula>
    </cfRule>
    <cfRule type="cellIs" dxfId="8233" priority="6086" stopIfTrue="1" operator="between">
      <formula>0.1201</formula>
      <formula>0.2</formula>
    </cfRule>
    <cfRule type="cellIs" dxfId="8232" priority="6087" stopIfTrue="1" operator="greaterThan">
      <formula>0.2</formula>
    </cfRule>
  </conditionalFormatting>
  <conditionalFormatting sqref="N486">
    <cfRule type="cellIs" dxfId="8231" priority="6083" stopIfTrue="1" operator="between">
      <formula>50.1</formula>
      <formula>100</formula>
    </cfRule>
    <cfRule type="cellIs" dxfId="8230" priority="6084" stopIfTrue="1" operator="greaterThan">
      <formula>100</formula>
    </cfRule>
  </conditionalFormatting>
  <conditionalFormatting sqref="M486">
    <cfRule type="cellIs" dxfId="8229" priority="6081" stopIfTrue="1" operator="between">
      <formula>1250.1</formula>
      <formula>5000</formula>
    </cfRule>
    <cfRule type="cellIs" dxfId="8228" priority="6082" stopIfTrue="1" operator="greaterThan">
      <formula>5000</formula>
    </cfRule>
  </conditionalFormatting>
  <conditionalFormatting sqref="F498:G498">
    <cfRule type="cellIs" dxfId="8227" priority="6068" stopIfTrue="1" operator="lessThanOrEqual">
      <formula>60</formula>
    </cfRule>
    <cfRule type="cellIs" dxfId="8226" priority="6069" stopIfTrue="1" operator="between">
      <formula>60</formula>
      <formula>100</formula>
    </cfRule>
    <cfRule type="cellIs" dxfId="8225" priority="6070" stopIfTrue="1" operator="greaterThan">
      <formula>100</formula>
    </cfRule>
  </conditionalFormatting>
  <conditionalFormatting sqref="E498">
    <cfRule type="cellIs" dxfId="8224" priority="6071" stopIfTrue="1" operator="lessThanOrEqual">
      <formula>2.5</formula>
    </cfRule>
    <cfRule type="cellIs" dxfId="8223" priority="6072" stopIfTrue="1" operator="between">
      <formula>2.5</formula>
      <formula>7</formula>
    </cfRule>
    <cfRule type="cellIs" dxfId="8222" priority="6073" stopIfTrue="1" operator="greaterThan">
      <formula>7</formula>
    </cfRule>
  </conditionalFormatting>
  <conditionalFormatting sqref="H498">
    <cfRule type="cellIs" dxfId="8221" priority="6074" stopIfTrue="1" operator="lessThanOrEqual">
      <formula>12</formula>
    </cfRule>
    <cfRule type="cellIs" dxfId="8220" priority="6075" stopIfTrue="1" operator="between">
      <formula>12</formula>
      <formula>16</formula>
    </cfRule>
    <cfRule type="cellIs" dxfId="8219" priority="6076" stopIfTrue="1" operator="greaterThan">
      <formula>16</formula>
    </cfRule>
  </conditionalFormatting>
  <conditionalFormatting sqref="J498">
    <cfRule type="cellIs" dxfId="8218" priority="6077" stopIfTrue="1" operator="greaterThan">
      <formula>6.2</formula>
    </cfRule>
    <cfRule type="cellIs" dxfId="8217" priority="6078" stopIfTrue="1" operator="between">
      <formula>5.601</formula>
      <formula>6.2</formula>
    </cfRule>
    <cfRule type="cellIs" dxfId="8216" priority="6079" stopIfTrue="1" operator="lessThanOrEqual">
      <formula>5.6</formula>
    </cfRule>
  </conditionalFormatting>
  <conditionalFormatting sqref="K498">
    <cfRule type="cellIs" dxfId="8215" priority="6080" stopIfTrue="1" operator="lessThanOrEqual">
      <formula>0.02</formula>
    </cfRule>
  </conditionalFormatting>
  <conditionalFormatting sqref="G498">
    <cfRule type="cellIs" dxfId="8214" priority="6065" stopIfTrue="1" operator="lessThanOrEqual">
      <formula>0.12</formula>
    </cfRule>
    <cfRule type="cellIs" dxfId="8213" priority="6066" stopIfTrue="1" operator="between">
      <formula>0.1201</formula>
      <formula>0.2</formula>
    </cfRule>
    <cfRule type="cellIs" dxfId="8212" priority="6067" stopIfTrue="1" operator="greaterThan">
      <formula>0.2</formula>
    </cfRule>
  </conditionalFormatting>
  <conditionalFormatting sqref="N498">
    <cfRule type="cellIs" dxfId="8211" priority="6062" stopIfTrue="1" operator="between">
      <formula>50.1</formula>
      <formula>100</formula>
    </cfRule>
    <cfRule type="cellIs" dxfId="8210" priority="6064" stopIfTrue="1" operator="greaterThan">
      <formula>100</formula>
    </cfRule>
  </conditionalFormatting>
  <conditionalFormatting sqref="M498">
    <cfRule type="cellIs" dxfId="8209" priority="6061" stopIfTrue="1" operator="between">
      <formula>1250.1</formula>
      <formula>5000</formula>
    </cfRule>
    <cfRule type="cellIs" dxfId="8208" priority="6063" stopIfTrue="1" operator="greaterThan">
      <formula>5000</formula>
    </cfRule>
  </conditionalFormatting>
  <conditionalFormatting sqref="F498:G498">
    <cfRule type="cellIs" dxfId="8207" priority="6058" stopIfTrue="1" operator="lessThanOrEqual">
      <formula>60</formula>
    </cfRule>
    <cfRule type="cellIs" dxfId="8206" priority="6059" stopIfTrue="1" operator="between">
      <formula>60</formula>
      <formula>100</formula>
    </cfRule>
    <cfRule type="cellIs" dxfId="8205" priority="6060" stopIfTrue="1" operator="greaterThan">
      <formula>100</formula>
    </cfRule>
  </conditionalFormatting>
  <conditionalFormatting sqref="E498">
    <cfRule type="cellIs" dxfId="8204" priority="6055" stopIfTrue="1" operator="lessThanOrEqual">
      <formula>2.5</formula>
    </cfRule>
    <cfRule type="cellIs" dxfId="8203" priority="6056" stopIfTrue="1" operator="between">
      <formula>2.5</formula>
      <formula>7</formula>
    </cfRule>
    <cfRule type="cellIs" dxfId="8202" priority="6057" stopIfTrue="1" operator="greaterThan">
      <formula>7</formula>
    </cfRule>
  </conditionalFormatting>
  <conditionalFormatting sqref="H498">
    <cfRule type="cellIs" dxfId="8201" priority="6052" stopIfTrue="1" operator="lessThanOrEqual">
      <formula>12</formula>
    </cfRule>
    <cfRule type="cellIs" dxfId="8200" priority="6053" stopIfTrue="1" operator="between">
      <formula>12</formula>
      <formula>16</formula>
    </cfRule>
    <cfRule type="cellIs" dxfId="8199" priority="6054" stopIfTrue="1" operator="greaterThan">
      <formula>16</formula>
    </cfRule>
  </conditionalFormatting>
  <conditionalFormatting sqref="J498">
    <cfRule type="cellIs" dxfId="8198" priority="6049" stopIfTrue="1" operator="greaterThan">
      <formula>6.2</formula>
    </cfRule>
    <cfRule type="cellIs" dxfId="8197" priority="6050" stopIfTrue="1" operator="between">
      <formula>5.601</formula>
      <formula>6.2</formula>
    </cfRule>
    <cfRule type="cellIs" dxfId="8196" priority="6051" stopIfTrue="1" operator="lessThanOrEqual">
      <formula>5.6</formula>
    </cfRule>
  </conditionalFormatting>
  <conditionalFormatting sqref="K498">
    <cfRule type="cellIs" dxfId="8195" priority="6048" stopIfTrue="1" operator="lessThanOrEqual">
      <formula>0.02</formula>
    </cfRule>
  </conditionalFormatting>
  <conditionalFormatting sqref="G498">
    <cfRule type="cellIs" dxfId="8194" priority="6045" stopIfTrue="1" operator="lessThanOrEqual">
      <formula>0.12</formula>
    </cfRule>
    <cfRule type="cellIs" dxfId="8193" priority="6046" stopIfTrue="1" operator="between">
      <formula>0.1201</formula>
      <formula>0.2</formula>
    </cfRule>
    <cfRule type="cellIs" dxfId="8192" priority="6047" stopIfTrue="1" operator="greaterThan">
      <formula>0.2</formula>
    </cfRule>
  </conditionalFormatting>
  <conditionalFormatting sqref="N498">
    <cfRule type="cellIs" dxfId="8191" priority="6043" stopIfTrue="1" operator="between">
      <formula>50.1</formula>
      <formula>100</formula>
    </cfRule>
    <cfRule type="cellIs" dxfId="8190" priority="6044" stopIfTrue="1" operator="greaterThan">
      <formula>100</formula>
    </cfRule>
  </conditionalFormatting>
  <conditionalFormatting sqref="M498">
    <cfRule type="cellIs" dxfId="8189" priority="6041" stopIfTrue="1" operator="between">
      <formula>1250.1</formula>
      <formula>5000</formula>
    </cfRule>
    <cfRule type="cellIs" dxfId="8188" priority="6042" stopIfTrue="1" operator="greaterThan">
      <formula>5000</formula>
    </cfRule>
  </conditionalFormatting>
  <conditionalFormatting sqref="F510:G510">
    <cfRule type="cellIs" dxfId="8187" priority="6028" stopIfTrue="1" operator="lessThanOrEqual">
      <formula>60</formula>
    </cfRule>
    <cfRule type="cellIs" dxfId="8186" priority="6029" stopIfTrue="1" operator="between">
      <formula>60</formula>
      <formula>100</formula>
    </cfRule>
    <cfRule type="cellIs" dxfId="8185" priority="6030" stopIfTrue="1" operator="greaterThan">
      <formula>100</formula>
    </cfRule>
  </conditionalFormatting>
  <conditionalFormatting sqref="E510">
    <cfRule type="cellIs" dxfId="8184" priority="6031" stopIfTrue="1" operator="lessThanOrEqual">
      <formula>2.5</formula>
    </cfRule>
    <cfRule type="cellIs" dxfId="8183" priority="6032" stopIfTrue="1" operator="between">
      <formula>2.5</formula>
      <formula>7</formula>
    </cfRule>
    <cfRule type="cellIs" dxfId="8182" priority="6033" stopIfTrue="1" operator="greaterThan">
      <formula>7</formula>
    </cfRule>
  </conditionalFormatting>
  <conditionalFormatting sqref="H510">
    <cfRule type="cellIs" dxfId="8181" priority="6034" stopIfTrue="1" operator="lessThanOrEqual">
      <formula>12</formula>
    </cfRule>
    <cfRule type="cellIs" dxfId="8180" priority="6035" stopIfTrue="1" operator="between">
      <formula>12</formula>
      <formula>16</formula>
    </cfRule>
    <cfRule type="cellIs" dxfId="8179" priority="6036" stopIfTrue="1" operator="greaterThan">
      <formula>16</formula>
    </cfRule>
  </conditionalFormatting>
  <conditionalFormatting sqref="J510">
    <cfRule type="cellIs" dxfId="8178" priority="6037" stopIfTrue="1" operator="greaterThan">
      <formula>6.2</formula>
    </cfRule>
    <cfRule type="cellIs" dxfId="8177" priority="6038" stopIfTrue="1" operator="between">
      <formula>5.601</formula>
      <formula>6.2</formula>
    </cfRule>
    <cfRule type="cellIs" dxfId="8176" priority="6039" stopIfTrue="1" operator="lessThanOrEqual">
      <formula>5.6</formula>
    </cfRule>
  </conditionalFormatting>
  <conditionalFormatting sqref="K510">
    <cfRule type="cellIs" dxfId="8175" priority="6040" stopIfTrue="1" operator="lessThanOrEqual">
      <formula>0.02</formula>
    </cfRule>
  </conditionalFormatting>
  <conditionalFormatting sqref="G510">
    <cfRule type="cellIs" dxfId="8174" priority="6025" stopIfTrue="1" operator="lessThanOrEqual">
      <formula>0.12</formula>
    </cfRule>
    <cfRule type="cellIs" dxfId="8173" priority="6026" stopIfTrue="1" operator="between">
      <formula>0.1201</formula>
      <formula>0.2</formula>
    </cfRule>
    <cfRule type="cellIs" dxfId="8172" priority="6027" stopIfTrue="1" operator="greaterThan">
      <formula>0.2</formula>
    </cfRule>
  </conditionalFormatting>
  <conditionalFormatting sqref="N510">
    <cfRule type="cellIs" dxfId="8171" priority="6022" stopIfTrue="1" operator="between">
      <formula>50.1</formula>
      <formula>100</formula>
    </cfRule>
    <cfRule type="cellIs" dxfId="8170" priority="6024" stopIfTrue="1" operator="greaterThan">
      <formula>100</formula>
    </cfRule>
  </conditionalFormatting>
  <conditionalFormatting sqref="M510">
    <cfRule type="cellIs" dxfId="8169" priority="6021" stopIfTrue="1" operator="between">
      <formula>1250.1</formula>
      <formula>5000</formula>
    </cfRule>
    <cfRule type="cellIs" dxfId="8168" priority="6023" stopIfTrue="1" operator="greaterThan">
      <formula>5000</formula>
    </cfRule>
  </conditionalFormatting>
  <conditionalFormatting sqref="F510:G510">
    <cfRule type="cellIs" dxfId="8167" priority="6018" stopIfTrue="1" operator="lessThanOrEqual">
      <formula>60</formula>
    </cfRule>
    <cfRule type="cellIs" dxfId="8166" priority="6019" stopIfTrue="1" operator="between">
      <formula>60</formula>
      <formula>100</formula>
    </cfRule>
    <cfRule type="cellIs" dxfId="8165" priority="6020" stopIfTrue="1" operator="greaterThan">
      <formula>100</formula>
    </cfRule>
  </conditionalFormatting>
  <conditionalFormatting sqref="E510">
    <cfRule type="cellIs" dxfId="8164" priority="6015" stopIfTrue="1" operator="lessThanOrEqual">
      <formula>2.5</formula>
    </cfRule>
    <cfRule type="cellIs" dxfId="8163" priority="6016" stopIfTrue="1" operator="between">
      <formula>2.5</formula>
      <formula>7</formula>
    </cfRule>
    <cfRule type="cellIs" dxfId="8162" priority="6017" stopIfTrue="1" operator="greaterThan">
      <formula>7</formula>
    </cfRule>
  </conditionalFormatting>
  <conditionalFormatting sqref="H510">
    <cfRule type="cellIs" dxfId="8161" priority="6012" stopIfTrue="1" operator="lessThanOrEqual">
      <formula>12</formula>
    </cfRule>
    <cfRule type="cellIs" dxfId="8160" priority="6013" stopIfTrue="1" operator="between">
      <formula>12</formula>
      <formula>16</formula>
    </cfRule>
    <cfRule type="cellIs" dxfId="8159" priority="6014" stopIfTrue="1" operator="greaterThan">
      <formula>16</formula>
    </cfRule>
  </conditionalFormatting>
  <conditionalFormatting sqref="J510">
    <cfRule type="cellIs" dxfId="8158" priority="6009" stopIfTrue="1" operator="greaterThan">
      <formula>6.2</formula>
    </cfRule>
    <cfRule type="cellIs" dxfId="8157" priority="6010" stopIfTrue="1" operator="between">
      <formula>5.601</formula>
      <formula>6.2</formula>
    </cfRule>
    <cfRule type="cellIs" dxfId="8156" priority="6011" stopIfTrue="1" operator="lessThanOrEqual">
      <formula>5.6</formula>
    </cfRule>
  </conditionalFormatting>
  <conditionalFormatting sqref="K510">
    <cfRule type="cellIs" dxfId="8155" priority="6008" stopIfTrue="1" operator="lessThanOrEqual">
      <formula>0.02</formula>
    </cfRule>
  </conditionalFormatting>
  <conditionalFormatting sqref="G510">
    <cfRule type="cellIs" dxfId="8154" priority="6005" stopIfTrue="1" operator="lessThanOrEqual">
      <formula>0.12</formula>
    </cfRule>
    <cfRule type="cellIs" dxfId="8153" priority="6006" stopIfTrue="1" operator="between">
      <formula>0.1201</formula>
      <formula>0.2</formula>
    </cfRule>
    <cfRule type="cellIs" dxfId="8152" priority="6007" stopIfTrue="1" operator="greaterThan">
      <formula>0.2</formula>
    </cfRule>
  </conditionalFormatting>
  <conditionalFormatting sqref="N510">
    <cfRule type="cellIs" dxfId="8151" priority="6003" stopIfTrue="1" operator="between">
      <formula>50.1</formula>
      <formula>100</formula>
    </cfRule>
    <cfRule type="cellIs" dxfId="8150" priority="6004" stopIfTrue="1" operator="greaterThan">
      <formula>100</formula>
    </cfRule>
  </conditionalFormatting>
  <conditionalFormatting sqref="M510">
    <cfRule type="cellIs" dxfId="8149" priority="6001" stopIfTrue="1" operator="between">
      <formula>1250.1</formula>
      <formula>5000</formula>
    </cfRule>
    <cfRule type="cellIs" dxfId="8148" priority="6002" stopIfTrue="1" operator="greaterThan">
      <formula>5000</formula>
    </cfRule>
  </conditionalFormatting>
  <conditionalFormatting sqref="F522:G522">
    <cfRule type="cellIs" dxfId="8147" priority="5988" stopIfTrue="1" operator="lessThanOrEqual">
      <formula>60</formula>
    </cfRule>
    <cfRule type="cellIs" dxfId="8146" priority="5989" stopIfTrue="1" operator="between">
      <formula>60</formula>
      <formula>100</formula>
    </cfRule>
    <cfRule type="cellIs" dxfId="8145" priority="5990" stopIfTrue="1" operator="greaterThan">
      <formula>100</formula>
    </cfRule>
  </conditionalFormatting>
  <conditionalFormatting sqref="E522">
    <cfRule type="cellIs" dxfId="8144" priority="5991" stopIfTrue="1" operator="lessThanOrEqual">
      <formula>2.5</formula>
    </cfRule>
    <cfRule type="cellIs" dxfId="8143" priority="5992" stopIfTrue="1" operator="between">
      <formula>2.5</formula>
      <formula>7</formula>
    </cfRule>
    <cfRule type="cellIs" dxfId="8142" priority="5993" stopIfTrue="1" operator="greaterThan">
      <formula>7</formula>
    </cfRule>
  </conditionalFormatting>
  <conditionalFormatting sqref="H522">
    <cfRule type="cellIs" dxfId="8141" priority="5994" stopIfTrue="1" operator="lessThanOrEqual">
      <formula>12</formula>
    </cfRule>
    <cfRule type="cellIs" dxfId="8140" priority="5995" stopIfTrue="1" operator="between">
      <formula>12</formula>
      <formula>16</formula>
    </cfRule>
    <cfRule type="cellIs" dxfId="8139" priority="5996" stopIfTrue="1" operator="greaterThan">
      <formula>16</formula>
    </cfRule>
  </conditionalFormatting>
  <conditionalFormatting sqref="J522">
    <cfRule type="cellIs" dxfId="8138" priority="5997" stopIfTrue="1" operator="greaterThan">
      <formula>6.2</formula>
    </cfRule>
    <cfRule type="cellIs" dxfId="8137" priority="5998" stopIfTrue="1" operator="between">
      <formula>5.601</formula>
      <formula>6.2</formula>
    </cfRule>
    <cfRule type="cellIs" dxfId="8136" priority="5999" stopIfTrue="1" operator="lessThanOrEqual">
      <formula>5.6</formula>
    </cfRule>
  </conditionalFormatting>
  <conditionalFormatting sqref="K522">
    <cfRule type="cellIs" dxfId="8135" priority="6000" stopIfTrue="1" operator="lessThanOrEqual">
      <formula>0.02</formula>
    </cfRule>
  </conditionalFormatting>
  <conditionalFormatting sqref="G522">
    <cfRule type="cellIs" dxfId="8134" priority="5985" stopIfTrue="1" operator="lessThanOrEqual">
      <formula>0.12</formula>
    </cfRule>
    <cfRule type="cellIs" dxfId="8133" priority="5986" stopIfTrue="1" operator="between">
      <formula>0.1201</formula>
      <formula>0.2</formula>
    </cfRule>
    <cfRule type="cellIs" dxfId="8132" priority="5987" stopIfTrue="1" operator="greaterThan">
      <formula>0.2</formula>
    </cfRule>
  </conditionalFormatting>
  <conditionalFormatting sqref="N522">
    <cfRule type="cellIs" dxfId="8131" priority="5982" stopIfTrue="1" operator="between">
      <formula>50.1</formula>
      <formula>100</formula>
    </cfRule>
    <cfRule type="cellIs" dxfId="8130" priority="5984" stopIfTrue="1" operator="greaterThan">
      <formula>100</formula>
    </cfRule>
  </conditionalFormatting>
  <conditionalFormatting sqref="M522">
    <cfRule type="cellIs" dxfId="8129" priority="5981" stopIfTrue="1" operator="between">
      <formula>1250.1</formula>
      <formula>5000</formula>
    </cfRule>
    <cfRule type="cellIs" dxfId="8128" priority="5983" stopIfTrue="1" operator="greaterThan">
      <formula>5000</formula>
    </cfRule>
  </conditionalFormatting>
  <conditionalFormatting sqref="F522:G522">
    <cfRule type="cellIs" dxfId="8127" priority="5978" stopIfTrue="1" operator="lessThanOrEqual">
      <formula>60</formula>
    </cfRule>
    <cfRule type="cellIs" dxfId="8126" priority="5979" stopIfTrue="1" operator="between">
      <formula>60</formula>
      <formula>100</formula>
    </cfRule>
    <cfRule type="cellIs" dxfId="8125" priority="5980" stopIfTrue="1" operator="greaterThan">
      <formula>100</formula>
    </cfRule>
  </conditionalFormatting>
  <conditionalFormatting sqref="E522">
    <cfRule type="cellIs" dxfId="8124" priority="5975" stopIfTrue="1" operator="lessThanOrEqual">
      <formula>2.5</formula>
    </cfRule>
    <cfRule type="cellIs" dxfId="8123" priority="5976" stopIfTrue="1" operator="between">
      <formula>2.5</formula>
      <formula>7</formula>
    </cfRule>
    <cfRule type="cellIs" dxfId="8122" priority="5977" stopIfTrue="1" operator="greaterThan">
      <formula>7</formula>
    </cfRule>
  </conditionalFormatting>
  <conditionalFormatting sqref="H522">
    <cfRule type="cellIs" dxfId="8121" priority="5972" stopIfTrue="1" operator="lessThanOrEqual">
      <formula>12</formula>
    </cfRule>
    <cfRule type="cellIs" dxfId="8120" priority="5973" stopIfTrue="1" operator="between">
      <formula>12</formula>
      <formula>16</formula>
    </cfRule>
    <cfRule type="cellIs" dxfId="8119" priority="5974" stopIfTrue="1" operator="greaterThan">
      <formula>16</formula>
    </cfRule>
  </conditionalFormatting>
  <conditionalFormatting sqref="J522">
    <cfRule type="cellIs" dxfId="8118" priority="5969" stopIfTrue="1" operator="greaterThan">
      <formula>6.2</formula>
    </cfRule>
    <cfRule type="cellIs" dxfId="8117" priority="5970" stopIfTrue="1" operator="between">
      <formula>5.601</formula>
      <formula>6.2</formula>
    </cfRule>
    <cfRule type="cellIs" dxfId="8116" priority="5971" stopIfTrue="1" operator="lessThanOrEqual">
      <formula>5.6</formula>
    </cfRule>
  </conditionalFormatting>
  <conditionalFormatting sqref="K522">
    <cfRule type="cellIs" dxfId="8115" priority="5968" stopIfTrue="1" operator="lessThanOrEqual">
      <formula>0.02</formula>
    </cfRule>
  </conditionalFormatting>
  <conditionalFormatting sqref="G522">
    <cfRule type="cellIs" dxfId="8114" priority="5965" stopIfTrue="1" operator="lessThanOrEqual">
      <formula>0.12</formula>
    </cfRule>
    <cfRule type="cellIs" dxfId="8113" priority="5966" stopIfTrue="1" operator="between">
      <formula>0.1201</formula>
      <formula>0.2</formula>
    </cfRule>
    <cfRule type="cellIs" dxfId="8112" priority="5967" stopIfTrue="1" operator="greaterThan">
      <formula>0.2</formula>
    </cfRule>
  </conditionalFormatting>
  <conditionalFormatting sqref="N522">
    <cfRule type="cellIs" dxfId="8111" priority="5963" stopIfTrue="1" operator="between">
      <formula>50.1</formula>
      <formula>100</formula>
    </cfRule>
    <cfRule type="cellIs" dxfId="8110" priority="5964" stopIfTrue="1" operator="greaterThan">
      <formula>100</formula>
    </cfRule>
  </conditionalFormatting>
  <conditionalFormatting sqref="M522">
    <cfRule type="cellIs" dxfId="8109" priority="5961" stopIfTrue="1" operator="between">
      <formula>1250.1</formula>
      <formula>5000</formula>
    </cfRule>
    <cfRule type="cellIs" dxfId="8108" priority="5962" stopIfTrue="1" operator="greaterThan">
      <formula>5000</formula>
    </cfRule>
  </conditionalFormatting>
  <conditionalFormatting sqref="F534:G534">
    <cfRule type="cellIs" dxfId="8107" priority="5948" stopIfTrue="1" operator="lessThanOrEqual">
      <formula>60</formula>
    </cfRule>
    <cfRule type="cellIs" dxfId="8106" priority="5949" stopIfTrue="1" operator="between">
      <formula>60</formula>
      <formula>100</formula>
    </cfRule>
    <cfRule type="cellIs" dxfId="8105" priority="5950" stopIfTrue="1" operator="greaterThan">
      <formula>100</formula>
    </cfRule>
  </conditionalFormatting>
  <conditionalFormatting sqref="E534">
    <cfRule type="cellIs" dxfId="8104" priority="5951" stopIfTrue="1" operator="lessThanOrEqual">
      <formula>2.5</formula>
    </cfRule>
    <cfRule type="cellIs" dxfId="8103" priority="5952" stopIfTrue="1" operator="between">
      <formula>2.5</formula>
      <formula>7</formula>
    </cfRule>
    <cfRule type="cellIs" dxfId="8102" priority="5953" stopIfTrue="1" operator="greaterThan">
      <formula>7</formula>
    </cfRule>
  </conditionalFormatting>
  <conditionalFormatting sqref="H534">
    <cfRule type="cellIs" dxfId="8101" priority="5954" stopIfTrue="1" operator="lessThanOrEqual">
      <formula>12</formula>
    </cfRule>
    <cfRule type="cellIs" dxfId="8100" priority="5955" stopIfTrue="1" operator="between">
      <formula>12</formula>
      <formula>16</formula>
    </cfRule>
    <cfRule type="cellIs" dxfId="8099" priority="5956" stopIfTrue="1" operator="greaterThan">
      <formula>16</formula>
    </cfRule>
  </conditionalFormatting>
  <conditionalFormatting sqref="J534">
    <cfRule type="cellIs" dxfId="8098" priority="5957" stopIfTrue="1" operator="greaterThan">
      <formula>6.2</formula>
    </cfRule>
    <cfRule type="cellIs" dxfId="8097" priority="5958" stopIfTrue="1" operator="between">
      <formula>5.601</formula>
      <formula>6.2</formula>
    </cfRule>
    <cfRule type="cellIs" dxfId="8096" priority="5959" stopIfTrue="1" operator="lessThanOrEqual">
      <formula>5.6</formula>
    </cfRule>
  </conditionalFormatting>
  <conditionalFormatting sqref="K534">
    <cfRule type="cellIs" dxfId="8095" priority="5960" stopIfTrue="1" operator="lessThanOrEqual">
      <formula>0.02</formula>
    </cfRule>
  </conditionalFormatting>
  <conditionalFormatting sqref="G534">
    <cfRule type="cellIs" dxfId="8094" priority="5945" stopIfTrue="1" operator="lessThanOrEqual">
      <formula>0.12</formula>
    </cfRule>
    <cfRule type="cellIs" dxfId="8093" priority="5946" stopIfTrue="1" operator="between">
      <formula>0.1201</formula>
      <formula>0.2</formula>
    </cfRule>
    <cfRule type="cellIs" dxfId="8092" priority="5947" stopIfTrue="1" operator="greaterThan">
      <formula>0.2</formula>
    </cfRule>
  </conditionalFormatting>
  <conditionalFormatting sqref="N534">
    <cfRule type="cellIs" dxfId="8091" priority="5942" stopIfTrue="1" operator="between">
      <formula>50.1</formula>
      <formula>100</formula>
    </cfRule>
    <cfRule type="cellIs" dxfId="8090" priority="5944" stopIfTrue="1" operator="greaterThan">
      <formula>100</formula>
    </cfRule>
  </conditionalFormatting>
  <conditionalFormatting sqref="M534">
    <cfRule type="cellIs" dxfId="8089" priority="5941" stopIfTrue="1" operator="between">
      <formula>1250.1</formula>
      <formula>5000</formula>
    </cfRule>
    <cfRule type="cellIs" dxfId="8088" priority="5943" stopIfTrue="1" operator="greaterThan">
      <formula>5000</formula>
    </cfRule>
  </conditionalFormatting>
  <conditionalFormatting sqref="F534:G534">
    <cfRule type="cellIs" dxfId="8087" priority="5938" stopIfTrue="1" operator="lessThanOrEqual">
      <formula>60</formula>
    </cfRule>
    <cfRule type="cellIs" dxfId="8086" priority="5939" stopIfTrue="1" operator="between">
      <formula>60</formula>
      <formula>100</formula>
    </cfRule>
    <cfRule type="cellIs" dxfId="8085" priority="5940" stopIfTrue="1" operator="greaterThan">
      <formula>100</formula>
    </cfRule>
  </conditionalFormatting>
  <conditionalFormatting sqref="E534">
    <cfRule type="cellIs" dxfId="8084" priority="5935" stopIfTrue="1" operator="lessThanOrEqual">
      <formula>2.5</formula>
    </cfRule>
    <cfRule type="cellIs" dxfId="8083" priority="5936" stopIfTrue="1" operator="between">
      <formula>2.5</formula>
      <formula>7</formula>
    </cfRule>
    <cfRule type="cellIs" dxfId="8082" priority="5937" stopIfTrue="1" operator="greaterThan">
      <formula>7</formula>
    </cfRule>
  </conditionalFormatting>
  <conditionalFormatting sqref="H534">
    <cfRule type="cellIs" dxfId="8081" priority="5932" stopIfTrue="1" operator="lessThanOrEqual">
      <formula>12</formula>
    </cfRule>
    <cfRule type="cellIs" dxfId="8080" priority="5933" stopIfTrue="1" operator="between">
      <formula>12</formula>
      <formula>16</formula>
    </cfRule>
    <cfRule type="cellIs" dxfId="8079" priority="5934" stopIfTrue="1" operator="greaterThan">
      <formula>16</formula>
    </cfRule>
  </conditionalFormatting>
  <conditionalFormatting sqref="J534">
    <cfRule type="cellIs" dxfId="8078" priority="5929" stopIfTrue="1" operator="greaterThan">
      <formula>6.2</formula>
    </cfRule>
    <cfRule type="cellIs" dxfId="8077" priority="5930" stopIfTrue="1" operator="between">
      <formula>5.601</formula>
      <formula>6.2</formula>
    </cfRule>
    <cfRule type="cellIs" dxfId="8076" priority="5931" stopIfTrue="1" operator="lessThanOrEqual">
      <formula>5.6</formula>
    </cfRule>
  </conditionalFormatting>
  <conditionalFormatting sqref="K534">
    <cfRule type="cellIs" dxfId="8075" priority="5928" stopIfTrue="1" operator="lessThanOrEqual">
      <formula>0.02</formula>
    </cfRule>
  </conditionalFormatting>
  <conditionalFormatting sqref="G534">
    <cfRule type="cellIs" dxfId="8074" priority="5925" stopIfTrue="1" operator="lessThanOrEqual">
      <formula>0.12</formula>
    </cfRule>
    <cfRule type="cellIs" dxfId="8073" priority="5926" stopIfTrue="1" operator="between">
      <formula>0.1201</formula>
      <formula>0.2</formula>
    </cfRule>
    <cfRule type="cellIs" dxfId="8072" priority="5927" stopIfTrue="1" operator="greaterThan">
      <formula>0.2</formula>
    </cfRule>
  </conditionalFormatting>
  <conditionalFormatting sqref="N534">
    <cfRule type="cellIs" dxfId="8071" priority="5923" stopIfTrue="1" operator="between">
      <formula>50.1</formula>
      <formula>100</formula>
    </cfRule>
    <cfRule type="cellIs" dxfId="8070" priority="5924" stopIfTrue="1" operator="greaterThan">
      <formula>100</formula>
    </cfRule>
  </conditionalFormatting>
  <conditionalFormatting sqref="M534">
    <cfRule type="cellIs" dxfId="8069" priority="5921" stopIfTrue="1" operator="between">
      <formula>1250.1</formula>
      <formula>5000</formula>
    </cfRule>
    <cfRule type="cellIs" dxfId="8068" priority="5922" stopIfTrue="1" operator="greaterThan">
      <formula>5000</formula>
    </cfRule>
  </conditionalFormatting>
  <conditionalFormatting sqref="F546:G546">
    <cfRule type="cellIs" dxfId="8067" priority="5908" stopIfTrue="1" operator="lessThanOrEqual">
      <formula>60</formula>
    </cfRule>
    <cfRule type="cellIs" dxfId="8066" priority="5909" stopIfTrue="1" operator="between">
      <formula>60</formula>
      <formula>100</formula>
    </cfRule>
    <cfRule type="cellIs" dxfId="8065" priority="5910" stopIfTrue="1" operator="greaterThan">
      <formula>100</formula>
    </cfRule>
  </conditionalFormatting>
  <conditionalFormatting sqref="E546">
    <cfRule type="cellIs" dxfId="8064" priority="5911" stopIfTrue="1" operator="lessThanOrEqual">
      <formula>2.5</formula>
    </cfRule>
    <cfRule type="cellIs" dxfId="8063" priority="5912" stopIfTrue="1" operator="between">
      <formula>2.5</formula>
      <formula>7</formula>
    </cfRule>
    <cfRule type="cellIs" dxfId="8062" priority="5913" stopIfTrue="1" operator="greaterThan">
      <formula>7</formula>
    </cfRule>
  </conditionalFormatting>
  <conditionalFormatting sqref="H546">
    <cfRule type="cellIs" dxfId="8061" priority="5914" stopIfTrue="1" operator="lessThanOrEqual">
      <formula>12</formula>
    </cfRule>
    <cfRule type="cellIs" dxfId="8060" priority="5915" stopIfTrue="1" operator="between">
      <formula>12</formula>
      <formula>16</formula>
    </cfRule>
    <cfRule type="cellIs" dxfId="8059" priority="5916" stopIfTrue="1" operator="greaterThan">
      <formula>16</formula>
    </cfRule>
  </conditionalFormatting>
  <conditionalFormatting sqref="J546">
    <cfRule type="cellIs" dxfId="8058" priority="5917" stopIfTrue="1" operator="greaterThan">
      <formula>6.2</formula>
    </cfRule>
    <cfRule type="cellIs" dxfId="8057" priority="5918" stopIfTrue="1" operator="between">
      <formula>5.601</formula>
      <formula>6.2</formula>
    </cfRule>
    <cfRule type="cellIs" dxfId="8056" priority="5919" stopIfTrue="1" operator="lessThanOrEqual">
      <formula>5.6</formula>
    </cfRule>
  </conditionalFormatting>
  <conditionalFormatting sqref="K546">
    <cfRule type="cellIs" dxfId="8055" priority="5920" stopIfTrue="1" operator="lessThanOrEqual">
      <formula>0.02</formula>
    </cfRule>
  </conditionalFormatting>
  <conditionalFormatting sqref="G546">
    <cfRule type="cellIs" dxfId="8054" priority="5905" stopIfTrue="1" operator="lessThanOrEqual">
      <formula>0.12</formula>
    </cfRule>
    <cfRule type="cellIs" dxfId="8053" priority="5906" stopIfTrue="1" operator="between">
      <formula>0.1201</formula>
      <formula>0.2</formula>
    </cfRule>
    <cfRule type="cellIs" dxfId="8052" priority="5907" stopIfTrue="1" operator="greaterThan">
      <formula>0.2</formula>
    </cfRule>
  </conditionalFormatting>
  <conditionalFormatting sqref="N546">
    <cfRule type="cellIs" dxfId="8051" priority="5902" stopIfTrue="1" operator="between">
      <formula>50.1</formula>
      <formula>100</formula>
    </cfRule>
    <cfRule type="cellIs" dxfId="8050" priority="5904" stopIfTrue="1" operator="greaterThan">
      <formula>100</formula>
    </cfRule>
  </conditionalFormatting>
  <conditionalFormatting sqref="M546">
    <cfRule type="cellIs" dxfId="8049" priority="5901" stopIfTrue="1" operator="between">
      <formula>1250.1</formula>
      <formula>5000</formula>
    </cfRule>
    <cfRule type="cellIs" dxfId="8048" priority="5903" stopIfTrue="1" operator="greaterThan">
      <formula>5000</formula>
    </cfRule>
  </conditionalFormatting>
  <conditionalFormatting sqref="F546:G546">
    <cfRule type="cellIs" dxfId="8047" priority="5898" stopIfTrue="1" operator="lessThanOrEqual">
      <formula>60</formula>
    </cfRule>
    <cfRule type="cellIs" dxfId="8046" priority="5899" stopIfTrue="1" operator="between">
      <formula>60</formula>
      <formula>100</formula>
    </cfRule>
    <cfRule type="cellIs" dxfId="8045" priority="5900" stopIfTrue="1" operator="greaterThan">
      <formula>100</formula>
    </cfRule>
  </conditionalFormatting>
  <conditionalFormatting sqref="E546">
    <cfRule type="cellIs" dxfId="8044" priority="5895" stopIfTrue="1" operator="lessThanOrEqual">
      <formula>2.5</formula>
    </cfRule>
    <cfRule type="cellIs" dxfId="8043" priority="5896" stopIfTrue="1" operator="between">
      <formula>2.5</formula>
      <formula>7</formula>
    </cfRule>
    <cfRule type="cellIs" dxfId="8042" priority="5897" stopIfTrue="1" operator="greaterThan">
      <formula>7</formula>
    </cfRule>
  </conditionalFormatting>
  <conditionalFormatting sqref="H546">
    <cfRule type="cellIs" dxfId="8041" priority="5892" stopIfTrue="1" operator="lessThanOrEqual">
      <formula>12</formula>
    </cfRule>
    <cfRule type="cellIs" dxfId="8040" priority="5893" stopIfTrue="1" operator="between">
      <formula>12</formula>
      <formula>16</formula>
    </cfRule>
    <cfRule type="cellIs" dxfId="8039" priority="5894" stopIfTrue="1" operator="greaterThan">
      <formula>16</formula>
    </cfRule>
  </conditionalFormatting>
  <conditionalFormatting sqref="J546">
    <cfRule type="cellIs" dxfId="8038" priority="5889" stopIfTrue="1" operator="greaterThan">
      <formula>6.2</formula>
    </cfRule>
    <cfRule type="cellIs" dxfId="8037" priority="5890" stopIfTrue="1" operator="between">
      <formula>5.601</formula>
      <formula>6.2</formula>
    </cfRule>
    <cfRule type="cellIs" dxfId="8036" priority="5891" stopIfTrue="1" operator="lessThanOrEqual">
      <formula>5.6</formula>
    </cfRule>
  </conditionalFormatting>
  <conditionalFormatting sqref="K546">
    <cfRule type="cellIs" dxfId="8035" priority="5888" stopIfTrue="1" operator="lessThanOrEqual">
      <formula>0.02</formula>
    </cfRule>
  </conditionalFormatting>
  <conditionalFormatting sqref="G546">
    <cfRule type="cellIs" dxfId="8034" priority="5885" stopIfTrue="1" operator="lessThanOrEqual">
      <formula>0.12</formula>
    </cfRule>
    <cfRule type="cellIs" dxfId="8033" priority="5886" stopIfTrue="1" operator="between">
      <formula>0.1201</formula>
      <formula>0.2</formula>
    </cfRule>
    <cfRule type="cellIs" dxfId="8032" priority="5887" stopIfTrue="1" operator="greaterThan">
      <formula>0.2</formula>
    </cfRule>
  </conditionalFormatting>
  <conditionalFormatting sqref="N546">
    <cfRule type="cellIs" dxfId="8031" priority="5883" stopIfTrue="1" operator="between">
      <formula>50.1</formula>
      <formula>100</formula>
    </cfRule>
    <cfRule type="cellIs" dxfId="8030" priority="5884" stopIfTrue="1" operator="greaterThan">
      <formula>100</formula>
    </cfRule>
  </conditionalFormatting>
  <conditionalFormatting sqref="M546">
    <cfRule type="cellIs" dxfId="8029" priority="5881" stopIfTrue="1" operator="between">
      <formula>1250.1</formula>
      <formula>5000</formula>
    </cfRule>
    <cfRule type="cellIs" dxfId="8028" priority="5882" stopIfTrue="1" operator="greaterThan">
      <formula>5000</formula>
    </cfRule>
  </conditionalFormatting>
  <conditionalFormatting sqref="F558:G558">
    <cfRule type="cellIs" dxfId="8027" priority="5868" stopIfTrue="1" operator="lessThanOrEqual">
      <formula>60</formula>
    </cfRule>
    <cfRule type="cellIs" dxfId="8026" priority="5869" stopIfTrue="1" operator="between">
      <formula>60</formula>
      <formula>100</formula>
    </cfRule>
    <cfRule type="cellIs" dxfId="8025" priority="5870" stopIfTrue="1" operator="greaterThan">
      <formula>100</formula>
    </cfRule>
  </conditionalFormatting>
  <conditionalFormatting sqref="E558">
    <cfRule type="cellIs" dxfId="8024" priority="5871" stopIfTrue="1" operator="lessThanOrEqual">
      <formula>2.5</formula>
    </cfRule>
    <cfRule type="cellIs" dxfId="8023" priority="5872" stopIfTrue="1" operator="between">
      <formula>2.5</formula>
      <formula>7</formula>
    </cfRule>
    <cfRule type="cellIs" dxfId="8022" priority="5873" stopIfTrue="1" operator="greaterThan">
      <formula>7</formula>
    </cfRule>
  </conditionalFormatting>
  <conditionalFormatting sqref="H558">
    <cfRule type="cellIs" dxfId="8021" priority="5874" stopIfTrue="1" operator="lessThanOrEqual">
      <formula>12</formula>
    </cfRule>
    <cfRule type="cellIs" dxfId="8020" priority="5875" stopIfTrue="1" operator="between">
      <formula>12</formula>
      <formula>16</formula>
    </cfRule>
    <cfRule type="cellIs" dxfId="8019" priority="5876" stopIfTrue="1" operator="greaterThan">
      <formula>16</formula>
    </cfRule>
  </conditionalFormatting>
  <conditionalFormatting sqref="J558">
    <cfRule type="cellIs" dxfId="8018" priority="5877" stopIfTrue="1" operator="greaterThan">
      <formula>6.2</formula>
    </cfRule>
    <cfRule type="cellIs" dxfId="8017" priority="5878" stopIfTrue="1" operator="between">
      <formula>5.601</formula>
      <formula>6.2</formula>
    </cfRule>
    <cfRule type="cellIs" dxfId="8016" priority="5879" stopIfTrue="1" operator="lessThanOrEqual">
      <formula>5.6</formula>
    </cfRule>
  </conditionalFormatting>
  <conditionalFormatting sqref="K558">
    <cfRule type="cellIs" dxfId="8015" priority="5880" stopIfTrue="1" operator="lessThanOrEqual">
      <formula>0.02</formula>
    </cfRule>
  </conditionalFormatting>
  <conditionalFormatting sqref="G558">
    <cfRule type="cellIs" dxfId="8014" priority="5865" stopIfTrue="1" operator="lessThanOrEqual">
      <formula>0.12</formula>
    </cfRule>
    <cfRule type="cellIs" dxfId="8013" priority="5866" stopIfTrue="1" operator="between">
      <formula>0.1201</formula>
      <formula>0.2</formula>
    </cfRule>
    <cfRule type="cellIs" dxfId="8012" priority="5867" stopIfTrue="1" operator="greaterThan">
      <formula>0.2</formula>
    </cfRule>
  </conditionalFormatting>
  <conditionalFormatting sqref="N558">
    <cfRule type="cellIs" dxfId="8011" priority="5862" stopIfTrue="1" operator="between">
      <formula>50.1</formula>
      <formula>100</formula>
    </cfRule>
    <cfRule type="cellIs" dxfId="8010" priority="5864" stopIfTrue="1" operator="greaterThan">
      <formula>100</formula>
    </cfRule>
  </conditionalFormatting>
  <conditionalFormatting sqref="M558">
    <cfRule type="cellIs" dxfId="8009" priority="5861" stopIfTrue="1" operator="between">
      <formula>1250.1</formula>
      <formula>5000</formula>
    </cfRule>
    <cfRule type="cellIs" dxfId="8008" priority="5863" stopIfTrue="1" operator="greaterThan">
      <formula>5000</formula>
    </cfRule>
  </conditionalFormatting>
  <conditionalFormatting sqref="F558:G558">
    <cfRule type="cellIs" dxfId="8007" priority="5858" stopIfTrue="1" operator="lessThanOrEqual">
      <formula>60</formula>
    </cfRule>
    <cfRule type="cellIs" dxfId="8006" priority="5859" stopIfTrue="1" operator="between">
      <formula>60</formula>
      <formula>100</formula>
    </cfRule>
    <cfRule type="cellIs" dxfId="8005" priority="5860" stopIfTrue="1" operator="greaterThan">
      <formula>100</formula>
    </cfRule>
  </conditionalFormatting>
  <conditionalFormatting sqref="E558">
    <cfRule type="cellIs" dxfId="8004" priority="5855" stopIfTrue="1" operator="lessThanOrEqual">
      <formula>2.5</formula>
    </cfRule>
    <cfRule type="cellIs" dxfId="8003" priority="5856" stopIfTrue="1" operator="between">
      <formula>2.5</formula>
      <formula>7</formula>
    </cfRule>
    <cfRule type="cellIs" dxfId="8002" priority="5857" stopIfTrue="1" operator="greaterThan">
      <formula>7</formula>
    </cfRule>
  </conditionalFormatting>
  <conditionalFormatting sqref="H558">
    <cfRule type="cellIs" dxfId="8001" priority="5852" stopIfTrue="1" operator="lessThanOrEqual">
      <formula>12</formula>
    </cfRule>
    <cfRule type="cellIs" dxfId="8000" priority="5853" stopIfTrue="1" operator="between">
      <formula>12</formula>
      <formula>16</formula>
    </cfRule>
    <cfRule type="cellIs" dxfId="7999" priority="5854" stopIfTrue="1" operator="greaterThan">
      <formula>16</formula>
    </cfRule>
  </conditionalFormatting>
  <conditionalFormatting sqref="J558">
    <cfRule type="cellIs" dxfId="7998" priority="5849" stopIfTrue="1" operator="greaterThan">
      <formula>6.2</formula>
    </cfRule>
    <cfRule type="cellIs" dxfId="7997" priority="5850" stopIfTrue="1" operator="between">
      <formula>5.601</formula>
      <formula>6.2</formula>
    </cfRule>
    <cfRule type="cellIs" dxfId="7996" priority="5851" stopIfTrue="1" operator="lessThanOrEqual">
      <formula>5.6</formula>
    </cfRule>
  </conditionalFormatting>
  <conditionalFormatting sqref="K558">
    <cfRule type="cellIs" dxfId="7995" priority="5848" stopIfTrue="1" operator="lessThanOrEqual">
      <formula>0.02</formula>
    </cfRule>
  </conditionalFormatting>
  <conditionalFormatting sqref="G558">
    <cfRule type="cellIs" dxfId="7994" priority="5845" stopIfTrue="1" operator="lessThanOrEqual">
      <formula>0.12</formula>
    </cfRule>
    <cfRule type="cellIs" dxfId="7993" priority="5846" stopIfTrue="1" operator="between">
      <formula>0.1201</formula>
      <formula>0.2</formula>
    </cfRule>
    <cfRule type="cellIs" dxfId="7992" priority="5847" stopIfTrue="1" operator="greaterThan">
      <formula>0.2</formula>
    </cfRule>
  </conditionalFormatting>
  <conditionalFormatting sqref="N558">
    <cfRule type="cellIs" dxfId="7991" priority="5843" stopIfTrue="1" operator="between">
      <formula>50.1</formula>
      <formula>100</formula>
    </cfRule>
    <cfRule type="cellIs" dxfId="7990" priority="5844" stopIfTrue="1" operator="greaterThan">
      <formula>100</formula>
    </cfRule>
  </conditionalFormatting>
  <conditionalFormatting sqref="M558">
    <cfRule type="cellIs" dxfId="7989" priority="5841" stopIfTrue="1" operator="between">
      <formula>1250.1</formula>
      <formula>5000</formula>
    </cfRule>
    <cfRule type="cellIs" dxfId="7988" priority="5842" stopIfTrue="1" operator="greaterThan">
      <formula>5000</formula>
    </cfRule>
  </conditionalFormatting>
  <conditionalFormatting sqref="F570:G570">
    <cfRule type="cellIs" dxfId="7987" priority="5828" stopIfTrue="1" operator="lessThanOrEqual">
      <formula>60</formula>
    </cfRule>
    <cfRule type="cellIs" dxfId="7986" priority="5829" stopIfTrue="1" operator="between">
      <formula>60</formula>
      <formula>100</formula>
    </cfRule>
    <cfRule type="cellIs" dxfId="7985" priority="5830" stopIfTrue="1" operator="greaterThan">
      <formula>100</formula>
    </cfRule>
  </conditionalFormatting>
  <conditionalFormatting sqref="E570">
    <cfRule type="cellIs" dxfId="7984" priority="5831" stopIfTrue="1" operator="lessThanOrEqual">
      <formula>2.5</formula>
    </cfRule>
    <cfRule type="cellIs" dxfId="7983" priority="5832" stopIfTrue="1" operator="between">
      <formula>2.5</formula>
      <formula>7</formula>
    </cfRule>
    <cfRule type="cellIs" dxfId="7982" priority="5833" stopIfTrue="1" operator="greaterThan">
      <formula>7</formula>
    </cfRule>
  </conditionalFormatting>
  <conditionalFormatting sqref="H570">
    <cfRule type="cellIs" dxfId="7981" priority="5834" stopIfTrue="1" operator="lessThanOrEqual">
      <formula>12</formula>
    </cfRule>
    <cfRule type="cellIs" dxfId="7980" priority="5835" stopIfTrue="1" operator="between">
      <formula>12</formula>
      <formula>16</formula>
    </cfRule>
    <cfRule type="cellIs" dxfId="7979" priority="5836" stopIfTrue="1" operator="greaterThan">
      <formula>16</formula>
    </cfRule>
  </conditionalFormatting>
  <conditionalFormatting sqref="J570">
    <cfRule type="cellIs" dxfId="7978" priority="5837" stopIfTrue="1" operator="greaterThan">
      <formula>6.2</formula>
    </cfRule>
    <cfRule type="cellIs" dxfId="7977" priority="5838" stopIfTrue="1" operator="between">
      <formula>5.601</formula>
      <formula>6.2</formula>
    </cfRule>
    <cfRule type="cellIs" dxfId="7976" priority="5839" stopIfTrue="1" operator="lessThanOrEqual">
      <formula>5.6</formula>
    </cfRule>
  </conditionalFormatting>
  <conditionalFormatting sqref="K570">
    <cfRule type="cellIs" dxfId="7975" priority="5840" stopIfTrue="1" operator="lessThanOrEqual">
      <formula>0.02</formula>
    </cfRule>
  </conditionalFormatting>
  <conditionalFormatting sqref="G570">
    <cfRule type="cellIs" dxfId="7974" priority="5825" stopIfTrue="1" operator="lessThanOrEqual">
      <formula>0.12</formula>
    </cfRule>
    <cfRule type="cellIs" dxfId="7973" priority="5826" stopIfTrue="1" operator="between">
      <formula>0.1201</formula>
      <formula>0.2</formula>
    </cfRule>
    <cfRule type="cellIs" dxfId="7972" priority="5827" stopIfTrue="1" operator="greaterThan">
      <formula>0.2</formula>
    </cfRule>
  </conditionalFormatting>
  <conditionalFormatting sqref="N570">
    <cfRule type="cellIs" dxfId="7971" priority="5822" stopIfTrue="1" operator="between">
      <formula>50.1</formula>
      <formula>100</formula>
    </cfRule>
    <cfRule type="cellIs" dxfId="7970" priority="5824" stopIfTrue="1" operator="greaterThan">
      <formula>100</formula>
    </cfRule>
  </conditionalFormatting>
  <conditionalFormatting sqref="M570">
    <cfRule type="cellIs" dxfId="7969" priority="5821" stopIfTrue="1" operator="between">
      <formula>1250.1</formula>
      <formula>5000</formula>
    </cfRule>
    <cfRule type="cellIs" dxfId="7968" priority="5823" stopIfTrue="1" operator="greaterThan">
      <formula>5000</formula>
    </cfRule>
  </conditionalFormatting>
  <conditionalFormatting sqref="F570:G570">
    <cfRule type="cellIs" dxfId="7967" priority="5818" stopIfTrue="1" operator="lessThanOrEqual">
      <formula>60</formula>
    </cfRule>
    <cfRule type="cellIs" dxfId="7966" priority="5819" stopIfTrue="1" operator="between">
      <formula>60</formula>
      <formula>100</formula>
    </cfRule>
    <cfRule type="cellIs" dxfId="7965" priority="5820" stopIfTrue="1" operator="greaterThan">
      <formula>100</formula>
    </cfRule>
  </conditionalFormatting>
  <conditionalFormatting sqref="E570">
    <cfRule type="cellIs" dxfId="7964" priority="5815" stopIfTrue="1" operator="lessThanOrEqual">
      <formula>2.5</formula>
    </cfRule>
    <cfRule type="cellIs" dxfId="7963" priority="5816" stopIfTrue="1" operator="between">
      <formula>2.5</formula>
      <formula>7</formula>
    </cfRule>
    <cfRule type="cellIs" dxfId="7962" priority="5817" stopIfTrue="1" operator="greaterThan">
      <formula>7</formula>
    </cfRule>
  </conditionalFormatting>
  <conditionalFormatting sqref="H570">
    <cfRule type="cellIs" dxfId="7961" priority="5812" stopIfTrue="1" operator="lessThanOrEqual">
      <formula>12</formula>
    </cfRule>
    <cfRule type="cellIs" dxfId="7960" priority="5813" stopIfTrue="1" operator="between">
      <formula>12</formula>
      <formula>16</formula>
    </cfRule>
    <cfRule type="cellIs" dxfId="7959" priority="5814" stopIfTrue="1" operator="greaterThan">
      <formula>16</formula>
    </cfRule>
  </conditionalFormatting>
  <conditionalFormatting sqref="J570">
    <cfRule type="cellIs" dxfId="7958" priority="5809" stopIfTrue="1" operator="greaterThan">
      <formula>6.2</formula>
    </cfRule>
    <cfRule type="cellIs" dxfId="7957" priority="5810" stopIfTrue="1" operator="between">
      <formula>5.601</formula>
      <formula>6.2</formula>
    </cfRule>
    <cfRule type="cellIs" dxfId="7956" priority="5811" stopIfTrue="1" operator="lessThanOrEqual">
      <formula>5.6</formula>
    </cfRule>
  </conditionalFormatting>
  <conditionalFormatting sqref="K570">
    <cfRule type="cellIs" dxfId="7955" priority="5808" stopIfTrue="1" operator="lessThanOrEqual">
      <formula>0.02</formula>
    </cfRule>
  </conditionalFormatting>
  <conditionalFormatting sqref="G570">
    <cfRule type="cellIs" dxfId="7954" priority="5805" stopIfTrue="1" operator="lessThanOrEqual">
      <formula>0.12</formula>
    </cfRule>
    <cfRule type="cellIs" dxfId="7953" priority="5806" stopIfTrue="1" operator="between">
      <formula>0.1201</formula>
      <formula>0.2</formula>
    </cfRule>
    <cfRule type="cellIs" dxfId="7952" priority="5807" stopIfTrue="1" operator="greaterThan">
      <formula>0.2</formula>
    </cfRule>
  </conditionalFormatting>
  <conditionalFormatting sqref="N570">
    <cfRule type="cellIs" dxfId="7951" priority="5803" stopIfTrue="1" operator="between">
      <formula>50.1</formula>
      <formula>100</formula>
    </cfRule>
    <cfRule type="cellIs" dxfId="7950" priority="5804" stopIfTrue="1" operator="greaterThan">
      <formula>100</formula>
    </cfRule>
  </conditionalFormatting>
  <conditionalFormatting sqref="M570">
    <cfRule type="cellIs" dxfId="7949" priority="5801" stopIfTrue="1" operator="between">
      <formula>1250.1</formula>
      <formula>5000</formula>
    </cfRule>
    <cfRule type="cellIs" dxfId="7948" priority="5802" stopIfTrue="1" operator="greaterThan">
      <formula>5000</formula>
    </cfRule>
  </conditionalFormatting>
  <conditionalFormatting sqref="F582:G582">
    <cfRule type="cellIs" dxfId="7947" priority="5788" stopIfTrue="1" operator="lessThanOrEqual">
      <formula>60</formula>
    </cfRule>
    <cfRule type="cellIs" dxfId="7946" priority="5789" stopIfTrue="1" operator="between">
      <formula>60</formula>
      <formula>100</formula>
    </cfRule>
    <cfRule type="cellIs" dxfId="7945" priority="5790" stopIfTrue="1" operator="greaterThan">
      <formula>100</formula>
    </cfRule>
  </conditionalFormatting>
  <conditionalFormatting sqref="E582">
    <cfRule type="cellIs" dxfId="7944" priority="5791" stopIfTrue="1" operator="lessThanOrEqual">
      <formula>2.5</formula>
    </cfRule>
    <cfRule type="cellIs" dxfId="7943" priority="5792" stopIfTrue="1" operator="between">
      <formula>2.5</formula>
      <formula>7</formula>
    </cfRule>
    <cfRule type="cellIs" dxfId="7942" priority="5793" stopIfTrue="1" operator="greaterThan">
      <formula>7</formula>
    </cfRule>
  </conditionalFormatting>
  <conditionalFormatting sqref="H582">
    <cfRule type="cellIs" dxfId="7941" priority="5794" stopIfTrue="1" operator="lessThanOrEqual">
      <formula>12</formula>
    </cfRule>
    <cfRule type="cellIs" dxfId="7940" priority="5795" stopIfTrue="1" operator="between">
      <formula>12</formula>
      <formula>16</formula>
    </cfRule>
    <cfRule type="cellIs" dxfId="7939" priority="5796" stopIfTrue="1" operator="greaterThan">
      <formula>16</formula>
    </cfRule>
  </conditionalFormatting>
  <conditionalFormatting sqref="J582">
    <cfRule type="cellIs" dxfId="7938" priority="5797" stopIfTrue="1" operator="greaterThan">
      <formula>6.2</formula>
    </cfRule>
    <cfRule type="cellIs" dxfId="7937" priority="5798" stopIfTrue="1" operator="between">
      <formula>5.601</formula>
      <formula>6.2</formula>
    </cfRule>
    <cfRule type="cellIs" dxfId="7936" priority="5799" stopIfTrue="1" operator="lessThanOrEqual">
      <formula>5.6</formula>
    </cfRule>
  </conditionalFormatting>
  <conditionalFormatting sqref="K582">
    <cfRule type="cellIs" dxfId="7935" priority="5800" stopIfTrue="1" operator="lessThanOrEqual">
      <formula>0.02</formula>
    </cfRule>
  </conditionalFormatting>
  <conditionalFormatting sqref="G582">
    <cfRule type="cellIs" dxfId="7934" priority="5785" stopIfTrue="1" operator="lessThanOrEqual">
      <formula>0.12</formula>
    </cfRule>
    <cfRule type="cellIs" dxfId="7933" priority="5786" stopIfTrue="1" operator="between">
      <formula>0.1201</formula>
      <formula>0.2</formula>
    </cfRule>
    <cfRule type="cellIs" dxfId="7932" priority="5787" stopIfTrue="1" operator="greaterThan">
      <formula>0.2</formula>
    </cfRule>
  </conditionalFormatting>
  <conditionalFormatting sqref="N582">
    <cfRule type="cellIs" dxfId="7931" priority="5782" stopIfTrue="1" operator="between">
      <formula>50.1</formula>
      <formula>100</formula>
    </cfRule>
    <cfRule type="cellIs" dxfId="7930" priority="5784" stopIfTrue="1" operator="greaterThan">
      <formula>100</formula>
    </cfRule>
  </conditionalFormatting>
  <conditionalFormatting sqref="M582">
    <cfRule type="cellIs" dxfId="7929" priority="5781" stopIfTrue="1" operator="between">
      <formula>1250.1</formula>
      <formula>5000</formula>
    </cfRule>
    <cfRule type="cellIs" dxfId="7928" priority="5783" stopIfTrue="1" operator="greaterThan">
      <formula>5000</formula>
    </cfRule>
  </conditionalFormatting>
  <conditionalFormatting sqref="F582:G582">
    <cfRule type="cellIs" dxfId="7927" priority="5778" stopIfTrue="1" operator="lessThanOrEqual">
      <formula>60</formula>
    </cfRule>
    <cfRule type="cellIs" dxfId="7926" priority="5779" stopIfTrue="1" operator="between">
      <formula>60</formula>
      <formula>100</formula>
    </cfRule>
    <cfRule type="cellIs" dxfId="7925" priority="5780" stopIfTrue="1" operator="greaterThan">
      <formula>100</formula>
    </cfRule>
  </conditionalFormatting>
  <conditionalFormatting sqref="E582">
    <cfRule type="cellIs" dxfId="7924" priority="5775" stopIfTrue="1" operator="lessThanOrEqual">
      <formula>2.5</formula>
    </cfRule>
    <cfRule type="cellIs" dxfId="7923" priority="5776" stopIfTrue="1" operator="between">
      <formula>2.5</formula>
      <formula>7</formula>
    </cfRule>
    <cfRule type="cellIs" dxfId="7922" priority="5777" stopIfTrue="1" operator="greaterThan">
      <formula>7</formula>
    </cfRule>
  </conditionalFormatting>
  <conditionalFormatting sqref="H582">
    <cfRule type="cellIs" dxfId="7921" priority="5772" stopIfTrue="1" operator="lessThanOrEqual">
      <formula>12</formula>
    </cfRule>
    <cfRule type="cellIs" dxfId="7920" priority="5773" stopIfTrue="1" operator="between">
      <formula>12</formula>
      <formula>16</formula>
    </cfRule>
    <cfRule type="cellIs" dxfId="7919" priority="5774" stopIfTrue="1" operator="greaterThan">
      <formula>16</formula>
    </cfRule>
  </conditionalFormatting>
  <conditionalFormatting sqref="J582">
    <cfRule type="cellIs" dxfId="7918" priority="5769" stopIfTrue="1" operator="greaterThan">
      <formula>6.2</formula>
    </cfRule>
    <cfRule type="cellIs" dxfId="7917" priority="5770" stopIfTrue="1" operator="between">
      <formula>5.601</formula>
      <formula>6.2</formula>
    </cfRule>
    <cfRule type="cellIs" dxfId="7916" priority="5771" stopIfTrue="1" operator="lessThanOrEqual">
      <formula>5.6</formula>
    </cfRule>
  </conditionalFormatting>
  <conditionalFormatting sqref="K582">
    <cfRule type="cellIs" dxfId="7915" priority="5768" stopIfTrue="1" operator="lessThanOrEqual">
      <formula>0.02</formula>
    </cfRule>
  </conditionalFormatting>
  <conditionalFormatting sqref="G582">
    <cfRule type="cellIs" dxfId="7914" priority="5765" stopIfTrue="1" operator="lessThanOrEqual">
      <formula>0.12</formula>
    </cfRule>
    <cfRule type="cellIs" dxfId="7913" priority="5766" stopIfTrue="1" operator="between">
      <formula>0.1201</formula>
      <formula>0.2</formula>
    </cfRule>
    <cfRule type="cellIs" dxfId="7912" priority="5767" stopIfTrue="1" operator="greaterThan">
      <formula>0.2</formula>
    </cfRule>
  </conditionalFormatting>
  <conditionalFormatting sqref="N582">
    <cfRule type="cellIs" dxfId="7911" priority="5763" stopIfTrue="1" operator="between">
      <formula>50.1</formula>
      <formula>100</formula>
    </cfRule>
    <cfRule type="cellIs" dxfId="7910" priority="5764" stopIfTrue="1" operator="greaterThan">
      <formula>100</formula>
    </cfRule>
  </conditionalFormatting>
  <conditionalFormatting sqref="M582">
    <cfRule type="cellIs" dxfId="7909" priority="5761" stopIfTrue="1" operator="between">
      <formula>1250.1</formula>
      <formula>5000</formula>
    </cfRule>
    <cfRule type="cellIs" dxfId="7908" priority="5762" stopIfTrue="1" operator="greaterThan">
      <formula>5000</formula>
    </cfRule>
  </conditionalFormatting>
  <conditionalFormatting sqref="F594:G594">
    <cfRule type="cellIs" dxfId="7907" priority="5748" stopIfTrue="1" operator="lessThanOrEqual">
      <formula>60</formula>
    </cfRule>
    <cfRule type="cellIs" dxfId="7906" priority="5749" stopIfTrue="1" operator="between">
      <formula>60</formula>
      <formula>100</formula>
    </cfRule>
    <cfRule type="cellIs" dxfId="7905" priority="5750" stopIfTrue="1" operator="greaterThan">
      <formula>100</formula>
    </cfRule>
  </conditionalFormatting>
  <conditionalFormatting sqref="E594">
    <cfRule type="cellIs" dxfId="7904" priority="5751" stopIfTrue="1" operator="lessThanOrEqual">
      <formula>2.5</formula>
    </cfRule>
    <cfRule type="cellIs" dxfId="7903" priority="5752" stopIfTrue="1" operator="between">
      <formula>2.5</formula>
      <formula>7</formula>
    </cfRule>
    <cfRule type="cellIs" dxfId="7902" priority="5753" stopIfTrue="1" operator="greaterThan">
      <formula>7</formula>
    </cfRule>
  </conditionalFormatting>
  <conditionalFormatting sqref="H594">
    <cfRule type="cellIs" dxfId="7901" priority="5754" stopIfTrue="1" operator="lessThanOrEqual">
      <formula>12</formula>
    </cfRule>
    <cfRule type="cellIs" dxfId="7900" priority="5755" stopIfTrue="1" operator="between">
      <formula>12</formula>
      <formula>16</formula>
    </cfRule>
    <cfRule type="cellIs" dxfId="7899" priority="5756" stopIfTrue="1" operator="greaterThan">
      <formula>16</formula>
    </cfRule>
  </conditionalFormatting>
  <conditionalFormatting sqref="J594">
    <cfRule type="cellIs" dxfId="7898" priority="5757" stopIfTrue="1" operator="greaterThan">
      <formula>6.2</formula>
    </cfRule>
    <cfRule type="cellIs" dxfId="7897" priority="5758" stopIfTrue="1" operator="between">
      <formula>5.601</formula>
      <formula>6.2</formula>
    </cfRule>
    <cfRule type="cellIs" dxfId="7896" priority="5759" stopIfTrue="1" operator="lessThanOrEqual">
      <formula>5.6</formula>
    </cfRule>
  </conditionalFormatting>
  <conditionalFormatting sqref="K594">
    <cfRule type="cellIs" dxfId="7895" priority="5760" stopIfTrue="1" operator="lessThanOrEqual">
      <formula>0.02</formula>
    </cfRule>
  </conditionalFormatting>
  <conditionalFormatting sqref="G594">
    <cfRule type="cellIs" dxfId="7894" priority="5745" stopIfTrue="1" operator="lessThanOrEqual">
      <formula>0.12</formula>
    </cfRule>
    <cfRule type="cellIs" dxfId="7893" priority="5746" stopIfTrue="1" operator="between">
      <formula>0.1201</formula>
      <formula>0.2</formula>
    </cfRule>
    <cfRule type="cellIs" dxfId="7892" priority="5747" stopIfTrue="1" operator="greaterThan">
      <formula>0.2</formula>
    </cfRule>
  </conditionalFormatting>
  <conditionalFormatting sqref="N594">
    <cfRule type="cellIs" dxfId="7891" priority="5742" stopIfTrue="1" operator="between">
      <formula>50.1</formula>
      <formula>100</formula>
    </cfRule>
    <cfRule type="cellIs" dxfId="7890" priority="5744" stopIfTrue="1" operator="greaterThan">
      <formula>100</formula>
    </cfRule>
  </conditionalFormatting>
  <conditionalFormatting sqref="M594">
    <cfRule type="cellIs" dxfId="7889" priority="5741" stopIfTrue="1" operator="between">
      <formula>1250.1</formula>
      <formula>5000</formula>
    </cfRule>
    <cfRule type="cellIs" dxfId="7888" priority="5743" stopIfTrue="1" operator="greaterThan">
      <formula>5000</formula>
    </cfRule>
  </conditionalFormatting>
  <conditionalFormatting sqref="F594:G594">
    <cfRule type="cellIs" dxfId="7887" priority="5738" stopIfTrue="1" operator="lessThanOrEqual">
      <formula>60</formula>
    </cfRule>
    <cfRule type="cellIs" dxfId="7886" priority="5739" stopIfTrue="1" operator="between">
      <formula>60</formula>
      <formula>100</formula>
    </cfRule>
    <cfRule type="cellIs" dxfId="7885" priority="5740" stopIfTrue="1" operator="greaterThan">
      <formula>100</formula>
    </cfRule>
  </conditionalFormatting>
  <conditionalFormatting sqref="E594">
    <cfRule type="cellIs" dxfId="7884" priority="5735" stopIfTrue="1" operator="lessThanOrEqual">
      <formula>2.5</formula>
    </cfRule>
    <cfRule type="cellIs" dxfId="7883" priority="5736" stopIfTrue="1" operator="between">
      <formula>2.5</formula>
      <formula>7</formula>
    </cfRule>
    <cfRule type="cellIs" dxfId="7882" priority="5737" stopIfTrue="1" operator="greaterThan">
      <formula>7</formula>
    </cfRule>
  </conditionalFormatting>
  <conditionalFormatting sqref="H594">
    <cfRule type="cellIs" dxfId="7881" priority="5732" stopIfTrue="1" operator="lessThanOrEqual">
      <formula>12</formula>
    </cfRule>
    <cfRule type="cellIs" dxfId="7880" priority="5733" stopIfTrue="1" operator="between">
      <formula>12</formula>
      <formula>16</formula>
    </cfRule>
    <cfRule type="cellIs" dxfId="7879" priority="5734" stopIfTrue="1" operator="greaterThan">
      <formula>16</formula>
    </cfRule>
  </conditionalFormatting>
  <conditionalFormatting sqref="J594">
    <cfRule type="cellIs" dxfId="7878" priority="5729" stopIfTrue="1" operator="greaterThan">
      <formula>6.2</formula>
    </cfRule>
    <cfRule type="cellIs" dxfId="7877" priority="5730" stopIfTrue="1" operator="between">
      <formula>5.601</formula>
      <formula>6.2</formula>
    </cfRule>
    <cfRule type="cellIs" dxfId="7876" priority="5731" stopIfTrue="1" operator="lessThanOrEqual">
      <formula>5.6</formula>
    </cfRule>
  </conditionalFormatting>
  <conditionalFormatting sqref="K594">
    <cfRule type="cellIs" dxfId="7875" priority="5728" stopIfTrue="1" operator="lessThanOrEqual">
      <formula>0.02</formula>
    </cfRule>
  </conditionalFormatting>
  <conditionalFormatting sqref="G594">
    <cfRule type="cellIs" dxfId="7874" priority="5725" stopIfTrue="1" operator="lessThanOrEqual">
      <formula>0.12</formula>
    </cfRule>
    <cfRule type="cellIs" dxfId="7873" priority="5726" stopIfTrue="1" operator="between">
      <formula>0.1201</formula>
      <formula>0.2</formula>
    </cfRule>
    <cfRule type="cellIs" dxfId="7872" priority="5727" stopIfTrue="1" operator="greaterThan">
      <formula>0.2</formula>
    </cfRule>
  </conditionalFormatting>
  <conditionalFormatting sqref="N594">
    <cfRule type="cellIs" dxfId="7871" priority="5723" stopIfTrue="1" operator="between">
      <formula>50.1</formula>
      <formula>100</formula>
    </cfRule>
    <cfRule type="cellIs" dxfId="7870" priority="5724" stopIfTrue="1" operator="greaterThan">
      <formula>100</formula>
    </cfRule>
  </conditionalFormatting>
  <conditionalFormatting sqref="M594">
    <cfRule type="cellIs" dxfId="7869" priority="5721" stopIfTrue="1" operator="between">
      <formula>1250.1</formula>
      <formula>5000</formula>
    </cfRule>
    <cfRule type="cellIs" dxfId="7868" priority="5722" stopIfTrue="1" operator="greaterThan">
      <formula>5000</formula>
    </cfRule>
  </conditionalFormatting>
  <conditionalFormatting sqref="F606:G606">
    <cfRule type="cellIs" dxfId="7867" priority="5708" stopIfTrue="1" operator="lessThanOrEqual">
      <formula>60</formula>
    </cfRule>
    <cfRule type="cellIs" dxfId="7866" priority="5709" stopIfTrue="1" operator="between">
      <formula>60</formula>
      <formula>100</formula>
    </cfRule>
    <cfRule type="cellIs" dxfId="7865" priority="5710" stopIfTrue="1" operator="greaterThan">
      <formula>100</formula>
    </cfRule>
  </conditionalFormatting>
  <conditionalFormatting sqref="E606">
    <cfRule type="cellIs" dxfId="7864" priority="5711" stopIfTrue="1" operator="lessThanOrEqual">
      <formula>2.5</formula>
    </cfRule>
    <cfRule type="cellIs" dxfId="7863" priority="5712" stopIfTrue="1" operator="between">
      <formula>2.5</formula>
      <formula>7</formula>
    </cfRule>
    <cfRule type="cellIs" dxfId="7862" priority="5713" stopIfTrue="1" operator="greaterThan">
      <formula>7</formula>
    </cfRule>
  </conditionalFormatting>
  <conditionalFormatting sqref="H606">
    <cfRule type="cellIs" dxfId="7861" priority="5714" stopIfTrue="1" operator="lessThanOrEqual">
      <formula>12</formula>
    </cfRule>
    <cfRule type="cellIs" dxfId="7860" priority="5715" stopIfTrue="1" operator="between">
      <formula>12</formula>
      <formula>16</formula>
    </cfRule>
    <cfRule type="cellIs" dxfId="7859" priority="5716" stopIfTrue="1" operator="greaterThan">
      <formula>16</formula>
    </cfRule>
  </conditionalFormatting>
  <conditionalFormatting sqref="J606">
    <cfRule type="cellIs" dxfId="7858" priority="5717" stopIfTrue="1" operator="greaterThan">
      <formula>6.2</formula>
    </cfRule>
    <cfRule type="cellIs" dxfId="7857" priority="5718" stopIfTrue="1" operator="between">
      <formula>5.601</formula>
      <formula>6.2</formula>
    </cfRule>
    <cfRule type="cellIs" dxfId="7856" priority="5719" stopIfTrue="1" operator="lessThanOrEqual">
      <formula>5.6</formula>
    </cfRule>
  </conditionalFormatting>
  <conditionalFormatting sqref="K606">
    <cfRule type="cellIs" dxfId="7855" priority="5720" stopIfTrue="1" operator="lessThanOrEqual">
      <formula>0.02</formula>
    </cfRule>
  </conditionalFormatting>
  <conditionalFormatting sqref="G606">
    <cfRule type="cellIs" dxfId="7854" priority="5705" stopIfTrue="1" operator="lessThanOrEqual">
      <formula>0.12</formula>
    </cfRule>
    <cfRule type="cellIs" dxfId="7853" priority="5706" stopIfTrue="1" operator="between">
      <formula>0.1201</formula>
      <formula>0.2</formula>
    </cfRule>
    <cfRule type="cellIs" dxfId="7852" priority="5707" stopIfTrue="1" operator="greaterThan">
      <formula>0.2</formula>
    </cfRule>
  </conditionalFormatting>
  <conditionalFormatting sqref="N606">
    <cfRule type="cellIs" dxfId="7851" priority="5702" stopIfTrue="1" operator="between">
      <formula>50.1</formula>
      <formula>100</formula>
    </cfRule>
    <cfRule type="cellIs" dxfId="7850" priority="5704" stopIfTrue="1" operator="greaterThan">
      <formula>100</formula>
    </cfRule>
  </conditionalFormatting>
  <conditionalFormatting sqref="M606">
    <cfRule type="cellIs" dxfId="7849" priority="5701" stopIfTrue="1" operator="between">
      <formula>1250.1</formula>
      <formula>5000</formula>
    </cfRule>
    <cfRule type="cellIs" dxfId="7848" priority="5703" stopIfTrue="1" operator="greaterThan">
      <formula>5000</formula>
    </cfRule>
  </conditionalFormatting>
  <conditionalFormatting sqref="F606:G606">
    <cfRule type="cellIs" dxfId="7847" priority="5698" stopIfTrue="1" operator="lessThanOrEqual">
      <formula>60</formula>
    </cfRule>
    <cfRule type="cellIs" dxfId="7846" priority="5699" stopIfTrue="1" operator="between">
      <formula>60</formula>
      <formula>100</formula>
    </cfRule>
    <cfRule type="cellIs" dxfId="7845" priority="5700" stopIfTrue="1" operator="greaterThan">
      <formula>100</formula>
    </cfRule>
  </conditionalFormatting>
  <conditionalFormatting sqref="E606">
    <cfRule type="cellIs" dxfId="7844" priority="5695" stopIfTrue="1" operator="lessThanOrEqual">
      <formula>2.5</formula>
    </cfRule>
    <cfRule type="cellIs" dxfId="7843" priority="5696" stopIfTrue="1" operator="between">
      <formula>2.5</formula>
      <formula>7</formula>
    </cfRule>
    <cfRule type="cellIs" dxfId="7842" priority="5697" stopIfTrue="1" operator="greaterThan">
      <formula>7</formula>
    </cfRule>
  </conditionalFormatting>
  <conditionalFormatting sqref="H606">
    <cfRule type="cellIs" dxfId="7841" priority="5692" stopIfTrue="1" operator="lessThanOrEqual">
      <formula>12</formula>
    </cfRule>
    <cfRule type="cellIs" dxfId="7840" priority="5693" stopIfTrue="1" operator="between">
      <formula>12</formula>
      <formula>16</formula>
    </cfRule>
    <cfRule type="cellIs" dxfId="7839" priority="5694" stopIfTrue="1" operator="greaterThan">
      <formula>16</formula>
    </cfRule>
  </conditionalFormatting>
  <conditionalFormatting sqref="J606">
    <cfRule type="cellIs" dxfId="7838" priority="5689" stopIfTrue="1" operator="greaterThan">
      <formula>6.2</formula>
    </cfRule>
    <cfRule type="cellIs" dxfId="7837" priority="5690" stopIfTrue="1" operator="between">
      <formula>5.601</formula>
      <formula>6.2</formula>
    </cfRule>
    <cfRule type="cellIs" dxfId="7836" priority="5691" stopIfTrue="1" operator="lessThanOrEqual">
      <formula>5.6</formula>
    </cfRule>
  </conditionalFormatting>
  <conditionalFormatting sqref="K606">
    <cfRule type="cellIs" dxfId="7835" priority="5688" stopIfTrue="1" operator="lessThanOrEqual">
      <formula>0.02</formula>
    </cfRule>
  </conditionalFormatting>
  <conditionalFormatting sqref="G606">
    <cfRule type="cellIs" dxfId="7834" priority="5685" stopIfTrue="1" operator="lessThanOrEqual">
      <formula>0.12</formula>
    </cfRule>
    <cfRule type="cellIs" dxfId="7833" priority="5686" stopIfTrue="1" operator="between">
      <formula>0.1201</formula>
      <formula>0.2</formula>
    </cfRule>
    <cfRule type="cellIs" dxfId="7832" priority="5687" stopIfTrue="1" operator="greaterThan">
      <formula>0.2</formula>
    </cfRule>
  </conditionalFormatting>
  <conditionalFormatting sqref="N606">
    <cfRule type="cellIs" dxfId="7831" priority="5683" stopIfTrue="1" operator="between">
      <formula>50.1</formula>
      <formula>100</formula>
    </cfRule>
    <cfRule type="cellIs" dxfId="7830" priority="5684" stopIfTrue="1" operator="greaterThan">
      <formula>100</formula>
    </cfRule>
  </conditionalFormatting>
  <conditionalFormatting sqref="M606">
    <cfRule type="cellIs" dxfId="7829" priority="5681" stopIfTrue="1" operator="between">
      <formula>1250.1</formula>
      <formula>5000</formula>
    </cfRule>
    <cfRule type="cellIs" dxfId="7828" priority="5682" stopIfTrue="1" operator="greaterThan">
      <formula>5000</formula>
    </cfRule>
  </conditionalFormatting>
  <conditionalFormatting sqref="F620:G620">
    <cfRule type="cellIs" dxfId="7827" priority="5668" stopIfTrue="1" operator="lessThanOrEqual">
      <formula>60</formula>
    </cfRule>
    <cfRule type="cellIs" dxfId="7826" priority="5669" stopIfTrue="1" operator="between">
      <formula>60</formula>
      <formula>100</formula>
    </cfRule>
    <cfRule type="cellIs" dxfId="7825" priority="5670" stopIfTrue="1" operator="greaterThan">
      <formula>100</formula>
    </cfRule>
  </conditionalFormatting>
  <conditionalFormatting sqref="E620">
    <cfRule type="cellIs" dxfId="7824" priority="5671" stopIfTrue="1" operator="lessThanOrEqual">
      <formula>2.5</formula>
    </cfRule>
    <cfRule type="cellIs" dxfId="7823" priority="5672" stopIfTrue="1" operator="between">
      <formula>2.5</formula>
      <formula>7</formula>
    </cfRule>
    <cfRule type="cellIs" dxfId="7822" priority="5673" stopIfTrue="1" operator="greaterThan">
      <formula>7</formula>
    </cfRule>
  </conditionalFormatting>
  <conditionalFormatting sqref="H620">
    <cfRule type="cellIs" dxfId="7821" priority="5674" stopIfTrue="1" operator="lessThanOrEqual">
      <formula>12</formula>
    </cfRule>
    <cfRule type="cellIs" dxfId="7820" priority="5675" stopIfTrue="1" operator="between">
      <formula>12</formula>
      <formula>16</formula>
    </cfRule>
    <cfRule type="cellIs" dxfId="7819" priority="5676" stopIfTrue="1" operator="greaterThan">
      <formula>16</formula>
    </cfRule>
  </conditionalFormatting>
  <conditionalFormatting sqref="J620">
    <cfRule type="cellIs" dxfId="7818" priority="5677" stopIfTrue="1" operator="greaterThan">
      <formula>6.2</formula>
    </cfRule>
    <cfRule type="cellIs" dxfId="7817" priority="5678" stopIfTrue="1" operator="between">
      <formula>5.601</formula>
      <formula>6.2</formula>
    </cfRule>
    <cfRule type="cellIs" dxfId="7816" priority="5679" stopIfTrue="1" operator="lessThanOrEqual">
      <formula>5.6</formula>
    </cfRule>
  </conditionalFormatting>
  <conditionalFormatting sqref="K620">
    <cfRule type="cellIs" dxfId="7815" priority="5680" stopIfTrue="1" operator="lessThanOrEqual">
      <formula>0.02</formula>
    </cfRule>
  </conditionalFormatting>
  <conditionalFormatting sqref="G620">
    <cfRule type="cellIs" dxfId="7814" priority="5665" stopIfTrue="1" operator="lessThanOrEqual">
      <formula>0.12</formula>
    </cfRule>
    <cfRule type="cellIs" dxfId="7813" priority="5666" stopIfTrue="1" operator="between">
      <formula>0.1201</formula>
      <formula>0.2</formula>
    </cfRule>
    <cfRule type="cellIs" dxfId="7812" priority="5667" stopIfTrue="1" operator="greaterThan">
      <formula>0.2</formula>
    </cfRule>
  </conditionalFormatting>
  <conditionalFormatting sqref="N620">
    <cfRule type="cellIs" dxfId="7811" priority="5662" stopIfTrue="1" operator="between">
      <formula>50.1</formula>
      <formula>100</formula>
    </cfRule>
    <cfRule type="cellIs" dxfId="7810" priority="5664" stopIfTrue="1" operator="greaterThan">
      <formula>100</formula>
    </cfRule>
  </conditionalFormatting>
  <conditionalFormatting sqref="M620">
    <cfRule type="cellIs" dxfId="7809" priority="5661" stopIfTrue="1" operator="between">
      <formula>1250.1</formula>
      <formula>5000</formula>
    </cfRule>
    <cfRule type="cellIs" dxfId="7808" priority="5663" stopIfTrue="1" operator="greaterThan">
      <formula>5000</formula>
    </cfRule>
  </conditionalFormatting>
  <conditionalFormatting sqref="F620:G620">
    <cfRule type="cellIs" dxfId="7807" priority="5658" stopIfTrue="1" operator="lessThanOrEqual">
      <formula>60</formula>
    </cfRule>
    <cfRule type="cellIs" dxfId="7806" priority="5659" stopIfTrue="1" operator="between">
      <formula>60</formula>
      <formula>100</formula>
    </cfRule>
    <cfRule type="cellIs" dxfId="7805" priority="5660" stopIfTrue="1" operator="greaterThan">
      <formula>100</formula>
    </cfRule>
  </conditionalFormatting>
  <conditionalFormatting sqref="E620">
    <cfRule type="cellIs" dxfId="7804" priority="5655" stopIfTrue="1" operator="lessThanOrEqual">
      <formula>2.5</formula>
    </cfRule>
    <cfRule type="cellIs" dxfId="7803" priority="5656" stopIfTrue="1" operator="between">
      <formula>2.5</formula>
      <formula>7</formula>
    </cfRule>
    <cfRule type="cellIs" dxfId="7802" priority="5657" stopIfTrue="1" operator="greaterThan">
      <formula>7</formula>
    </cfRule>
  </conditionalFormatting>
  <conditionalFormatting sqref="H620">
    <cfRule type="cellIs" dxfId="7801" priority="5652" stopIfTrue="1" operator="lessThanOrEqual">
      <formula>12</formula>
    </cfRule>
    <cfRule type="cellIs" dxfId="7800" priority="5653" stopIfTrue="1" operator="between">
      <formula>12</formula>
      <formula>16</formula>
    </cfRule>
    <cfRule type="cellIs" dxfId="7799" priority="5654" stopIfTrue="1" operator="greaterThan">
      <formula>16</formula>
    </cfRule>
  </conditionalFormatting>
  <conditionalFormatting sqref="J620">
    <cfRule type="cellIs" dxfId="7798" priority="5649" stopIfTrue="1" operator="greaterThan">
      <formula>6.2</formula>
    </cfRule>
    <cfRule type="cellIs" dxfId="7797" priority="5650" stopIfTrue="1" operator="between">
      <formula>5.601</formula>
      <formula>6.2</formula>
    </cfRule>
    <cfRule type="cellIs" dxfId="7796" priority="5651" stopIfTrue="1" operator="lessThanOrEqual">
      <formula>5.6</formula>
    </cfRule>
  </conditionalFormatting>
  <conditionalFormatting sqref="K620">
    <cfRule type="cellIs" dxfId="7795" priority="5648" stopIfTrue="1" operator="lessThanOrEqual">
      <formula>0.02</formula>
    </cfRule>
  </conditionalFormatting>
  <conditionalFormatting sqref="G620">
    <cfRule type="cellIs" dxfId="7794" priority="5645" stopIfTrue="1" operator="lessThanOrEqual">
      <formula>0.12</formula>
    </cfRule>
    <cfRule type="cellIs" dxfId="7793" priority="5646" stopIfTrue="1" operator="between">
      <formula>0.1201</formula>
      <formula>0.2</formula>
    </cfRule>
    <cfRule type="cellIs" dxfId="7792" priority="5647" stopIfTrue="1" operator="greaterThan">
      <formula>0.2</formula>
    </cfRule>
  </conditionalFormatting>
  <conditionalFormatting sqref="N620">
    <cfRule type="cellIs" dxfId="7791" priority="5643" stopIfTrue="1" operator="between">
      <formula>50.1</formula>
      <formula>100</formula>
    </cfRule>
    <cfRule type="cellIs" dxfId="7790" priority="5644" stopIfTrue="1" operator="greaterThan">
      <formula>100</formula>
    </cfRule>
  </conditionalFormatting>
  <conditionalFormatting sqref="M620">
    <cfRule type="cellIs" dxfId="7789" priority="5641" stopIfTrue="1" operator="between">
      <formula>1250.1</formula>
      <formula>5000</formula>
    </cfRule>
    <cfRule type="cellIs" dxfId="7788" priority="5642" stopIfTrue="1" operator="greaterThan">
      <formula>5000</formula>
    </cfRule>
  </conditionalFormatting>
  <conditionalFormatting sqref="F636:G636">
    <cfRule type="cellIs" dxfId="7787" priority="5628" stopIfTrue="1" operator="lessThanOrEqual">
      <formula>60</formula>
    </cfRule>
    <cfRule type="cellIs" dxfId="7786" priority="5629" stopIfTrue="1" operator="between">
      <formula>60</formula>
      <formula>100</formula>
    </cfRule>
    <cfRule type="cellIs" dxfId="7785" priority="5630" stopIfTrue="1" operator="greaterThan">
      <formula>100</formula>
    </cfRule>
  </conditionalFormatting>
  <conditionalFormatting sqref="E636">
    <cfRule type="cellIs" dxfId="7784" priority="5631" stopIfTrue="1" operator="lessThanOrEqual">
      <formula>2.5</formula>
    </cfRule>
    <cfRule type="cellIs" dxfId="7783" priority="5632" stopIfTrue="1" operator="between">
      <formula>2.5</formula>
      <formula>7</formula>
    </cfRule>
    <cfRule type="cellIs" dxfId="7782" priority="5633" stopIfTrue="1" operator="greaterThan">
      <formula>7</formula>
    </cfRule>
  </conditionalFormatting>
  <conditionalFormatting sqref="H636">
    <cfRule type="cellIs" dxfId="7781" priority="5634" stopIfTrue="1" operator="lessThanOrEqual">
      <formula>12</formula>
    </cfRule>
    <cfRule type="cellIs" dxfId="7780" priority="5635" stopIfTrue="1" operator="between">
      <formula>12</formula>
      <formula>16</formula>
    </cfRule>
    <cfRule type="cellIs" dxfId="7779" priority="5636" stopIfTrue="1" operator="greaterThan">
      <formula>16</formula>
    </cfRule>
  </conditionalFormatting>
  <conditionalFormatting sqref="J636">
    <cfRule type="cellIs" dxfId="7778" priority="5637" stopIfTrue="1" operator="greaterThan">
      <formula>6.2</formula>
    </cfRule>
    <cfRule type="cellIs" dxfId="7777" priority="5638" stopIfTrue="1" operator="between">
      <formula>5.601</formula>
      <formula>6.2</formula>
    </cfRule>
    <cfRule type="cellIs" dxfId="7776" priority="5639" stopIfTrue="1" operator="lessThanOrEqual">
      <formula>5.6</formula>
    </cfRule>
  </conditionalFormatting>
  <conditionalFormatting sqref="K636">
    <cfRule type="cellIs" dxfId="7775" priority="5640" stopIfTrue="1" operator="lessThanOrEqual">
      <formula>0.02</formula>
    </cfRule>
  </conditionalFormatting>
  <conditionalFormatting sqref="G636">
    <cfRule type="cellIs" dxfId="7774" priority="5625" stopIfTrue="1" operator="lessThanOrEqual">
      <formula>0.12</formula>
    </cfRule>
    <cfRule type="cellIs" dxfId="7773" priority="5626" stopIfTrue="1" operator="between">
      <formula>0.1201</formula>
      <formula>0.2</formula>
    </cfRule>
    <cfRule type="cellIs" dxfId="7772" priority="5627" stopIfTrue="1" operator="greaterThan">
      <formula>0.2</formula>
    </cfRule>
  </conditionalFormatting>
  <conditionalFormatting sqref="N636">
    <cfRule type="cellIs" dxfId="7771" priority="5622" stopIfTrue="1" operator="between">
      <formula>50.1</formula>
      <formula>100</formula>
    </cfRule>
    <cfRule type="cellIs" dxfId="7770" priority="5624" stopIfTrue="1" operator="greaterThan">
      <formula>100</formula>
    </cfRule>
  </conditionalFormatting>
  <conditionalFormatting sqref="M636">
    <cfRule type="cellIs" dxfId="7769" priority="5621" stopIfTrue="1" operator="between">
      <formula>1250.1</formula>
      <formula>5000</formula>
    </cfRule>
    <cfRule type="cellIs" dxfId="7768" priority="5623" stopIfTrue="1" operator="greaterThan">
      <formula>5000</formula>
    </cfRule>
  </conditionalFormatting>
  <conditionalFormatting sqref="F636:G636">
    <cfRule type="cellIs" dxfId="7767" priority="5618" stopIfTrue="1" operator="lessThanOrEqual">
      <formula>60</formula>
    </cfRule>
    <cfRule type="cellIs" dxfId="7766" priority="5619" stopIfTrue="1" operator="between">
      <formula>60</formula>
      <formula>100</formula>
    </cfRule>
    <cfRule type="cellIs" dxfId="7765" priority="5620" stopIfTrue="1" operator="greaterThan">
      <formula>100</formula>
    </cfRule>
  </conditionalFormatting>
  <conditionalFormatting sqref="E636">
    <cfRule type="cellIs" dxfId="7764" priority="5615" stopIfTrue="1" operator="lessThanOrEqual">
      <formula>2.5</formula>
    </cfRule>
    <cfRule type="cellIs" dxfId="7763" priority="5616" stopIfTrue="1" operator="between">
      <formula>2.5</formula>
      <formula>7</formula>
    </cfRule>
    <cfRule type="cellIs" dxfId="7762" priority="5617" stopIfTrue="1" operator="greaterThan">
      <formula>7</formula>
    </cfRule>
  </conditionalFormatting>
  <conditionalFormatting sqref="H636">
    <cfRule type="cellIs" dxfId="7761" priority="5612" stopIfTrue="1" operator="lessThanOrEqual">
      <formula>12</formula>
    </cfRule>
    <cfRule type="cellIs" dxfId="7760" priority="5613" stopIfTrue="1" operator="between">
      <formula>12</formula>
      <formula>16</formula>
    </cfRule>
    <cfRule type="cellIs" dxfId="7759" priority="5614" stopIfTrue="1" operator="greaterThan">
      <formula>16</formula>
    </cfRule>
  </conditionalFormatting>
  <conditionalFormatting sqref="J636">
    <cfRule type="cellIs" dxfId="7758" priority="5609" stopIfTrue="1" operator="greaterThan">
      <formula>6.2</formula>
    </cfRule>
    <cfRule type="cellIs" dxfId="7757" priority="5610" stopIfTrue="1" operator="between">
      <formula>5.601</formula>
      <formula>6.2</formula>
    </cfRule>
    <cfRule type="cellIs" dxfId="7756" priority="5611" stopIfTrue="1" operator="lessThanOrEqual">
      <formula>5.6</formula>
    </cfRule>
  </conditionalFormatting>
  <conditionalFormatting sqref="K636">
    <cfRule type="cellIs" dxfId="7755" priority="5608" stopIfTrue="1" operator="lessThanOrEqual">
      <formula>0.02</formula>
    </cfRule>
  </conditionalFormatting>
  <conditionalFormatting sqref="G636">
    <cfRule type="cellIs" dxfId="7754" priority="5605" stopIfTrue="1" operator="lessThanOrEqual">
      <formula>0.12</formula>
    </cfRule>
    <cfRule type="cellIs" dxfId="7753" priority="5606" stopIfTrue="1" operator="between">
      <formula>0.1201</formula>
      <formula>0.2</formula>
    </cfRule>
    <cfRule type="cellIs" dxfId="7752" priority="5607" stopIfTrue="1" operator="greaterThan">
      <formula>0.2</formula>
    </cfRule>
  </conditionalFormatting>
  <conditionalFormatting sqref="N636">
    <cfRule type="cellIs" dxfId="7751" priority="5603" stopIfTrue="1" operator="between">
      <formula>50.1</formula>
      <formula>100</formula>
    </cfRule>
    <cfRule type="cellIs" dxfId="7750" priority="5604" stopIfTrue="1" operator="greaterThan">
      <formula>100</formula>
    </cfRule>
  </conditionalFormatting>
  <conditionalFormatting sqref="M636">
    <cfRule type="cellIs" dxfId="7749" priority="5601" stopIfTrue="1" operator="between">
      <formula>1250.1</formula>
      <formula>5000</formula>
    </cfRule>
    <cfRule type="cellIs" dxfId="7748" priority="5602" stopIfTrue="1" operator="greaterThan">
      <formula>5000</formula>
    </cfRule>
  </conditionalFormatting>
  <conditionalFormatting sqref="F648:G648">
    <cfRule type="cellIs" dxfId="7747" priority="5588" stopIfTrue="1" operator="lessThanOrEqual">
      <formula>60</formula>
    </cfRule>
    <cfRule type="cellIs" dxfId="7746" priority="5589" stopIfTrue="1" operator="between">
      <formula>60</formula>
      <formula>100</formula>
    </cfRule>
    <cfRule type="cellIs" dxfId="7745" priority="5590" stopIfTrue="1" operator="greaterThan">
      <formula>100</formula>
    </cfRule>
  </conditionalFormatting>
  <conditionalFormatting sqref="E648">
    <cfRule type="cellIs" dxfId="7744" priority="5591" stopIfTrue="1" operator="lessThanOrEqual">
      <formula>2.5</formula>
    </cfRule>
    <cfRule type="cellIs" dxfId="7743" priority="5592" stopIfTrue="1" operator="between">
      <formula>2.5</formula>
      <formula>7</formula>
    </cfRule>
    <cfRule type="cellIs" dxfId="7742" priority="5593" stopIfTrue="1" operator="greaterThan">
      <formula>7</formula>
    </cfRule>
  </conditionalFormatting>
  <conditionalFormatting sqref="H648">
    <cfRule type="cellIs" dxfId="7741" priority="5594" stopIfTrue="1" operator="lessThanOrEqual">
      <formula>12</formula>
    </cfRule>
    <cfRule type="cellIs" dxfId="7740" priority="5595" stopIfTrue="1" operator="between">
      <formula>12</formula>
      <formula>16</formula>
    </cfRule>
    <cfRule type="cellIs" dxfId="7739" priority="5596" stopIfTrue="1" operator="greaterThan">
      <formula>16</formula>
    </cfRule>
  </conditionalFormatting>
  <conditionalFormatting sqref="J648">
    <cfRule type="cellIs" dxfId="7738" priority="5597" stopIfTrue="1" operator="greaterThan">
      <formula>6.2</formula>
    </cfRule>
    <cfRule type="cellIs" dxfId="7737" priority="5598" stopIfTrue="1" operator="between">
      <formula>5.601</formula>
      <formula>6.2</formula>
    </cfRule>
    <cfRule type="cellIs" dxfId="7736" priority="5599" stopIfTrue="1" operator="lessThanOrEqual">
      <formula>5.6</formula>
    </cfRule>
  </conditionalFormatting>
  <conditionalFormatting sqref="K648">
    <cfRule type="cellIs" dxfId="7735" priority="5600" stopIfTrue="1" operator="lessThanOrEqual">
      <formula>0.02</formula>
    </cfRule>
  </conditionalFormatting>
  <conditionalFormatting sqref="G648">
    <cfRule type="cellIs" dxfId="7734" priority="5585" stopIfTrue="1" operator="lessThanOrEqual">
      <formula>0.12</formula>
    </cfRule>
    <cfRule type="cellIs" dxfId="7733" priority="5586" stopIfTrue="1" operator="between">
      <formula>0.1201</formula>
      <formula>0.2</formula>
    </cfRule>
    <cfRule type="cellIs" dxfId="7732" priority="5587" stopIfTrue="1" operator="greaterThan">
      <formula>0.2</formula>
    </cfRule>
  </conditionalFormatting>
  <conditionalFormatting sqref="N648">
    <cfRule type="cellIs" dxfId="7731" priority="5582" stopIfTrue="1" operator="between">
      <formula>50.1</formula>
      <formula>100</formula>
    </cfRule>
    <cfRule type="cellIs" dxfId="7730" priority="5584" stopIfTrue="1" operator="greaterThan">
      <formula>100</formula>
    </cfRule>
  </conditionalFormatting>
  <conditionalFormatting sqref="M648">
    <cfRule type="cellIs" dxfId="7729" priority="5581" stopIfTrue="1" operator="between">
      <formula>1250.1</formula>
      <formula>5000</formula>
    </cfRule>
    <cfRule type="cellIs" dxfId="7728" priority="5583" stopIfTrue="1" operator="greaterThan">
      <formula>5000</formula>
    </cfRule>
  </conditionalFormatting>
  <conditionalFormatting sqref="F648:G648">
    <cfRule type="cellIs" dxfId="7727" priority="5578" stopIfTrue="1" operator="lessThanOrEqual">
      <formula>60</formula>
    </cfRule>
    <cfRule type="cellIs" dxfId="7726" priority="5579" stopIfTrue="1" operator="between">
      <formula>60</formula>
      <formula>100</formula>
    </cfRule>
    <cfRule type="cellIs" dxfId="7725" priority="5580" stopIfTrue="1" operator="greaterThan">
      <formula>100</formula>
    </cfRule>
  </conditionalFormatting>
  <conditionalFormatting sqref="E648">
    <cfRule type="cellIs" dxfId="7724" priority="5575" stopIfTrue="1" operator="lessThanOrEqual">
      <formula>2.5</formula>
    </cfRule>
    <cfRule type="cellIs" dxfId="7723" priority="5576" stopIfTrue="1" operator="between">
      <formula>2.5</formula>
      <formula>7</formula>
    </cfRule>
    <cfRule type="cellIs" dxfId="7722" priority="5577" stopIfTrue="1" operator="greaterThan">
      <formula>7</formula>
    </cfRule>
  </conditionalFormatting>
  <conditionalFormatting sqref="H648">
    <cfRule type="cellIs" dxfId="7721" priority="5572" stopIfTrue="1" operator="lessThanOrEqual">
      <formula>12</formula>
    </cfRule>
    <cfRule type="cellIs" dxfId="7720" priority="5573" stopIfTrue="1" operator="between">
      <formula>12</formula>
      <formula>16</formula>
    </cfRule>
    <cfRule type="cellIs" dxfId="7719" priority="5574" stopIfTrue="1" operator="greaterThan">
      <formula>16</formula>
    </cfRule>
  </conditionalFormatting>
  <conditionalFormatting sqref="J648">
    <cfRule type="cellIs" dxfId="7718" priority="5569" stopIfTrue="1" operator="greaterThan">
      <formula>6.2</formula>
    </cfRule>
    <cfRule type="cellIs" dxfId="7717" priority="5570" stopIfTrue="1" operator="between">
      <formula>5.601</formula>
      <formula>6.2</formula>
    </cfRule>
    <cfRule type="cellIs" dxfId="7716" priority="5571" stopIfTrue="1" operator="lessThanOrEqual">
      <formula>5.6</formula>
    </cfRule>
  </conditionalFormatting>
  <conditionalFormatting sqref="K648">
    <cfRule type="cellIs" dxfId="7715" priority="5568" stopIfTrue="1" operator="lessThanOrEqual">
      <formula>0.02</formula>
    </cfRule>
  </conditionalFormatting>
  <conditionalFormatting sqref="G648">
    <cfRule type="cellIs" dxfId="7714" priority="5565" stopIfTrue="1" operator="lessThanOrEqual">
      <formula>0.12</formula>
    </cfRule>
    <cfRule type="cellIs" dxfId="7713" priority="5566" stopIfTrue="1" operator="between">
      <formula>0.1201</formula>
      <formula>0.2</formula>
    </cfRule>
    <cfRule type="cellIs" dxfId="7712" priority="5567" stopIfTrue="1" operator="greaterThan">
      <formula>0.2</formula>
    </cfRule>
  </conditionalFormatting>
  <conditionalFormatting sqref="N648">
    <cfRule type="cellIs" dxfId="7711" priority="5563" stopIfTrue="1" operator="between">
      <formula>50.1</formula>
      <formula>100</formula>
    </cfRule>
    <cfRule type="cellIs" dxfId="7710" priority="5564" stopIfTrue="1" operator="greaterThan">
      <formula>100</formula>
    </cfRule>
  </conditionalFormatting>
  <conditionalFormatting sqref="M648">
    <cfRule type="cellIs" dxfId="7709" priority="5561" stopIfTrue="1" operator="between">
      <formula>1250.1</formula>
      <formula>5000</formula>
    </cfRule>
    <cfRule type="cellIs" dxfId="7708" priority="5562" stopIfTrue="1" operator="greaterThan">
      <formula>5000</formula>
    </cfRule>
  </conditionalFormatting>
  <conditionalFormatting sqref="F660:G660">
    <cfRule type="cellIs" dxfId="7707" priority="5548" stopIfTrue="1" operator="lessThanOrEqual">
      <formula>60</formula>
    </cfRule>
    <cfRule type="cellIs" dxfId="7706" priority="5549" stopIfTrue="1" operator="between">
      <formula>60</formula>
      <formula>100</formula>
    </cfRule>
    <cfRule type="cellIs" dxfId="7705" priority="5550" stopIfTrue="1" operator="greaterThan">
      <formula>100</formula>
    </cfRule>
  </conditionalFormatting>
  <conditionalFormatting sqref="E660">
    <cfRule type="cellIs" dxfId="7704" priority="5551" stopIfTrue="1" operator="lessThanOrEqual">
      <formula>2.5</formula>
    </cfRule>
    <cfRule type="cellIs" dxfId="7703" priority="5552" stopIfTrue="1" operator="between">
      <formula>2.5</formula>
      <formula>7</formula>
    </cfRule>
    <cfRule type="cellIs" dxfId="7702" priority="5553" stopIfTrue="1" operator="greaterThan">
      <formula>7</formula>
    </cfRule>
  </conditionalFormatting>
  <conditionalFormatting sqref="H660">
    <cfRule type="cellIs" dxfId="7701" priority="5554" stopIfTrue="1" operator="lessThanOrEqual">
      <formula>12</formula>
    </cfRule>
    <cfRule type="cellIs" dxfId="7700" priority="5555" stopIfTrue="1" operator="between">
      <formula>12</formula>
      <formula>16</formula>
    </cfRule>
    <cfRule type="cellIs" dxfId="7699" priority="5556" stopIfTrue="1" operator="greaterThan">
      <formula>16</formula>
    </cfRule>
  </conditionalFormatting>
  <conditionalFormatting sqref="J660">
    <cfRule type="cellIs" dxfId="7698" priority="5557" stopIfTrue="1" operator="greaterThan">
      <formula>6.2</formula>
    </cfRule>
    <cfRule type="cellIs" dxfId="7697" priority="5558" stopIfTrue="1" operator="between">
      <formula>5.601</formula>
      <formula>6.2</formula>
    </cfRule>
    <cfRule type="cellIs" dxfId="7696" priority="5559" stopIfTrue="1" operator="lessThanOrEqual">
      <formula>5.6</formula>
    </cfRule>
  </conditionalFormatting>
  <conditionalFormatting sqref="K660">
    <cfRule type="cellIs" dxfId="7695" priority="5560" stopIfTrue="1" operator="lessThanOrEqual">
      <formula>0.02</formula>
    </cfRule>
  </conditionalFormatting>
  <conditionalFormatting sqref="G660">
    <cfRule type="cellIs" dxfId="7694" priority="5545" stopIfTrue="1" operator="lessThanOrEqual">
      <formula>0.12</formula>
    </cfRule>
    <cfRule type="cellIs" dxfId="7693" priority="5546" stopIfTrue="1" operator="between">
      <formula>0.1201</formula>
      <formula>0.2</formula>
    </cfRule>
    <cfRule type="cellIs" dxfId="7692" priority="5547" stopIfTrue="1" operator="greaterThan">
      <formula>0.2</formula>
    </cfRule>
  </conditionalFormatting>
  <conditionalFormatting sqref="N660">
    <cfRule type="cellIs" dxfId="7691" priority="5542" stopIfTrue="1" operator="between">
      <formula>50.1</formula>
      <formula>100</formula>
    </cfRule>
    <cfRule type="cellIs" dxfId="7690" priority="5544" stopIfTrue="1" operator="greaterThan">
      <formula>100</formula>
    </cfRule>
  </conditionalFormatting>
  <conditionalFormatting sqref="M660">
    <cfRule type="cellIs" dxfId="7689" priority="5541" stopIfTrue="1" operator="between">
      <formula>1250.1</formula>
      <formula>5000</formula>
    </cfRule>
    <cfRule type="cellIs" dxfId="7688" priority="5543" stopIfTrue="1" operator="greaterThan">
      <formula>5000</formula>
    </cfRule>
  </conditionalFormatting>
  <conditionalFormatting sqref="F660:G660">
    <cfRule type="cellIs" dxfId="7687" priority="5538" stopIfTrue="1" operator="lessThanOrEqual">
      <formula>60</formula>
    </cfRule>
    <cfRule type="cellIs" dxfId="7686" priority="5539" stopIfTrue="1" operator="between">
      <formula>60</formula>
      <formula>100</formula>
    </cfRule>
    <cfRule type="cellIs" dxfId="7685" priority="5540" stopIfTrue="1" operator="greaterThan">
      <formula>100</formula>
    </cfRule>
  </conditionalFormatting>
  <conditionalFormatting sqref="E660">
    <cfRule type="cellIs" dxfId="7684" priority="5535" stopIfTrue="1" operator="lessThanOrEqual">
      <formula>2.5</formula>
    </cfRule>
    <cfRule type="cellIs" dxfId="7683" priority="5536" stopIfTrue="1" operator="between">
      <formula>2.5</formula>
      <formula>7</formula>
    </cfRule>
    <cfRule type="cellIs" dxfId="7682" priority="5537" stopIfTrue="1" operator="greaterThan">
      <formula>7</formula>
    </cfRule>
  </conditionalFormatting>
  <conditionalFormatting sqref="H660">
    <cfRule type="cellIs" dxfId="7681" priority="5532" stopIfTrue="1" operator="lessThanOrEqual">
      <formula>12</formula>
    </cfRule>
    <cfRule type="cellIs" dxfId="7680" priority="5533" stopIfTrue="1" operator="between">
      <formula>12</formula>
      <formula>16</formula>
    </cfRule>
    <cfRule type="cellIs" dxfId="7679" priority="5534" stopIfTrue="1" operator="greaterThan">
      <formula>16</formula>
    </cfRule>
  </conditionalFormatting>
  <conditionalFormatting sqref="J660">
    <cfRule type="cellIs" dxfId="7678" priority="5529" stopIfTrue="1" operator="greaterThan">
      <formula>6.2</formula>
    </cfRule>
    <cfRule type="cellIs" dxfId="7677" priority="5530" stopIfTrue="1" operator="between">
      <formula>5.601</formula>
      <formula>6.2</formula>
    </cfRule>
    <cfRule type="cellIs" dxfId="7676" priority="5531" stopIfTrue="1" operator="lessThanOrEqual">
      <formula>5.6</formula>
    </cfRule>
  </conditionalFormatting>
  <conditionalFormatting sqref="K660">
    <cfRule type="cellIs" dxfId="7675" priority="5528" stopIfTrue="1" operator="lessThanOrEqual">
      <formula>0.02</formula>
    </cfRule>
  </conditionalFormatting>
  <conditionalFormatting sqref="G660">
    <cfRule type="cellIs" dxfId="7674" priority="5525" stopIfTrue="1" operator="lessThanOrEqual">
      <formula>0.12</formula>
    </cfRule>
    <cfRule type="cellIs" dxfId="7673" priority="5526" stopIfTrue="1" operator="between">
      <formula>0.1201</formula>
      <formula>0.2</formula>
    </cfRule>
    <cfRule type="cellIs" dxfId="7672" priority="5527" stopIfTrue="1" operator="greaterThan">
      <formula>0.2</formula>
    </cfRule>
  </conditionalFormatting>
  <conditionalFormatting sqref="N660">
    <cfRule type="cellIs" dxfId="7671" priority="5523" stopIfTrue="1" operator="between">
      <formula>50.1</formula>
      <formula>100</formula>
    </cfRule>
    <cfRule type="cellIs" dxfId="7670" priority="5524" stopIfTrue="1" operator="greaterThan">
      <formula>100</formula>
    </cfRule>
  </conditionalFormatting>
  <conditionalFormatting sqref="M660">
    <cfRule type="cellIs" dxfId="7669" priority="5521" stopIfTrue="1" operator="between">
      <formula>1250.1</formula>
      <formula>5000</formula>
    </cfRule>
    <cfRule type="cellIs" dxfId="7668" priority="5522" stopIfTrue="1" operator="greaterThan">
      <formula>5000</formula>
    </cfRule>
  </conditionalFormatting>
  <conditionalFormatting sqref="F672:G672">
    <cfRule type="cellIs" dxfId="7667" priority="5508" stopIfTrue="1" operator="lessThanOrEqual">
      <formula>60</formula>
    </cfRule>
    <cfRule type="cellIs" dxfId="7666" priority="5509" stopIfTrue="1" operator="between">
      <formula>60</formula>
      <formula>100</formula>
    </cfRule>
    <cfRule type="cellIs" dxfId="7665" priority="5510" stopIfTrue="1" operator="greaterThan">
      <formula>100</formula>
    </cfRule>
  </conditionalFormatting>
  <conditionalFormatting sqref="E672">
    <cfRule type="cellIs" dxfId="7664" priority="5511" stopIfTrue="1" operator="lessThanOrEqual">
      <formula>2.5</formula>
    </cfRule>
    <cfRule type="cellIs" dxfId="7663" priority="5512" stopIfTrue="1" operator="between">
      <formula>2.5</formula>
      <formula>7</formula>
    </cfRule>
    <cfRule type="cellIs" dxfId="7662" priority="5513" stopIfTrue="1" operator="greaterThan">
      <formula>7</formula>
    </cfRule>
  </conditionalFormatting>
  <conditionalFormatting sqref="H672">
    <cfRule type="cellIs" dxfId="7661" priority="5514" stopIfTrue="1" operator="lessThanOrEqual">
      <formula>12</formula>
    </cfRule>
    <cfRule type="cellIs" dxfId="7660" priority="5515" stopIfTrue="1" operator="between">
      <formula>12</formula>
      <formula>16</formula>
    </cfRule>
    <cfRule type="cellIs" dxfId="7659" priority="5516" stopIfTrue="1" operator="greaterThan">
      <formula>16</formula>
    </cfRule>
  </conditionalFormatting>
  <conditionalFormatting sqref="J672">
    <cfRule type="cellIs" dxfId="7658" priority="5517" stopIfTrue="1" operator="greaterThan">
      <formula>6.2</formula>
    </cfRule>
    <cfRule type="cellIs" dxfId="7657" priority="5518" stopIfTrue="1" operator="between">
      <formula>5.601</formula>
      <formula>6.2</formula>
    </cfRule>
    <cfRule type="cellIs" dxfId="7656" priority="5519" stopIfTrue="1" operator="lessThanOrEqual">
      <formula>5.6</formula>
    </cfRule>
  </conditionalFormatting>
  <conditionalFormatting sqref="K672">
    <cfRule type="cellIs" dxfId="7655" priority="5520" stopIfTrue="1" operator="lessThanOrEqual">
      <formula>0.02</formula>
    </cfRule>
  </conditionalFormatting>
  <conditionalFormatting sqref="G672">
    <cfRule type="cellIs" dxfId="7654" priority="5505" stopIfTrue="1" operator="lessThanOrEqual">
      <formula>0.12</formula>
    </cfRule>
    <cfRule type="cellIs" dxfId="7653" priority="5506" stopIfTrue="1" operator="between">
      <formula>0.1201</formula>
      <formula>0.2</formula>
    </cfRule>
    <cfRule type="cellIs" dxfId="7652" priority="5507" stopIfTrue="1" operator="greaterThan">
      <formula>0.2</formula>
    </cfRule>
  </conditionalFormatting>
  <conditionalFormatting sqref="N672">
    <cfRule type="cellIs" dxfId="7651" priority="5502" stopIfTrue="1" operator="between">
      <formula>50.1</formula>
      <formula>100</formula>
    </cfRule>
    <cfRule type="cellIs" dxfId="7650" priority="5504" stopIfTrue="1" operator="greaterThan">
      <formula>100</formula>
    </cfRule>
  </conditionalFormatting>
  <conditionalFormatting sqref="M672">
    <cfRule type="cellIs" dxfId="7649" priority="5501" stopIfTrue="1" operator="between">
      <formula>1250.1</formula>
      <formula>5000</formula>
    </cfRule>
    <cfRule type="cellIs" dxfId="7648" priority="5503" stopIfTrue="1" operator="greaterThan">
      <formula>5000</formula>
    </cfRule>
  </conditionalFormatting>
  <conditionalFormatting sqref="F672:G672">
    <cfRule type="cellIs" dxfId="7647" priority="5498" stopIfTrue="1" operator="lessThanOrEqual">
      <formula>60</formula>
    </cfRule>
    <cfRule type="cellIs" dxfId="7646" priority="5499" stopIfTrue="1" operator="between">
      <formula>60</formula>
      <formula>100</formula>
    </cfRule>
    <cfRule type="cellIs" dxfId="7645" priority="5500" stopIfTrue="1" operator="greaterThan">
      <formula>100</formula>
    </cfRule>
  </conditionalFormatting>
  <conditionalFormatting sqref="E672">
    <cfRule type="cellIs" dxfId="7644" priority="5495" stopIfTrue="1" operator="lessThanOrEqual">
      <formula>2.5</formula>
    </cfRule>
    <cfRule type="cellIs" dxfId="7643" priority="5496" stopIfTrue="1" operator="between">
      <formula>2.5</formula>
      <formula>7</formula>
    </cfRule>
    <cfRule type="cellIs" dxfId="7642" priority="5497" stopIfTrue="1" operator="greaterThan">
      <formula>7</formula>
    </cfRule>
  </conditionalFormatting>
  <conditionalFormatting sqref="H672">
    <cfRule type="cellIs" dxfId="7641" priority="5492" stopIfTrue="1" operator="lessThanOrEqual">
      <formula>12</formula>
    </cfRule>
    <cfRule type="cellIs" dxfId="7640" priority="5493" stopIfTrue="1" operator="between">
      <formula>12</formula>
      <formula>16</formula>
    </cfRule>
    <cfRule type="cellIs" dxfId="7639" priority="5494" stopIfTrue="1" operator="greaterThan">
      <formula>16</formula>
    </cfRule>
  </conditionalFormatting>
  <conditionalFormatting sqref="J672">
    <cfRule type="cellIs" dxfId="7638" priority="5489" stopIfTrue="1" operator="greaterThan">
      <formula>6.2</formula>
    </cfRule>
    <cfRule type="cellIs" dxfId="7637" priority="5490" stopIfTrue="1" operator="between">
      <formula>5.601</formula>
      <formula>6.2</formula>
    </cfRule>
    <cfRule type="cellIs" dxfId="7636" priority="5491" stopIfTrue="1" operator="lessThanOrEqual">
      <formula>5.6</formula>
    </cfRule>
  </conditionalFormatting>
  <conditionalFormatting sqref="K672">
    <cfRule type="cellIs" dxfId="7635" priority="5488" stopIfTrue="1" operator="lessThanOrEqual">
      <formula>0.02</formula>
    </cfRule>
  </conditionalFormatting>
  <conditionalFormatting sqref="G672">
    <cfRule type="cellIs" dxfId="7634" priority="5485" stopIfTrue="1" operator="lessThanOrEqual">
      <formula>0.12</formula>
    </cfRule>
    <cfRule type="cellIs" dxfId="7633" priority="5486" stopIfTrue="1" operator="between">
      <formula>0.1201</formula>
      <formula>0.2</formula>
    </cfRule>
    <cfRule type="cellIs" dxfId="7632" priority="5487" stopIfTrue="1" operator="greaterThan">
      <formula>0.2</formula>
    </cfRule>
  </conditionalFormatting>
  <conditionalFormatting sqref="N672">
    <cfRule type="cellIs" dxfId="7631" priority="5483" stopIfTrue="1" operator="between">
      <formula>50.1</formula>
      <formula>100</formula>
    </cfRule>
    <cfRule type="cellIs" dxfId="7630" priority="5484" stopIfTrue="1" operator="greaterThan">
      <formula>100</formula>
    </cfRule>
  </conditionalFormatting>
  <conditionalFormatting sqref="M672">
    <cfRule type="cellIs" dxfId="7629" priority="5481" stopIfTrue="1" operator="between">
      <formula>1250.1</formula>
      <formula>5000</formula>
    </cfRule>
    <cfRule type="cellIs" dxfId="7628" priority="5482" stopIfTrue="1" operator="greaterThan">
      <formula>5000</formula>
    </cfRule>
  </conditionalFormatting>
  <conditionalFormatting sqref="F686:G686">
    <cfRule type="cellIs" dxfId="7627" priority="5468" stopIfTrue="1" operator="lessThanOrEqual">
      <formula>60</formula>
    </cfRule>
    <cfRule type="cellIs" dxfId="7626" priority="5469" stopIfTrue="1" operator="between">
      <formula>60</formula>
      <formula>100</formula>
    </cfRule>
    <cfRule type="cellIs" dxfId="7625" priority="5470" stopIfTrue="1" operator="greaterThan">
      <formula>100</formula>
    </cfRule>
  </conditionalFormatting>
  <conditionalFormatting sqref="E686">
    <cfRule type="cellIs" dxfId="7624" priority="5471" stopIfTrue="1" operator="lessThanOrEqual">
      <formula>2.5</formula>
    </cfRule>
    <cfRule type="cellIs" dxfId="7623" priority="5472" stopIfTrue="1" operator="between">
      <formula>2.5</formula>
      <formula>7</formula>
    </cfRule>
    <cfRule type="cellIs" dxfId="7622" priority="5473" stopIfTrue="1" operator="greaterThan">
      <formula>7</formula>
    </cfRule>
  </conditionalFormatting>
  <conditionalFormatting sqref="H686">
    <cfRule type="cellIs" dxfId="7621" priority="5474" stopIfTrue="1" operator="lessThanOrEqual">
      <formula>12</formula>
    </cfRule>
    <cfRule type="cellIs" dxfId="7620" priority="5475" stopIfTrue="1" operator="between">
      <formula>12</formula>
      <formula>16</formula>
    </cfRule>
    <cfRule type="cellIs" dxfId="7619" priority="5476" stopIfTrue="1" operator="greaterThan">
      <formula>16</formula>
    </cfRule>
  </conditionalFormatting>
  <conditionalFormatting sqref="J686">
    <cfRule type="cellIs" dxfId="7618" priority="5477" stopIfTrue="1" operator="greaterThan">
      <formula>6.2</formula>
    </cfRule>
    <cfRule type="cellIs" dxfId="7617" priority="5478" stopIfTrue="1" operator="between">
      <formula>5.601</formula>
      <formula>6.2</formula>
    </cfRule>
    <cfRule type="cellIs" dxfId="7616" priority="5479" stopIfTrue="1" operator="lessThanOrEqual">
      <formula>5.6</formula>
    </cfRule>
  </conditionalFormatting>
  <conditionalFormatting sqref="K686">
    <cfRule type="cellIs" dxfId="7615" priority="5480" stopIfTrue="1" operator="lessThanOrEqual">
      <formula>0.02</formula>
    </cfRule>
  </conditionalFormatting>
  <conditionalFormatting sqref="G686">
    <cfRule type="cellIs" dxfId="7614" priority="5465" stopIfTrue="1" operator="lessThanOrEqual">
      <formula>0.12</formula>
    </cfRule>
    <cfRule type="cellIs" dxfId="7613" priority="5466" stopIfTrue="1" operator="between">
      <formula>0.1201</formula>
      <formula>0.2</formula>
    </cfRule>
    <cfRule type="cellIs" dxfId="7612" priority="5467" stopIfTrue="1" operator="greaterThan">
      <formula>0.2</formula>
    </cfRule>
  </conditionalFormatting>
  <conditionalFormatting sqref="N686">
    <cfRule type="cellIs" dxfId="7611" priority="5462" stopIfTrue="1" operator="between">
      <formula>50.1</formula>
      <formula>100</formula>
    </cfRule>
    <cfRule type="cellIs" dxfId="7610" priority="5464" stopIfTrue="1" operator="greaterThan">
      <formula>100</formula>
    </cfRule>
  </conditionalFormatting>
  <conditionalFormatting sqref="M686">
    <cfRule type="cellIs" dxfId="7609" priority="5461" stopIfTrue="1" operator="between">
      <formula>1250.1</formula>
      <formula>5000</formula>
    </cfRule>
    <cfRule type="cellIs" dxfId="7608" priority="5463" stopIfTrue="1" operator="greaterThan">
      <formula>5000</formula>
    </cfRule>
  </conditionalFormatting>
  <conditionalFormatting sqref="F686:G686">
    <cfRule type="cellIs" dxfId="7607" priority="5458" stopIfTrue="1" operator="lessThanOrEqual">
      <formula>60</formula>
    </cfRule>
    <cfRule type="cellIs" dxfId="7606" priority="5459" stopIfTrue="1" operator="between">
      <formula>60</formula>
      <formula>100</formula>
    </cfRule>
    <cfRule type="cellIs" dxfId="7605" priority="5460" stopIfTrue="1" operator="greaterThan">
      <formula>100</formula>
    </cfRule>
  </conditionalFormatting>
  <conditionalFormatting sqref="E686">
    <cfRule type="cellIs" dxfId="7604" priority="5455" stopIfTrue="1" operator="lessThanOrEqual">
      <formula>2.5</formula>
    </cfRule>
    <cfRule type="cellIs" dxfId="7603" priority="5456" stopIfTrue="1" operator="between">
      <formula>2.5</formula>
      <formula>7</formula>
    </cfRule>
    <cfRule type="cellIs" dxfId="7602" priority="5457" stopIfTrue="1" operator="greaterThan">
      <formula>7</formula>
    </cfRule>
  </conditionalFormatting>
  <conditionalFormatting sqref="H686">
    <cfRule type="cellIs" dxfId="7601" priority="5452" stopIfTrue="1" operator="lessThanOrEqual">
      <formula>12</formula>
    </cfRule>
    <cfRule type="cellIs" dxfId="7600" priority="5453" stopIfTrue="1" operator="between">
      <formula>12</formula>
      <formula>16</formula>
    </cfRule>
    <cfRule type="cellIs" dxfId="7599" priority="5454" stopIfTrue="1" operator="greaterThan">
      <formula>16</formula>
    </cfRule>
  </conditionalFormatting>
  <conditionalFormatting sqref="J686">
    <cfRule type="cellIs" dxfId="7598" priority="5449" stopIfTrue="1" operator="greaterThan">
      <formula>6.2</formula>
    </cfRule>
    <cfRule type="cellIs" dxfId="7597" priority="5450" stopIfTrue="1" operator="between">
      <formula>5.601</formula>
      <formula>6.2</formula>
    </cfRule>
    <cfRule type="cellIs" dxfId="7596" priority="5451" stopIfTrue="1" operator="lessThanOrEqual">
      <formula>5.6</formula>
    </cfRule>
  </conditionalFormatting>
  <conditionalFormatting sqref="K686">
    <cfRule type="cellIs" dxfId="7595" priority="5448" stopIfTrue="1" operator="lessThanOrEqual">
      <formula>0.02</formula>
    </cfRule>
  </conditionalFormatting>
  <conditionalFormatting sqref="G686">
    <cfRule type="cellIs" dxfId="7594" priority="5445" stopIfTrue="1" operator="lessThanOrEqual">
      <formula>0.12</formula>
    </cfRule>
    <cfRule type="cellIs" dxfId="7593" priority="5446" stopIfTrue="1" operator="between">
      <formula>0.1201</formula>
      <formula>0.2</formula>
    </cfRule>
    <cfRule type="cellIs" dxfId="7592" priority="5447" stopIfTrue="1" operator="greaterThan">
      <formula>0.2</formula>
    </cfRule>
  </conditionalFormatting>
  <conditionalFormatting sqref="N686">
    <cfRule type="cellIs" dxfId="7591" priority="5443" stopIfTrue="1" operator="between">
      <formula>50.1</formula>
      <formula>100</formula>
    </cfRule>
    <cfRule type="cellIs" dxfId="7590" priority="5444" stopIfTrue="1" operator="greaterThan">
      <formula>100</formula>
    </cfRule>
  </conditionalFormatting>
  <conditionalFormatting sqref="M686">
    <cfRule type="cellIs" dxfId="7589" priority="5441" stopIfTrue="1" operator="between">
      <formula>1250.1</formula>
      <formula>5000</formula>
    </cfRule>
    <cfRule type="cellIs" dxfId="7588" priority="5442" stopIfTrue="1" operator="greaterThan">
      <formula>5000</formula>
    </cfRule>
  </conditionalFormatting>
  <conditionalFormatting sqref="F702:G702">
    <cfRule type="cellIs" dxfId="7587" priority="5428" stopIfTrue="1" operator="lessThanOrEqual">
      <formula>60</formula>
    </cfRule>
    <cfRule type="cellIs" dxfId="7586" priority="5429" stopIfTrue="1" operator="between">
      <formula>60</formula>
      <formula>100</formula>
    </cfRule>
    <cfRule type="cellIs" dxfId="7585" priority="5430" stopIfTrue="1" operator="greaterThan">
      <formula>100</formula>
    </cfRule>
  </conditionalFormatting>
  <conditionalFormatting sqref="E702">
    <cfRule type="cellIs" dxfId="7584" priority="5431" stopIfTrue="1" operator="lessThanOrEqual">
      <formula>2.5</formula>
    </cfRule>
    <cfRule type="cellIs" dxfId="7583" priority="5432" stopIfTrue="1" operator="between">
      <formula>2.5</formula>
      <formula>7</formula>
    </cfRule>
    <cfRule type="cellIs" dxfId="7582" priority="5433" stopIfTrue="1" operator="greaterThan">
      <formula>7</formula>
    </cfRule>
  </conditionalFormatting>
  <conditionalFormatting sqref="H702">
    <cfRule type="cellIs" dxfId="7581" priority="5434" stopIfTrue="1" operator="lessThanOrEqual">
      <formula>12</formula>
    </cfRule>
    <cfRule type="cellIs" dxfId="7580" priority="5435" stopIfTrue="1" operator="between">
      <formula>12</formula>
      <formula>16</formula>
    </cfRule>
    <cfRule type="cellIs" dxfId="7579" priority="5436" stopIfTrue="1" operator="greaterThan">
      <formula>16</formula>
    </cfRule>
  </conditionalFormatting>
  <conditionalFormatting sqref="J702">
    <cfRule type="cellIs" dxfId="7578" priority="5437" stopIfTrue="1" operator="greaterThan">
      <formula>6.2</formula>
    </cfRule>
    <cfRule type="cellIs" dxfId="7577" priority="5438" stopIfTrue="1" operator="between">
      <formula>5.601</formula>
      <formula>6.2</formula>
    </cfRule>
    <cfRule type="cellIs" dxfId="7576" priority="5439" stopIfTrue="1" operator="lessThanOrEqual">
      <formula>5.6</formula>
    </cfRule>
  </conditionalFormatting>
  <conditionalFormatting sqref="K702">
    <cfRule type="cellIs" dxfId="7575" priority="5440" stopIfTrue="1" operator="lessThanOrEqual">
      <formula>0.02</formula>
    </cfRule>
  </conditionalFormatting>
  <conditionalFormatting sqref="G702">
    <cfRule type="cellIs" dxfId="7574" priority="5425" stopIfTrue="1" operator="lessThanOrEqual">
      <formula>0.12</formula>
    </cfRule>
    <cfRule type="cellIs" dxfId="7573" priority="5426" stopIfTrue="1" operator="between">
      <formula>0.1201</formula>
      <formula>0.2</formula>
    </cfRule>
    <cfRule type="cellIs" dxfId="7572" priority="5427" stopIfTrue="1" operator="greaterThan">
      <formula>0.2</formula>
    </cfRule>
  </conditionalFormatting>
  <conditionalFormatting sqref="N702">
    <cfRule type="cellIs" dxfId="7571" priority="5422" stopIfTrue="1" operator="between">
      <formula>50.1</formula>
      <formula>100</formula>
    </cfRule>
    <cfRule type="cellIs" dxfId="7570" priority="5424" stopIfTrue="1" operator="greaterThan">
      <formula>100</formula>
    </cfRule>
  </conditionalFormatting>
  <conditionalFormatting sqref="M702">
    <cfRule type="cellIs" dxfId="7569" priority="5421" stopIfTrue="1" operator="between">
      <formula>1250.1</formula>
      <formula>5000</formula>
    </cfRule>
    <cfRule type="cellIs" dxfId="7568" priority="5423" stopIfTrue="1" operator="greaterThan">
      <formula>5000</formula>
    </cfRule>
  </conditionalFormatting>
  <conditionalFormatting sqref="F702:G702">
    <cfRule type="cellIs" dxfId="7567" priority="5418" stopIfTrue="1" operator="lessThanOrEqual">
      <formula>60</formula>
    </cfRule>
    <cfRule type="cellIs" dxfId="7566" priority="5419" stopIfTrue="1" operator="between">
      <formula>60</formula>
      <formula>100</formula>
    </cfRule>
    <cfRule type="cellIs" dxfId="7565" priority="5420" stopIfTrue="1" operator="greaterThan">
      <formula>100</formula>
    </cfRule>
  </conditionalFormatting>
  <conditionalFormatting sqref="E702">
    <cfRule type="cellIs" dxfId="7564" priority="5415" stopIfTrue="1" operator="lessThanOrEqual">
      <formula>2.5</formula>
    </cfRule>
    <cfRule type="cellIs" dxfId="7563" priority="5416" stopIfTrue="1" operator="between">
      <formula>2.5</formula>
      <formula>7</formula>
    </cfRule>
    <cfRule type="cellIs" dxfId="7562" priority="5417" stopIfTrue="1" operator="greaterThan">
      <formula>7</formula>
    </cfRule>
  </conditionalFormatting>
  <conditionalFormatting sqref="H702">
    <cfRule type="cellIs" dxfId="7561" priority="5412" stopIfTrue="1" operator="lessThanOrEqual">
      <formula>12</formula>
    </cfRule>
    <cfRule type="cellIs" dxfId="7560" priority="5413" stopIfTrue="1" operator="between">
      <formula>12</formula>
      <formula>16</formula>
    </cfRule>
    <cfRule type="cellIs" dxfId="7559" priority="5414" stopIfTrue="1" operator="greaterThan">
      <formula>16</formula>
    </cfRule>
  </conditionalFormatting>
  <conditionalFormatting sqref="J702">
    <cfRule type="cellIs" dxfId="7558" priority="5409" stopIfTrue="1" operator="greaterThan">
      <formula>6.2</formula>
    </cfRule>
    <cfRule type="cellIs" dxfId="7557" priority="5410" stopIfTrue="1" operator="between">
      <formula>5.601</formula>
      <formula>6.2</formula>
    </cfRule>
    <cfRule type="cellIs" dxfId="7556" priority="5411" stopIfTrue="1" operator="lessThanOrEqual">
      <formula>5.6</formula>
    </cfRule>
  </conditionalFormatting>
  <conditionalFormatting sqref="K702">
    <cfRule type="cellIs" dxfId="7555" priority="5408" stopIfTrue="1" operator="lessThanOrEqual">
      <formula>0.02</formula>
    </cfRule>
  </conditionalFormatting>
  <conditionalFormatting sqref="G702">
    <cfRule type="cellIs" dxfId="7554" priority="5405" stopIfTrue="1" operator="lessThanOrEqual">
      <formula>0.12</formula>
    </cfRule>
    <cfRule type="cellIs" dxfId="7553" priority="5406" stopIfTrue="1" operator="between">
      <formula>0.1201</formula>
      <formula>0.2</formula>
    </cfRule>
    <cfRule type="cellIs" dxfId="7552" priority="5407" stopIfTrue="1" operator="greaterThan">
      <formula>0.2</formula>
    </cfRule>
  </conditionalFormatting>
  <conditionalFormatting sqref="N702">
    <cfRule type="cellIs" dxfId="7551" priority="5403" stopIfTrue="1" operator="between">
      <formula>50.1</formula>
      <formula>100</formula>
    </cfRule>
    <cfRule type="cellIs" dxfId="7550" priority="5404" stopIfTrue="1" operator="greaterThan">
      <formula>100</formula>
    </cfRule>
  </conditionalFormatting>
  <conditionalFormatting sqref="M702">
    <cfRule type="cellIs" dxfId="7549" priority="5401" stopIfTrue="1" operator="between">
      <formula>1250.1</formula>
      <formula>5000</formula>
    </cfRule>
    <cfRule type="cellIs" dxfId="7548" priority="5402" stopIfTrue="1" operator="greaterThan">
      <formula>5000</formula>
    </cfRule>
  </conditionalFormatting>
  <conditionalFormatting sqref="F714:G714">
    <cfRule type="cellIs" dxfId="7547" priority="5388" stopIfTrue="1" operator="lessThanOrEqual">
      <formula>60</formula>
    </cfRule>
    <cfRule type="cellIs" dxfId="7546" priority="5389" stopIfTrue="1" operator="between">
      <formula>60</formula>
      <formula>100</formula>
    </cfRule>
    <cfRule type="cellIs" dxfId="7545" priority="5390" stopIfTrue="1" operator="greaterThan">
      <formula>100</formula>
    </cfRule>
  </conditionalFormatting>
  <conditionalFormatting sqref="E714">
    <cfRule type="cellIs" dxfId="7544" priority="5391" stopIfTrue="1" operator="lessThanOrEqual">
      <formula>2.5</formula>
    </cfRule>
    <cfRule type="cellIs" dxfId="7543" priority="5392" stopIfTrue="1" operator="between">
      <formula>2.5</formula>
      <formula>7</formula>
    </cfRule>
    <cfRule type="cellIs" dxfId="7542" priority="5393" stopIfTrue="1" operator="greaterThan">
      <formula>7</formula>
    </cfRule>
  </conditionalFormatting>
  <conditionalFormatting sqref="H714">
    <cfRule type="cellIs" dxfId="7541" priority="5394" stopIfTrue="1" operator="lessThanOrEqual">
      <formula>12</formula>
    </cfRule>
    <cfRule type="cellIs" dxfId="7540" priority="5395" stopIfTrue="1" operator="between">
      <formula>12</formula>
      <formula>16</formula>
    </cfRule>
    <cfRule type="cellIs" dxfId="7539" priority="5396" stopIfTrue="1" operator="greaterThan">
      <formula>16</formula>
    </cfRule>
  </conditionalFormatting>
  <conditionalFormatting sqref="J714">
    <cfRule type="cellIs" dxfId="7538" priority="5397" stopIfTrue="1" operator="greaterThan">
      <formula>6.2</formula>
    </cfRule>
    <cfRule type="cellIs" dxfId="7537" priority="5398" stopIfTrue="1" operator="between">
      <formula>5.601</formula>
      <formula>6.2</formula>
    </cfRule>
    <cfRule type="cellIs" dxfId="7536" priority="5399" stopIfTrue="1" operator="lessThanOrEqual">
      <formula>5.6</formula>
    </cfRule>
  </conditionalFormatting>
  <conditionalFormatting sqref="K714">
    <cfRule type="cellIs" dxfId="7535" priority="5400" stopIfTrue="1" operator="lessThanOrEqual">
      <formula>0.02</formula>
    </cfRule>
  </conditionalFormatting>
  <conditionalFormatting sqref="G714">
    <cfRule type="cellIs" dxfId="7534" priority="5385" stopIfTrue="1" operator="lessThanOrEqual">
      <formula>0.12</formula>
    </cfRule>
    <cfRule type="cellIs" dxfId="7533" priority="5386" stopIfTrue="1" operator="between">
      <formula>0.1201</formula>
      <formula>0.2</formula>
    </cfRule>
    <cfRule type="cellIs" dxfId="7532" priority="5387" stopIfTrue="1" operator="greaterThan">
      <formula>0.2</formula>
    </cfRule>
  </conditionalFormatting>
  <conditionalFormatting sqref="N714">
    <cfRule type="cellIs" dxfId="7531" priority="5382" stopIfTrue="1" operator="between">
      <formula>50.1</formula>
      <formula>100</formula>
    </cfRule>
    <cfRule type="cellIs" dxfId="7530" priority="5384" stopIfTrue="1" operator="greaterThan">
      <formula>100</formula>
    </cfRule>
  </conditionalFormatting>
  <conditionalFormatting sqref="M714">
    <cfRule type="cellIs" dxfId="7529" priority="5381" stopIfTrue="1" operator="between">
      <formula>1250.1</formula>
      <formula>5000</formula>
    </cfRule>
    <cfRule type="cellIs" dxfId="7528" priority="5383" stopIfTrue="1" operator="greaterThan">
      <formula>5000</formula>
    </cfRule>
  </conditionalFormatting>
  <conditionalFormatting sqref="F714:G714">
    <cfRule type="cellIs" dxfId="7527" priority="5378" stopIfTrue="1" operator="lessThanOrEqual">
      <formula>60</formula>
    </cfRule>
    <cfRule type="cellIs" dxfId="7526" priority="5379" stopIfTrue="1" operator="between">
      <formula>60</formula>
      <formula>100</formula>
    </cfRule>
    <cfRule type="cellIs" dxfId="7525" priority="5380" stopIfTrue="1" operator="greaterThan">
      <formula>100</formula>
    </cfRule>
  </conditionalFormatting>
  <conditionalFormatting sqref="E714">
    <cfRule type="cellIs" dxfId="7524" priority="5375" stopIfTrue="1" operator="lessThanOrEqual">
      <formula>2.5</formula>
    </cfRule>
    <cfRule type="cellIs" dxfId="7523" priority="5376" stopIfTrue="1" operator="between">
      <formula>2.5</formula>
      <formula>7</formula>
    </cfRule>
    <cfRule type="cellIs" dxfId="7522" priority="5377" stopIfTrue="1" operator="greaterThan">
      <formula>7</formula>
    </cfRule>
  </conditionalFormatting>
  <conditionalFormatting sqref="H714">
    <cfRule type="cellIs" dxfId="7521" priority="5372" stopIfTrue="1" operator="lessThanOrEqual">
      <formula>12</formula>
    </cfRule>
    <cfRule type="cellIs" dxfId="7520" priority="5373" stopIfTrue="1" operator="between">
      <formula>12</formula>
      <formula>16</formula>
    </cfRule>
    <cfRule type="cellIs" dxfId="7519" priority="5374" stopIfTrue="1" operator="greaterThan">
      <formula>16</formula>
    </cfRule>
  </conditionalFormatting>
  <conditionalFormatting sqref="J714">
    <cfRule type="cellIs" dxfId="7518" priority="5369" stopIfTrue="1" operator="greaterThan">
      <formula>6.2</formula>
    </cfRule>
    <cfRule type="cellIs" dxfId="7517" priority="5370" stopIfTrue="1" operator="between">
      <formula>5.601</formula>
      <formula>6.2</formula>
    </cfRule>
    <cfRule type="cellIs" dxfId="7516" priority="5371" stopIfTrue="1" operator="lessThanOrEqual">
      <formula>5.6</formula>
    </cfRule>
  </conditionalFormatting>
  <conditionalFormatting sqref="K714">
    <cfRule type="cellIs" dxfId="7515" priority="5368" stopIfTrue="1" operator="lessThanOrEqual">
      <formula>0.02</formula>
    </cfRule>
  </conditionalFormatting>
  <conditionalFormatting sqref="G714">
    <cfRule type="cellIs" dxfId="7514" priority="5365" stopIfTrue="1" operator="lessThanOrEqual">
      <formula>0.12</formula>
    </cfRule>
    <cfRule type="cellIs" dxfId="7513" priority="5366" stopIfTrue="1" operator="between">
      <formula>0.1201</formula>
      <formula>0.2</formula>
    </cfRule>
    <cfRule type="cellIs" dxfId="7512" priority="5367" stopIfTrue="1" operator="greaterThan">
      <formula>0.2</formula>
    </cfRule>
  </conditionalFormatting>
  <conditionalFormatting sqref="N714">
    <cfRule type="cellIs" dxfId="7511" priority="5363" stopIfTrue="1" operator="between">
      <formula>50.1</formula>
      <formula>100</formula>
    </cfRule>
    <cfRule type="cellIs" dxfId="7510" priority="5364" stopIfTrue="1" operator="greaterThan">
      <formula>100</formula>
    </cfRule>
  </conditionalFormatting>
  <conditionalFormatting sqref="M714">
    <cfRule type="cellIs" dxfId="7509" priority="5361" stopIfTrue="1" operator="between">
      <formula>1250.1</formula>
      <formula>5000</formula>
    </cfRule>
    <cfRule type="cellIs" dxfId="7508" priority="5362" stopIfTrue="1" operator="greaterThan">
      <formula>5000</formula>
    </cfRule>
  </conditionalFormatting>
  <conditionalFormatting sqref="F69:G69">
    <cfRule type="cellIs" dxfId="7507" priority="5348" stopIfTrue="1" operator="lessThanOrEqual">
      <formula>60</formula>
    </cfRule>
    <cfRule type="cellIs" dxfId="7506" priority="5349" stopIfTrue="1" operator="between">
      <formula>60</formula>
      <formula>100</formula>
    </cfRule>
    <cfRule type="cellIs" dxfId="7505" priority="5350" stopIfTrue="1" operator="greaterThan">
      <formula>100</formula>
    </cfRule>
  </conditionalFormatting>
  <conditionalFormatting sqref="E69">
    <cfRule type="cellIs" dxfId="7504" priority="5351" stopIfTrue="1" operator="lessThanOrEqual">
      <formula>2.5</formula>
    </cfRule>
    <cfRule type="cellIs" dxfId="7503" priority="5352" stopIfTrue="1" operator="between">
      <formula>2.5</formula>
      <formula>7</formula>
    </cfRule>
    <cfRule type="cellIs" dxfId="7502" priority="5353" stopIfTrue="1" operator="greaterThan">
      <formula>7</formula>
    </cfRule>
  </conditionalFormatting>
  <conditionalFormatting sqref="H69">
    <cfRule type="cellIs" dxfId="7501" priority="5354" stopIfTrue="1" operator="lessThanOrEqual">
      <formula>12</formula>
    </cfRule>
    <cfRule type="cellIs" dxfId="7500" priority="5355" stopIfTrue="1" operator="between">
      <formula>12</formula>
      <formula>16</formula>
    </cfRule>
    <cfRule type="cellIs" dxfId="7499" priority="5356" stopIfTrue="1" operator="greaterThan">
      <formula>16</formula>
    </cfRule>
  </conditionalFormatting>
  <conditionalFormatting sqref="J69">
    <cfRule type="cellIs" dxfId="7498" priority="5357" stopIfTrue="1" operator="greaterThan">
      <formula>6.2</formula>
    </cfRule>
    <cfRule type="cellIs" dxfId="7497" priority="5358" stopIfTrue="1" operator="between">
      <formula>5.601</formula>
      <formula>6.2</formula>
    </cfRule>
    <cfRule type="cellIs" dxfId="7496" priority="5359" stopIfTrue="1" operator="lessThanOrEqual">
      <formula>5.6</formula>
    </cfRule>
  </conditionalFormatting>
  <conditionalFormatting sqref="K69">
    <cfRule type="cellIs" dxfId="7495" priority="5360" stopIfTrue="1" operator="lessThanOrEqual">
      <formula>0.02</formula>
    </cfRule>
  </conditionalFormatting>
  <conditionalFormatting sqref="G69">
    <cfRule type="cellIs" dxfId="7494" priority="5345" stopIfTrue="1" operator="lessThanOrEqual">
      <formula>0.12</formula>
    </cfRule>
    <cfRule type="cellIs" dxfId="7493" priority="5346" stopIfTrue="1" operator="between">
      <formula>0.1201</formula>
      <formula>0.2</formula>
    </cfRule>
    <cfRule type="cellIs" dxfId="7492" priority="5347" stopIfTrue="1" operator="greaterThan">
      <formula>0.2</formula>
    </cfRule>
  </conditionalFormatting>
  <conditionalFormatting sqref="N69">
    <cfRule type="cellIs" dxfId="7491" priority="5342" stopIfTrue="1" operator="between">
      <formula>50.1</formula>
      <formula>100</formula>
    </cfRule>
    <cfRule type="cellIs" dxfId="7490" priority="5344" stopIfTrue="1" operator="greaterThan">
      <formula>100</formula>
    </cfRule>
  </conditionalFormatting>
  <conditionalFormatting sqref="M69">
    <cfRule type="cellIs" dxfId="7489" priority="5341" stopIfTrue="1" operator="between">
      <formula>1250.1</formula>
      <formula>5000</formula>
    </cfRule>
    <cfRule type="cellIs" dxfId="7488" priority="5343" stopIfTrue="1" operator="greaterThan">
      <formula>5000</formula>
    </cfRule>
  </conditionalFormatting>
  <conditionalFormatting sqref="F69:G69">
    <cfRule type="cellIs" dxfId="7487" priority="5338" stopIfTrue="1" operator="lessThanOrEqual">
      <formula>60</formula>
    </cfRule>
    <cfRule type="cellIs" dxfId="7486" priority="5339" stopIfTrue="1" operator="between">
      <formula>60</formula>
      <formula>100</formula>
    </cfRule>
    <cfRule type="cellIs" dxfId="7485" priority="5340" stopIfTrue="1" operator="greaterThan">
      <formula>100</formula>
    </cfRule>
  </conditionalFormatting>
  <conditionalFormatting sqref="E69">
    <cfRule type="cellIs" dxfId="7484" priority="5335" stopIfTrue="1" operator="lessThanOrEqual">
      <formula>2.5</formula>
    </cfRule>
    <cfRule type="cellIs" dxfId="7483" priority="5336" stopIfTrue="1" operator="between">
      <formula>2.5</formula>
      <formula>7</formula>
    </cfRule>
    <cfRule type="cellIs" dxfId="7482" priority="5337" stopIfTrue="1" operator="greaterThan">
      <formula>7</formula>
    </cfRule>
  </conditionalFormatting>
  <conditionalFormatting sqref="H69">
    <cfRule type="cellIs" dxfId="7481" priority="5332" stopIfTrue="1" operator="lessThanOrEqual">
      <formula>12</formula>
    </cfRule>
    <cfRule type="cellIs" dxfId="7480" priority="5333" stopIfTrue="1" operator="between">
      <formula>12</formula>
      <formula>16</formula>
    </cfRule>
    <cfRule type="cellIs" dxfId="7479" priority="5334" stopIfTrue="1" operator="greaterThan">
      <formula>16</formula>
    </cfRule>
  </conditionalFormatting>
  <conditionalFormatting sqref="J69">
    <cfRule type="cellIs" dxfId="7478" priority="5329" stopIfTrue="1" operator="greaterThan">
      <formula>6.2</formula>
    </cfRule>
    <cfRule type="cellIs" dxfId="7477" priority="5330" stopIfTrue="1" operator="between">
      <formula>5.601</formula>
      <formula>6.2</formula>
    </cfRule>
    <cfRule type="cellIs" dxfId="7476" priority="5331" stopIfTrue="1" operator="lessThanOrEqual">
      <formula>5.6</formula>
    </cfRule>
  </conditionalFormatting>
  <conditionalFormatting sqref="K69">
    <cfRule type="cellIs" dxfId="7475" priority="5328" stopIfTrue="1" operator="lessThanOrEqual">
      <formula>0.02</formula>
    </cfRule>
  </conditionalFormatting>
  <conditionalFormatting sqref="G69">
    <cfRule type="cellIs" dxfId="7474" priority="5325" stopIfTrue="1" operator="lessThanOrEqual">
      <formula>0.12</formula>
    </cfRule>
    <cfRule type="cellIs" dxfId="7473" priority="5326" stopIfTrue="1" operator="between">
      <formula>0.1201</formula>
      <formula>0.2</formula>
    </cfRule>
    <cfRule type="cellIs" dxfId="7472" priority="5327" stopIfTrue="1" operator="greaterThan">
      <formula>0.2</formula>
    </cfRule>
  </conditionalFormatting>
  <conditionalFormatting sqref="N69">
    <cfRule type="cellIs" dxfId="7471" priority="5323" stopIfTrue="1" operator="between">
      <formula>50.1</formula>
      <formula>100</formula>
    </cfRule>
    <cfRule type="cellIs" dxfId="7470" priority="5324" stopIfTrue="1" operator="greaterThan">
      <formula>100</formula>
    </cfRule>
  </conditionalFormatting>
  <conditionalFormatting sqref="M69">
    <cfRule type="cellIs" dxfId="7469" priority="5321" stopIfTrue="1" operator="between">
      <formula>1250.1</formula>
      <formula>5000</formula>
    </cfRule>
    <cfRule type="cellIs" dxfId="7468" priority="5322" stopIfTrue="1" operator="greaterThan">
      <formula>5000</formula>
    </cfRule>
  </conditionalFormatting>
  <conditionalFormatting sqref="F87:G87">
    <cfRule type="cellIs" dxfId="7467" priority="5308" stopIfTrue="1" operator="lessThanOrEqual">
      <formula>60</formula>
    </cfRule>
    <cfRule type="cellIs" dxfId="7466" priority="5309" stopIfTrue="1" operator="between">
      <formula>60</formula>
      <formula>100</formula>
    </cfRule>
    <cfRule type="cellIs" dxfId="7465" priority="5310" stopIfTrue="1" operator="greaterThan">
      <formula>100</formula>
    </cfRule>
  </conditionalFormatting>
  <conditionalFormatting sqref="E87">
    <cfRule type="cellIs" dxfId="7464" priority="5311" stopIfTrue="1" operator="lessThanOrEqual">
      <formula>2.5</formula>
    </cfRule>
    <cfRule type="cellIs" dxfId="7463" priority="5312" stopIfTrue="1" operator="between">
      <formula>2.5</formula>
      <formula>7</formula>
    </cfRule>
    <cfRule type="cellIs" dxfId="7462" priority="5313" stopIfTrue="1" operator="greaterThan">
      <formula>7</formula>
    </cfRule>
  </conditionalFormatting>
  <conditionalFormatting sqref="H87">
    <cfRule type="cellIs" dxfId="7461" priority="5314" stopIfTrue="1" operator="lessThanOrEqual">
      <formula>12</formula>
    </cfRule>
    <cfRule type="cellIs" dxfId="7460" priority="5315" stopIfTrue="1" operator="between">
      <formula>12</formula>
      <formula>16</formula>
    </cfRule>
    <cfRule type="cellIs" dxfId="7459" priority="5316" stopIfTrue="1" operator="greaterThan">
      <formula>16</formula>
    </cfRule>
  </conditionalFormatting>
  <conditionalFormatting sqref="J87">
    <cfRule type="cellIs" dxfId="7458" priority="5317" stopIfTrue="1" operator="greaterThan">
      <formula>6.2</formula>
    </cfRule>
    <cfRule type="cellIs" dxfId="7457" priority="5318" stopIfTrue="1" operator="between">
      <formula>5.601</formula>
      <formula>6.2</formula>
    </cfRule>
    <cfRule type="cellIs" dxfId="7456" priority="5319" stopIfTrue="1" operator="lessThanOrEqual">
      <formula>5.6</formula>
    </cfRule>
  </conditionalFormatting>
  <conditionalFormatting sqref="K87">
    <cfRule type="cellIs" dxfId="7455" priority="5320" stopIfTrue="1" operator="lessThanOrEqual">
      <formula>0.02</formula>
    </cfRule>
  </conditionalFormatting>
  <conditionalFormatting sqref="G87">
    <cfRule type="cellIs" dxfId="7454" priority="5305" stopIfTrue="1" operator="lessThanOrEqual">
      <formula>0.12</formula>
    </cfRule>
    <cfRule type="cellIs" dxfId="7453" priority="5306" stopIfTrue="1" operator="between">
      <formula>0.1201</formula>
      <formula>0.2</formula>
    </cfRule>
    <cfRule type="cellIs" dxfId="7452" priority="5307" stopIfTrue="1" operator="greaterThan">
      <formula>0.2</formula>
    </cfRule>
  </conditionalFormatting>
  <conditionalFormatting sqref="N87">
    <cfRule type="cellIs" dxfId="7451" priority="5302" stopIfTrue="1" operator="between">
      <formula>50.1</formula>
      <formula>100</formula>
    </cfRule>
    <cfRule type="cellIs" dxfId="7450" priority="5304" stopIfTrue="1" operator="greaterThan">
      <formula>100</formula>
    </cfRule>
  </conditionalFormatting>
  <conditionalFormatting sqref="M87">
    <cfRule type="cellIs" dxfId="7449" priority="5301" stopIfTrue="1" operator="between">
      <formula>1250.1</formula>
      <formula>5000</formula>
    </cfRule>
    <cfRule type="cellIs" dxfId="7448" priority="5303" stopIfTrue="1" operator="greaterThan">
      <formula>5000</formula>
    </cfRule>
  </conditionalFormatting>
  <conditionalFormatting sqref="F87:G87">
    <cfRule type="cellIs" dxfId="7447" priority="5298" stopIfTrue="1" operator="lessThanOrEqual">
      <formula>60</formula>
    </cfRule>
    <cfRule type="cellIs" dxfId="7446" priority="5299" stopIfTrue="1" operator="between">
      <formula>60</formula>
      <formula>100</formula>
    </cfRule>
    <cfRule type="cellIs" dxfId="7445" priority="5300" stopIfTrue="1" operator="greaterThan">
      <formula>100</formula>
    </cfRule>
  </conditionalFormatting>
  <conditionalFormatting sqref="E87">
    <cfRule type="cellIs" dxfId="7444" priority="5295" stopIfTrue="1" operator="lessThanOrEqual">
      <formula>2.5</formula>
    </cfRule>
    <cfRule type="cellIs" dxfId="7443" priority="5296" stopIfTrue="1" operator="between">
      <formula>2.5</formula>
      <formula>7</formula>
    </cfRule>
    <cfRule type="cellIs" dxfId="7442" priority="5297" stopIfTrue="1" operator="greaterThan">
      <formula>7</formula>
    </cfRule>
  </conditionalFormatting>
  <conditionalFormatting sqref="H87">
    <cfRule type="cellIs" dxfId="7441" priority="5292" stopIfTrue="1" operator="lessThanOrEqual">
      <formula>12</formula>
    </cfRule>
    <cfRule type="cellIs" dxfId="7440" priority="5293" stopIfTrue="1" operator="between">
      <formula>12</formula>
      <formula>16</formula>
    </cfRule>
    <cfRule type="cellIs" dxfId="7439" priority="5294" stopIfTrue="1" operator="greaterThan">
      <formula>16</formula>
    </cfRule>
  </conditionalFormatting>
  <conditionalFormatting sqref="J87">
    <cfRule type="cellIs" dxfId="7438" priority="5289" stopIfTrue="1" operator="greaterThan">
      <formula>6.2</formula>
    </cfRule>
    <cfRule type="cellIs" dxfId="7437" priority="5290" stopIfTrue="1" operator="between">
      <formula>5.601</formula>
      <formula>6.2</formula>
    </cfRule>
    <cfRule type="cellIs" dxfId="7436" priority="5291" stopIfTrue="1" operator="lessThanOrEqual">
      <formula>5.6</formula>
    </cfRule>
  </conditionalFormatting>
  <conditionalFormatting sqref="K87">
    <cfRule type="cellIs" dxfId="7435" priority="5288" stopIfTrue="1" operator="lessThanOrEqual">
      <formula>0.02</formula>
    </cfRule>
  </conditionalFormatting>
  <conditionalFormatting sqref="G87">
    <cfRule type="cellIs" dxfId="7434" priority="5285" stopIfTrue="1" operator="lessThanOrEqual">
      <formula>0.12</formula>
    </cfRule>
    <cfRule type="cellIs" dxfId="7433" priority="5286" stopIfTrue="1" operator="between">
      <formula>0.1201</formula>
      <formula>0.2</formula>
    </cfRule>
    <cfRule type="cellIs" dxfId="7432" priority="5287" stopIfTrue="1" operator="greaterThan">
      <formula>0.2</formula>
    </cfRule>
  </conditionalFormatting>
  <conditionalFormatting sqref="N87">
    <cfRule type="cellIs" dxfId="7431" priority="5283" stopIfTrue="1" operator="between">
      <formula>50.1</formula>
      <formula>100</formula>
    </cfRule>
    <cfRule type="cellIs" dxfId="7430" priority="5284" stopIfTrue="1" operator="greaterThan">
      <formula>100</formula>
    </cfRule>
  </conditionalFormatting>
  <conditionalFormatting sqref="M87">
    <cfRule type="cellIs" dxfId="7429" priority="5281" stopIfTrue="1" operator="between">
      <formula>1250.1</formula>
      <formula>5000</formula>
    </cfRule>
    <cfRule type="cellIs" dxfId="7428" priority="5282" stopIfTrue="1" operator="greaterThan">
      <formula>5000</formula>
    </cfRule>
  </conditionalFormatting>
  <conditionalFormatting sqref="F141:G141">
    <cfRule type="cellIs" dxfId="7427" priority="5268" stopIfTrue="1" operator="lessThanOrEqual">
      <formula>60</formula>
    </cfRule>
    <cfRule type="cellIs" dxfId="7426" priority="5269" stopIfTrue="1" operator="between">
      <formula>60</formula>
      <formula>100</formula>
    </cfRule>
    <cfRule type="cellIs" dxfId="7425" priority="5270" stopIfTrue="1" operator="greaterThan">
      <formula>100</formula>
    </cfRule>
  </conditionalFormatting>
  <conditionalFormatting sqref="E141">
    <cfRule type="cellIs" dxfId="7424" priority="5271" stopIfTrue="1" operator="lessThanOrEqual">
      <formula>2.5</formula>
    </cfRule>
    <cfRule type="cellIs" dxfId="7423" priority="5272" stopIfTrue="1" operator="between">
      <formula>2.5</formula>
      <formula>7</formula>
    </cfRule>
    <cfRule type="cellIs" dxfId="7422" priority="5273" stopIfTrue="1" operator="greaterThan">
      <formula>7</formula>
    </cfRule>
  </conditionalFormatting>
  <conditionalFormatting sqref="H141">
    <cfRule type="cellIs" dxfId="7421" priority="5274" stopIfTrue="1" operator="lessThanOrEqual">
      <formula>12</formula>
    </cfRule>
    <cfRule type="cellIs" dxfId="7420" priority="5275" stopIfTrue="1" operator="between">
      <formula>12</formula>
      <formula>16</formula>
    </cfRule>
    <cfRule type="cellIs" dxfId="7419" priority="5276" stopIfTrue="1" operator="greaterThan">
      <formula>16</formula>
    </cfRule>
  </conditionalFormatting>
  <conditionalFormatting sqref="J141">
    <cfRule type="cellIs" dxfId="7418" priority="5277" stopIfTrue="1" operator="greaterThan">
      <formula>6.2</formula>
    </cfRule>
    <cfRule type="cellIs" dxfId="7417" priority="5278" stopIfTrue="1" operator="between">
      <formula>5.601</formula>
      <formula>6.2</formula>
    </cfRule>
    <cfRule type="cellIs" dxfId="7416" priority="5279" stopIfTrue="1" operator="lessThanOrEqual">
      <formula>5.6</formula>
    </cfRule>
  </conditionalFormatting>
  <conditionalFormatting sqref="K141">
    <cfRule type="cellIs" dxfId="7415" priority="5280" stopIfTrue="1" operator="lessThanOrEqual">
      <formula>0.02</formula>
    </cfRule>
  </conditionalFormatting>
  <conditionalFormatting sqref="G141">
    <cfRule type="cellIs" dxfId="7414" priority="5265" stopIfTrue="1" operator="lessThanOrEqual">
      <formula>0.12</formula>
    </cfRule>
    <cfRule type="cellIs" dxfId="7413" priority="5266" stopIfTrue="1" operator="between">
      <formula>0.1201</formula>
      <formula>0.2</formula>
    </cfRule>
    <cfRule type="cellIs" dxfId="7412" priority="5267" stopIfTrue="1" operator="greaterThan">
      <formula>0.2</formula>
    </cfRule>
  </conditionalFormatting>
  <conditionalFormatting sqref="N141">
    <cfRule type="cellIs" dxfId="7411" priority="5262" stopIfTrue="1" operator="between">
      <formula>50.1</formula>
      <formula>100</formula>
    </cfRule>
    <cfRule type="cellIs" dxfId="7410" priority="5264" stopIfTrue="1" operator="greaterThan">
      <formula>100</formula>
    </cfRule>
  </conditionalFormatting>
  <conditionalFormatting sqref="M141">
    <cfRule type="cellIs" dxfId="7409" priority="5261" stopIfTrue="1" operator="between">
      <formula>1250.1</formula>
      <formula>5000</formula>
    </cfRule>
    <cfRule type="cellIs" dxfId="7408" priority="5263" stopIfTrue="1" operator="greaterThan">
      <formula>5000</formula>
    </cfRule>
  </conditionalFormatting>
  <conditionalFormatting sqref="F141:G141">
    <cfRule type="cellIs" dxfId="7407" priority="5258" stopIfTrue="1" operator="lessThanOrEqual">
      <formula>60</formula>
    </cfRule>
    <cfRule type="cellIs" dxfId="7406" priority="5259" stopIfTrue="1" operator="between">
      <formula>60</formula>
      <formula>100</formula>
    </cfRule>
    <cfRule type="cellIs" dxfId="7405" priority="5260" stopIfTrue="1" operator="greaterThan">
      <formula>100</formula>
    </cfRule>
  </conditionalFormatting>
  <conditionalFormatting sqref="E141">
    <cfRule type="cellIs" dxfId="7404" priority="5255" stopIfTrue="1" operator="lessThanOrEqual">
      <formula>2.5</formula>
    </cfRule>
    <cfRule type="cellIs" dxfId="7403" priority="5256" stopIfTrue="1" operator="between">
      <formula>2.5</formula>
      <formula>7</formula>
    </cfRule>
    <cfRule type="cellIs" dxfId="7402" priority="5257" stopIfTrue="1" operator="greaterThan">
      <formula>7</formula>
    </cfRule>
  </conditionalFormatting>
  <conditionalFormatting sqref="H141">
    <cfRule type="cellIs" dxfId="7401" priority="5252" stopIfTrue="1" operator="lessThanOrEqual">
      <formula>12</formula>
    </cfRule>
    <cfRule type="cellIs" dxfId="7400" priority="5253" stopIfTrue="1" operator="between">
      <formula>12</formula>
      <formula>16</formula>
    </cfRule>
    <cfRule type="cellIs" dxfId="7399" priority="5254" stopIfTrue="1" operator="greaterThan">
      <formula>16</formula>
    </cfRule>
  </conditionalFormatting>
  <conditionalFormatting sqref="J141">
    <cfRule type="cellIs" dxfId="7398" priority="5249" stopIfTrue="1" operator="greaterThan">
      <formula>6.2</formula>
    </cfRule>
    <cfRule type="cellIs" dxfId="7397" priority="5250" stopIfTrue="1" operator="between">
      <formula>5.601</formula>
      <formula>6.2</formula>
    </cfRule>
    <cfRule type="cellIs" dxfId="7396" priority="5251" stopIfTrue="1" operator="lessThanOrEqual">
      <formula>5.6</formula>
    </cfRule>
  </conditionalFormatting>
  <conditionalFormatting sqref="K141">
    <cfRule type="cellIs" dxfId="7395" priority="5248" stopIfTrue="1" operator="lessThanOrEqual">
      <formula>0.02</formula>
    </cfRule>
  </conditionalFormatting>
  <conditionalFormatting sqref="G141">
    <cfRule type="cellIs" dxfId="7394" priority="5245" stopIfTrue="1" operator="lessThanOrEqual">
      <formula>0.12</formula>
    </cfRule>
    <cfRule type="cellIs" dxfId="7393" priority="5246" stopIfTrue="1" operator="between">
      <formula>0.1201</formula>
      <formula>0.2</formula>
    </cfRule>
    <cfRule type="cellIs" dxfId="7392" priority="5247" stopIfTrue="1" operator="greaterThan">
      <formula>0.2</formula>
    </cfRule>
  </conditionalFormatting>
  <conditionalFormatting sqref="N141">
    <cfRule type="cellIs" dxfId="7391" priority="5243" stopIfTrue="1" operator="between">
      <formula>50.1</formula>
      <formula>100</formula>
    </cfRule>
    <cfRule type="cellIs" dxfId="7390" priority="5244" stopIfTrue="1" operator="greaterThan">
      <formula>100</formula>
    </cfRule>
  </conditionalFormatting>
  <conditionalFormatting sqref="M141">
    <cfRule type="cellIs" dxfId="7389" priority="5241" stopIfTrue="1" operator="between">
      <formula>1250.1</formula>
      <formula>5000</formula>
    </cfRule>
    <cfRule type="cellIs" dxfId="7388" priority="5242" stopIfTrue="1" operator="greaterThan">
      <formula>5000</formula>
    </cfRule>
  </conditionalFormatting>
  <conditionalFormatting sqref="F171:G171">
    <cfRule type="cellIs" dxfId="7387" priority="5228" stopIfTrue="1" operator="lessThanOrEqual">
      <formula>60</formula>
    </cfRule>
    <cfRule type="cellIs" dxfId="7386" priority="5229" stopIfTrue="1" operator="between">
      <formula>60</formula>
      <formula>100</formula>
    </cfRule>
    <cfRule type="cellIs" dxfId="7385" priority="5230" stopIfTrue="1" operator="greaterThan">
      <formula>100</formula>
    </cfRule>
  </conditionalFormatting>
  <conditionalFormatting sqref="E171">
    <cfRule type="cellIs" dxfId="7384" priority="5231" stopIfTrue="1" operator="lessThanOrEqual">
      <formula>2.5</formula>
    </cfRule>
    <cfRule type="cellIs" dxfId="7383" priority="5232" stopIfTrue="1" operator="between">
      <formula>2.5</formula>
      <formula>7</formula>
    </cfRule>
    <cfRule type="cellIs" dxfId="7382" priority="5233" stopIfTrue="1" operator="greaterThan">
      <formula>7</formula>
    </cfRule>
  </conditionalFormatting>
  <conditionalFormatting sqref="H171">
    <cfRule type="cellIs" dxfId="7381" priority="5234" stopIfTrue="1" operator="lessThanOrEqual">
      <formula>12</formula>
    </cfRule>
    <cfRule type="cellIs" dxfId="7380" priority="5235" stopIfTrue="1" operator="between">
      <formula>12</formula>
      <formula>16</formula>
    </cfRule>
    <cfRule type="cellIs" dxfId="7379" priority="5236" stopIfTrue="1" operator="greaterThan">
      <formula>16</formula>
    </cfRule>
  </conditionalFormatting>
  <conditionalFormatting sqref="J171">
    <cfRule type="cellIs" dxfId="7378" priority="5237" stopIfTrue="1" operator="greaterThan">
      <formula>6.2</formula>
    </cfRule>
    <cfRule type="cellIs" dxfId="7377" priority="5238" stopIfTrue="1" operator="between">
      <formula>5.601</formula>
      <formula>6.2</formula>
    </cfRule>
    <cfRule type="cellIs" dxfId="7376" priority="5239" stopIfTrue="1" operator="lessThanOrEqual">
      <formula>5.6</formula>
    </cfRule>
  </conditionalFormatting>
  <conditionalFormatting sqref="K171">
    <cfRule type="cellIs" dxfId="7375" priority="5240" stopIfTrue="1" operator="lessThanOrEqual">
      <formula>0.02</formula>
    </cfRule>
  </conditionalFormatting>
  <conditionalFormatting sqref="G171">
    <cfRule type="cellIs" dxfId="7374" priority="5225" stopIfTrue="1" operator="lessThanOrEqual">
      <formula>0.12</formula>
    </cfRule>
    <cfRule type="cellIs" dxfId="7373" priority="5226" stopIfTrue="1" operator="between">
      <formula>0.1201</formula>
      <formula>0.2</formula>
    </cfRule>
    <cfRule type="cellIs" dxfId="7372" priority="5227" stopIfTrue="1" operator="greaterThan">
      <formula>0.2</formula>
    </cfRule>
  </conditionalFormatting>
  <conditionalFormatting sqref="N171">
    <cfRule type="cellIs" dxfId="7371" priority="5222" stopIfTrue="1" operator="between">
      <formula>50.1</formula>
      <formula>100</formula>
    </cfRule>
    <cfRule type="cellIs" dxfId="7370" priority="5224" stopIfTrue="1" operator="greaterThan">
      <formula>100</formula>
    </cfRule>
  </conditionalFormatting>
  <conditionalFormatting sqref="M171">
    <cfRule type="cellIs" dxfId="7369" priority="5221" stopIfTrue="1" operator="between">
      <formula>1250.1</formula>
      <formula>5000</formula>
    </cfRule>
    <cfRule type="cellIs" dxfId="7368" priority="5223" stopIfTrue="1" operator="greaterThan">
      <formula>5000</formula>
    </cfRule>
  </conditionalFormatting>
  <conditionalFormatting sqref="F171:G171">
    <cfRule type="cellIs" dxfId="7367" priority="5218" stopIfTrue="1" operator="lessThanOrEqual">
      <formula>60</formula>
    </cfRule>
    <cfRule type="cellIs" dxfId="7366" priority="5219" stopIfTrue="1" operator="between">
      <formula>60</formula>
      <formula>100</formula>
    </cfRule>
    <cfRule type="cellIs" dxfId="7365" priority="5220" stopIfTrue="1" operator="greaterThan">
      <formula>100</formula>
    </cfRule>
  </conditionalFormatting>
  <conditionalFormatting sqref="E171">
    <cfRule type="cellIs" dxfId="7364" priority="5215" stopIfTrue="1" operator="lessThanOrEqual">
      <formula>2.5</formula>
    </cfRule>
    <cfRule type="cellIs" dxfId="7363" priority="5216" stopIfTrue="1" operator="between">
      <formula>2.5</formula>
      <formula>7</formula>
    </cfRule>
    <cfRule type="cellIs" dxfId="7362" priority="5217" stopIfTrue="1" operator="greaterThan">
      <formula>7</formula>
    </cfRule>
  </conditionalFormatting>
  <conditionalFormatting sqref="H171">
    <cfRule type="cellIs" dxfId="7361" priority="5212" stopIfTrue="1" operator="lessThanOrEqual">
      <formula>12</formula>
    </cfRule>
    <cfRule type="cellIs" dxfId="7360" priority="5213" stopIfTrue="1" operator="between">
      <formula>12</formula>
      <formula>16</formula>
    </cfRule>
    <cfRule type="cellIs" dxfId="7359" priority="5214" stopIfTrue="1" operator="greaterThan">
      <formula>16</formula>
    </cfRule>
  </conditionalFormatting>
  <conditionalFormatting sqref="J171">
    <cfRule type="cellIs" dxfId="7358" priority="5209" stopIfTrue="1" operator="greaterThan">
      <formula>6.2</formula>
    </cfRule>
    <cfRule type="cellIs" dxfId="7357" priority="5210" stopIfTrue="1" operator="between">
      <formula>5.601</formula>
      <formula>6.2</formula>
    </cfRule>
    <cfRule type="cellIs" dxfId="7356" priority="5211" stopIfTrue="1" operator="lessThanOrEqual">
      <formula>5.6</formula>
    </cfRule>
  </conditionalFormatting>
  <conditionalFormatting sqref="K171">
    <cfRule type="cellIs" dxfId="7355" priority="5208" stopIfTrue="1" operator="lessThanOrEqual">
      <formula>0.02</formula>
    </cfRule>
  </conditionalFormatting>
  <conditionalFormatting sqref="G171">
    <cfRule type="cellIs" dxfId="7354" priority="5205" stopIfTrue="1" operator="lessThanOrEqual">
      <formula>0.12</formula>
    </cfRule>
    <cfRule type="cellIs" dxfId="7353" priority="5206" stopIfTrue="1" operator="between">
      <formula>0.1201</formula>
      <formula>0.2</formula>
    </cfRule>
    <cfRule type="cellIs" dxfId="7352" priority="5207" stopIfTrue="1" operator="greaterThan">
      <formula>0.2</formula>
    </cfRule>
  </conditionalFormatting>
  <conditionalFormatting sqref="N171">
    <cfRule type="cellIs" dxfId="7351" priority="5203" stopIfTrue="1" operator="between">
      <formula>50.1</formula>
      <formula>100</formula>
    </cfRule>
    <cfRule type="cellIs" dxfId="7350" priority="5204" stopIfTrue="1" operator="greaterThan">
      <formula>100</formula>
    </cfRule>
  </conditionalFormatting>
  <conditionalFormatting sqref="M171">
    <cfRule type="cellIs" dxfId="7349" priority="5201" stopIfTrue="1" operator="between">
      <formula>1250.1</formula>
      <formula>5000</formula>
    </cfRule>
    <cfRule type="cellIs" dxfId="7348" priority="5202" stopIfTrue="1" operator="greaterThan">
      <formula>5000</formula>
    </cfRule>
  </conditionalFormatting>
  <conditionalFormatting sqref="F213:G213">
    <cfRule type="cellIs" dxfId="7347" priority="5188" stopIfTrue="1" operator="lessThanOrEqual">
      <formula>60</formula>
    </cfRule>
    <cfRule type="cellIs" dxfId="7346" priority="5189" stopIfTrue="1" operator="between">
      <formula>60</formula>
      <formula>100</formula>
    </cfRule>
    <cfRule type="cellIs" dxfId="7345" priority="5190" stopIfTrue="1" operator="greaterThan">
      <formula>100</formula>
    </cfRule>
  </conditionalFormatting>
  <conditionalFormatting sqref="E213">
    <cfRule type="cellIs" dxfId="7344" priority="5191" stopIfTrue="1" operator="lessThanOrEqual">
      <formula>2.5</formula>
    </cfRule>
    <cfRule type="cellIs" dxfId="7343" priority="5192" stopIfTrue="1" operator="between">
      <formula>2.5</formula>
      <formula>7</formula>
    </cfRule>
    <cfRule type="cellIs" dxfId="7342" priority="5193" stopIfTrue="1" operator="greaterThan">
      <formula>7</formula>
    </cfRule>
  </conditionalFormatting>
  <conditionalFormatting sqref="H213">
    <cfRule type="cellIs" dxfId="7341" priority="5194" stopIfTrue="1" operator="lessThanOrEqual">
      <formula>12</formula>
    </cfRule>
    <cfRule type="cellIs" dxfId="7340" priority="5195" stopIfTrue="1" operator="between">
      <formula>12</formula>
      <formula>16</formula>
    </cfRule>
    <cfRule type="cellIs" dxfId="7339" priority="5196" stopIfTrue="1" operator="greaterThan">
      <formula>16</formula>
    </cfRule>
  </conditionalFormatting>
  <conditionalFormatting sqref="J213">
    <cfRule type="cellIs" dxfId="7338" priority="5197" stopIfTrue="1" operator="greaterThan">
      <formula>6.2</formula>
    </cfRule>
    <cfRule type="cellIs" dxfId="7337" priority="5198" stopIfTrue="1" operator="between">
      <formula>5.601</formula>
      <formula>6.2</formula>
    </cfRule>
    <cfRule type="cellIs" dxfId="7336" priority="5199" stopIfTrue="1" operator="lessThanOrEqual">
      <formula>5.6</formula>
    </cfRule>
  </conditionalFormatting>
  <conditionalFormatting sqref="K213">
    <cfRule type="cellIs" dxfId="7335" priority="5200" stopIfTrue="1" operator="lessThanOrEqual">
      <formula>0.02</formula>
    </cfRule>
  </conditionalFormatting>
  <conditionalFormatting sqref="G213">
    <cfRule type="cellIs" dxfId="7334" priority="5185" stopIfTrue="1" operator="lessThanOrEqual">
      <formula>0.12</formula>
    </cfRule>
    <cfRule type="cellIs" dxfId="7333" priority="5186" stopIfTrue="1" operator="between">
      <formula>0.1201</formula>
      <formula>0.2</formula>
    </cfRule>
    <cfRule type="cellIs" dxfId="7332" priority="5187" stopIfTrue="1" operator="greaterThan">
      <formula>0.2</formula>
    </cfRule>
  </conditionalFormatting>
  <conditionalFormatting sqref="N213">
    <cfRule type="cellIs" dxfId="7331" priority="5182" stopIfTrue="1" operator="between">
      <formula>50.1</formula>
      <formula>100</formula>
    </cfRule>
    <cfRule type="cellIs" dxfId="7330" priority="5184" stopIfTrue="1" operator="greaterThan">
      <formula>100</formula>
    </cfRule>
  </conditionalFormatting>
  <conditionalFormatting sqref="M213">
    <cfRule type="cellIs" dxfId="7329" priority="5181" stopIfTrue="1" operator="between">
      <formula>1250.1</formula>
      <formula>5000</formula>
    </cfRule>
    <cfRule type="cellIs" dxfId="7328" priority="5183" stopIfTrue="1" operator="greaterThan">
      <formula>5000</formula>
    </cfRule>
  </conditionalFormatting>
  <conditionalFormatting sqref="F213:G213">
    <cfRule type="cellIs" dxfId="7327" priority="5178" stopIfTrue="1" operator="lessThanOrEqual">
      <formula>60</formula>
    </cfRule>
    <cfRule type="cellIs" dxfId="7326" priority="5179" stopIfTrue="1" operator="between">
      <formula>60</formula>
      <formula>100</formula>
    </cfRule>
    <cfRule type="cellIs" dxfId="7325" priority="5180" stopIfTrue="1" operator="greaterThan">
      <formula>100</formula>
    </cfRule>
  </conditionalFormatting>
  <conditionalFormatting sqref="E213">
    <cfRule type="cellIs" dxfId="7324" priority="5175" stopIfTrue="1" operator="lessThanOrEqual">
      <formula>2.5</formula>
    </cfRule>
    <cfRule type="cellIs" dxfId="7323" priority="5176" stopIfTrue="1" operator="between">
      <formula>2.5</formula>
      <formula>7</formula>
    </cfRule>
    <cfRule type="cellIs" dxfId="7322" priority="5177" stopIfTrue="1" operator="greaterThan">
      <formula>7</formula>
    </cfRule>
  </conditionalFormatting>
  <conditionalFormatting sqref="H213">
    <cfRule type="cellIs" dxfId="7321" priority="5172" stopIfTrue="1" operator="lessThanOrEqual">
      <formula>12</formula>
    </cfRule>
    <cfRule type="cellIs" dxfId="7320" priority="5173" stopIfTrue="1" operator="between">
      <formula>12</formula>
      <formula>16</formula>
    </cfRule>
    <cfRule type="cellIs" dxfId="7319" priority="5174" stopIfTrue="1" operator="greaterThan">
      <formula>16</formula>
    </cfRule>
  </conditionalFormatting>
  <conditionalFormatting sqref="J213">
    <cfRule type="cellIs" dxfId="7318" priority="5169" stopIfTrue="1" operator="greaterThan">
      <formula>6.2</formula>
    </cfRule>
    <cfRule type="cellIs" dxfId="7317" priority="5170" stopIfTrue="1" operator="between">
      <formula>5.601</formula>
      <formula>6.2</formula>
    </cfRule>
    <cfRule type="cellIs" dxfId="7316" priority="5171" stopIfTrue="1" operator="lessThanOrEqual">
      <formula>5.6</formula>
    </cfRule>
  </conditionalFormatting>
  <conditionalFormatting sqref="K213">
    <cfRule type="cellIs" dxfId="7315" priority="5168" stopIfTrue="1" operator="lessThanOrEqual">
      <formula>0.02</formula>
    </cfRule>
  </conditionalFormatting>
  <conditionalFormatting sqref="G213">
    <cfRule type="cellIs" dxfId="7314" priority="5165" stopIfTrue="1" operator="lessThanOrEqual">
      <formula>0.12</formula>
    </cfRule>
    <cfRule type="cellIs" dxfId="7313" priority="5166" stopIfTrue="1" operator="between">
      <formula>0.1201</formula>
      <formula>0.2</formula>
    </cfRule>
    <cfRule type="cellIs" dxfId="7312" priority="5167" stopIfTrue="1" operator="greaterThan">
      <formula>0.2</formula>
    </cfRule>
  </conditionalFormatting>
  <conditionalFormatting sqref="N213">
    <cfRule type="cellIs" dxfId="7311" priority="5163" stopIfTrue="1" operator="between">
      <formula>50.1</formula>
      <formula>100</formula>
    </cfRule>
    <cfRule type="cellIs" dxfId="7310" priority="5164" stopIfTrue="1" operator="greaterThan">
      <formula>100</formula>
    </cfRule>
  </conditionalFormatting>
  <conditionalFormatting sqref="M213">
    <cfRule type="cellIs" dxfId="7309" priority="5161" stopIfTrue="1" operator="between">
      <formula>1250.1</formula>
      <formula>5000</formula>
    </cfRule>
    <cfRule type="cellIs" dxfId="7308" priority="5162" stopIfTrue="1" operator="greaterThan">
      <formula>5000</formula>
    </cfRule>
  </conditionalFormatting>
  <conditionalFormatting sqref="F231:G231">
    <cfRule type="cellIs" dxfId="7307" priority="5148" stopIfTrue="1" operator="lessThanOrEqual">
      <formula>60</formula>
    </cfRule>
    <cfRule type="cellIs" dxfId="7306" priority="5149" stopIfTrue="1" operator="between">
      <formula>60</formula>
      <formula>100</formula>
    </cfRule>
    <cfRule type="cellIs" dxfId="7305" priority="5150" stopIfTrue="1" operator="greaterThan">
      <formula>100</formula>
    </cfRule>
  </conditionalFormatting>
  <conditionalFormatting sqref="E231">
    <cfRule type="cellIs" dxfId="7304" priority="5151" stopIfTrue="1" operator="lessThanOrEqual">
      <formula>2.5</formula>
    </cfRule>
    <cfRule type="cellIs" dxfId="7303" priority="5152" stopIfTrue="1" operator="between">
      <formula>2.5</formula>
      <formula>7</formula>
    </cfRule>
    <cfRule type="cellIs" dxfId="7302" priority="5153" stopIfTrue="1" operator="greaterThan">
      <formula>7</formula>
    </cfRule>
  </conditionalFormatting>
  <conditionalFormatting sqref="H231">
    <cfRule type="cellIs" dxfId="7301" priority="5154" stopIfTrue="1" operator="lessThanOrEqual">
      <formula>12</formula>
    </cfRule>
    <cfRule type="cellIs" dxfId="7300" priority="5155" stopIfTrue="1" operator="between">
      <formula>12</formula>
      <formula>16</formula>
    </cfRule>
    <cfRule type="cellIs" dxfId="7299" priority="5156" stopIfTrue="1" operator="greaterThan">
      <formula>16</formula>
    </cfRule>
  </conditionalFormatting>
  <conditionalFormatting sqref="J231">
    <cfRule type="cellIs" dxfId="7298" priority="5157" stopIfTrue="1" operator="greaterThan">
      <formula>6.2</formula>
    </cfRule>
    <cfRule type="cellIs" dxfId="7297" priority="5158" stopIfTrue="1" operator="between">
      <formula>5.601</formula>
      <formula>6.2</formula>
    </cfRule>
    <cfRule type="cellIs" dxfId="7296" priority="5159" stopIfTrue="1" operator="lessThanOrEqual">
      <formula>5.6</formula>
    </cfRule>
  </conditionalFormatting>
  <conditionalFormatting sqref="K231">
    <cfRule type="cellIs" dxfId="7295" priority="5160" stopIfTrue="1" operator="lessThanOrEqual">
      <formula>0.02</formula>
    </cfRule>
  </conditionalFormatting>
  <conditionalFormatting sqref="G231">
    <cfRule type="cellIs" dxfId="7294" priority="5145" stopIfTrue="1" operator="lessThanOrEqual">
      <formula>0.12</formula>
    </cfRule>
    <cfRule type="cellIs" dxfId="7293" priority="5146" stopIfTrue="1" operator="between">
      <formula>0.1201</formula>
      <formula>0.2</formula>
    </cfRule>
    <cfRule type="cellIs" dxfId="7292" priority="5147" stopIfTrue="1" operator="greaterThan">
      <formula>0.2</formula>
    </cfRule>
  </conditionalFormatting>
  <conditionalFormatting sqref="N231">
    <cfRule type="cellIs" dxfId="7291" priority="5142" stopIfTrue="1" operator="between">
      <formula>50.1</formula>
      <formula>100</formula>
    </cfRule>
    <cfRule type="cellIs" dxfId="7290" priority="5144" stopIfTrue="1" operator="greaterThan">
      <formula>100</formula>
    </cfRule>
  </conditionalFormatting>
  <conditionalFormatting sqref="M231">
    <cfRule type="cellIs" dxfId="7289" priority="5141" stopIfTrue="1" operator="between">
      <formula>1250.1</formula>
      <formula>5000</formula>
    </cfRule>
    <cfRule type="cellIs" dxfId="7288" priority="5143" stopIfTrue="1" operator="greaterThan">
      <formula>5000</formula>
    </cfRule>
  </conditionalFormatting>
  <conditionalFormatting sqref="F231:G231">
    <cfRule type="cellIs" dxfId="7287" priority="5138" stopIfTrue="1" operator="lessThanOrEqual">
      <formula>60</formula>
    </cfRule>
    <cfRule type="cellIs" dxfId="7286" priority="5139" stopIfTrue="1" operator="between">
      <formula>60</formula>
      <formula>100</formula>
    </cfRule>
    <cfRule type="cellIs" dxfId="7285" priority="5140" stopIfTrue="1" operator="greaterThan">
      <formula>100</formula>
    </cfRule>
  </conditionalFormatting>
  <conditionalFormatting sqref="E231">
    <cfRule type="cellIs" dxfId="7284" priority="5135" stopIfTrue="1" operator="lessThanOrEqual">
      <formula>2.5</formula>
    </cfRule>
    <cfRule type="cellIs" dxfId="7283" priority="5136" stopIfTrue="1" operator="between">
      <formula>2.5</formula>
      <formula>7</formula>
    </cfRule>
    <cfRule type="cellIs" dxfId="7282" priority="5137" stopIfTrue="1" operator="greaterThan">
      <formula>7</formula>
    </cfRule>
  </conditionalFormatting>
  <conditionalFormatting sqref="H231">
    <cfRule type="cellIs" dxfId="7281" priority="5132" stopIfTrue="1" operator="lessThanOrEqual">
      <formula>12</formula>
    </cfRule>
    <cfRule type="cellIs" dxfId="7280" priority="5133" stopIfTrue="1" operator="between">
      <formula>12</formula>
      <formula>16</formula>
    </cfRule>
    <cfRule type="cellIs" dxfId="7279" priority="5134" stopIfTrue="1" operator="greaterThan">
      <formula>16</formula>
    </cfRule>
  </conditionalFormatting>
  <conditionalFormatting sqref="J231">
    <cfRule type="cellIs" dxfId="7278" priority="5129" stopIfTrue="1" operator="greaterThan">
      <formula>6.2</formula>
    </cfRule>
    <cfRule type="cellIs" dxfId="7277" priority="5130" stopIfTrue="1" operator="between">
      <formula>5.601</formula>
      <formula>6.2</formula>
    </cfRule>
    <cfRule type="cellIs" dxfId="7276" priority="5131" stopIfTrue="1" operator="lessThanOrEqual">
      <formula>5.6</formula>
    </cfRule>
  </conditionalFormatting>
  <conditionalFormatting sqref="K231">
    <cfRule type="cellIs" dxfId="7275" priority="5128" stopIfTrue="1" operator="lessThanOrEqual">
      <formula>0.02</formula>
    </cfRule>
  </conditionalFormatting>
  <conditionalFormatting sqref="G231">
    <cfRule type="cellIs" dxfId="7274" priority="5125" stopIfTrue="1" operator="lessThanOrEqual">
      <formula>0.12</formula>
    </cfRule>
    <cfRule type="cellIs" dxfId="7273" priority="5126" stopIfTrue="1" operator="between">
      <formula>0.1201</formula>
      <formula>0.2</formula>
    </cfRule>
    <cfRule type="cellIs" dxfId="7272" priority="5127" stopIfTrue="1" operator="greaterThan">
      <formula>0.2</formula>
    </cfRule>
  </conditionalFormatting>
  <conditionalFormatting sqref="N231">
    <cfRule type="cellIs" dxfId="7271" priority="5123" stopIfTrue="1" operator="between">
      <formula>50.1</formula>
      <formula>100</formula>
    </cfRule>
    <cfRule type="cellIs" dxfId="7270" priority="5124" stopIfTrue="1" operator="greaterThan">
      <formula>100</formula>
    </cfRule>
  </conditionalFormatting>
  <conditionalFormatting sqref="M231">
    <cfRule type="cellIs" dxfId="7269" priority="5121" stopIfTrue="1" operator="between">
      <formula>1250.1</formula>
      <formula>5000</formula>
    </cfRule>
    <cfRule type="cellIs" dxfId="7268" priority="5122" stopIfTrue="1" operator="greaterThan">
      <formula>5000</formula>
    </cfRule>
  </conditionalFormatting>
  <conditionalFormatting sqref="F325:G325">
    <cfRule type="cellIs" dxfId="7267" priority="5108" stopIfTrue="1" operator="lessThanOrEqual">
      <formula>60</formula>
    </cfRule>
    <cfRule type="cellIs" dxfId="7266" priority="5109" stopIfTrue="1" operator="between">
      <formula>60</formula>
      <formula>100</formula>
    </cfRule>
    <cfRule type="cellIs" dxfId="7265" priority="5110" stopIfTrue="1" operator="greaterThan">
      <formula>100</formula>
    </cfRule>
  </conditionalFormatting>
  <conditionalFormatting sqref="E325">
    <cfRule type="cellIs" dxfId="7264" priority="5111" stopIfTrue="1" operator="lessThanOrEqual">
      <formula>2.5</formula>
    </cfRule>
    <cfRule type="cellIs" dxfId="7263" priority="5112" stopIfTrue="1" operator="between">
      <formula>2.5</formula>
      <formula>7</formula>
    </cfRule>
    <cfRule type="cellIs" dxfId="7262" priority="5113" stopIfTrue="1" operator="greaterThan">
      <formula>7</formula>
    </cfRule>
  </conditionalFormatting>
  <conditionalFormatting sqref="H325">
    <cfRule type="cellIs" dxfId="7261" priority="5114" stopIfTrue="1" operator="lessThanOrEqual">
      <formula>12</formula>
    </cfRule>
    <cfRule type="cellIs" dxfId="7260" priority="5115" stopIfTrue="1" operator="between">
      <formula>12</formula>
      <formula>16</formula>
    </cfRule>
    <cfRule type="cellIs" dxfId="7259" priority="5116" stopIfTrue="1" operator="greaterThan">
      <formula>16</formula>
    </cfRule>
  </conditionalFormatting>
  <conditionalFormatting sqref="J325">
    <cfRule type="cellIs" dxfId="7258" priority="5117" stopIfTrue="1" operator="greaterThan">
      <formula>6.2</formula>
    </cfRule>
    <cfRule type="cellIs" dxfId="7257" priority="5118" stopIfTrue="1" operator="between">
      <formula>5.601</formula>
      <formula>6.2</formula>
    </cfRule>
    <cfRule type="cellIs" dxfId="7256" priority="5119" stopIfTrue="1" operator="lessThanOrEqual">
      <formula>5.6</formula>
    </cfRule>
  </conditionalFormatting>
  <conditionalFormatting sqref="K325">
    <cfRule type="cellIs" dxfId="7255" priority="5120" stopIfTrue="1" operator="lessThanOrEqual">
      <formula>0.02</formula>
    </cfRule>
  </conditionalFormatting>
  <conditionalFormatting sqref="G325">
    <cfRule type="cellIs" dxfId="7254" priority="5105" stopIfTrue="1" operator="lessThanOrEqual">
      <formula>0.12</formula>
    </cfRule>
    <cfRule type="cellIs" dxfId="7253" priority="5106" stopIfTrue="1" operator="between">
      <formula>0.1201</formula>
      <formula>0.2</formula>
    </cfRule>
    <cfRule type="cellIs" dxfId="7252" priority="5107" stopIfTrue="1" operator="greaterThan">
      <formula>0.2</formula>
    </cfRule>
  </conditionalFormatting>
  <conditionalFormatting sqref="N325">
    <cfRule type="cellIs" dxfId="7251" priority="5102" stopIfTrue="1" operator="between">
      <formula>50.1</formula>
      <formula>100</formula>
    </cfRule>
    <cfRule type="cellIs" dxfId="7250" priority="5104" stopIfTrue="1" operator="greaterThan">
      <formula>100</formula>
    </cfRule>
  </conditionalFormatting>
  <conditionalFormatting sqref="M325">
    <cfRule type="cellIs" dxfId="7249" priority="5101" stopIfTrue="1" operator="between">
      <formula>1250.1</formula>
      <formula>5000</formula>
    </cfRule>
    <cfRule type="cellIs" dxfId="7248" priority="5103" stopIfTrue="1" operator="greaterThan">
      <formula>5000</formula>
    </cfRule>
  </conditionalFormatting>
  <conditionalFormatting sqref="F325:G325">
    <cfRule type="cellIs" dxfId="7247" priority="5098" stopIfTrue="1" operator="lessThanOrEqual">
      <formula>60</formula>
    </cfRule>
    <cfRule type="cellIs" dxfId="7246" priority="5099" stopIfTrue="1" operator="between">
      <formula>60</formula>
      <formula>100</formula>
    </cfRule>
    <cfRule type="cellIs" dxfId="7245" priority="5100" stopIfTrue="1" operator="greaterThan">
      <formula>100</formula>
    </cfRule>
  </conditionalFormatting>
  <conditionalFormatting sqref="E325">
    <cfRule type="cellIs" dxfId="7244" priority="5095" stopIfTrue="1" operator="lessThanOrEqual">
      <formula>2.5</formula>
    </cfRule>
    <cfRule type="cellIs" dxfId="7243" priority="5096" stopIfTrue="1" operator="between">
      <formula>2.5</formula>
      <formula>7</formula>
    </cfRule>
    <cfRule type="cellIs" dxfId="7242" priority="5097" stopIfTrue="1" operator="greaterThan">
      <formula>7</formula>
    </cfRule>
  </conditionalFormatting>
  <conditionalFormatting sqref="H325">
    <cfRule type="cellIs" dxfId="7241" priority="5092" stopIfTrue="1" operator="lessThanOrEqual">
      <formula>12</formula>
    </cfRule>
    <cfRule type="cellIs" dxfId="7240" priority="5093" stopIfTrue="1" operator="between">
      <formula>12</formula>
      <formula>16</formula>
    </cfRule>
    <cfRule type="cellIs" dxfId="7239" priority="5094" stopIfTrue="1" operator="greaterThan">
      <formula>16</formula>
    </cfRule>
  </conditionalFormatting>
  <conditionalFormatting sqref="J325">
    <cfRule type="cellIs" dxfId="7238" priority="5089" stopIfTrue="1" operator="greaterThan">
      <formula>6.2</formula>
    </cfRule>
    <cfRule type="cellIs" dxfId="7237" priority="5090" stopIfTrue="1" operator="between">
      <formula>5.601</formula>
      <formula>6.2</formula>
    </cfRule>
    <cfRule type="cellIs" dxfId="7236" priority="5091" stopIfTrue="1" operator="lessThanOrEqual">
      <formula>5.6</formula>
    </cfRule>
  </conditionalFormatting>
  <conditionalFormatting sqref="K325">
    <cfRule type="cellIs" dxfId="7235" priority="5088" stopIfTrue="1" operator="lessThanOrEqual">
      <formula>0.02</formula>
    </cfRule>
  </conditionalFormatting>
  <conditionalFormatting sqref="G325">
    <cfRule type="cellIs" dxfId="7234" priority="5085" stopIfTrue="1" operator="lessThanOrEqual">
      <formula>0.12</formula>
    </cfRule>
    <cfRule type="cellIs" dxfId="7233" priority="5086" stopIfTrue="1" operator="between">
      <formula>0.1201</formula>
      <formula>0.2</formula>
    </cfRule>
    <cfRule type="cellIs" dxfId="7232" priority="5087" stopIfTrue="1" operator="greaterThan">
      <formula>0.2</formula>
    </cfRule>
  </conditionalFormatting>
  <conditionalFormatting sqref="N325">
    <cfRule type="cellIs" dxfId="7231" priority="5083" stopIfTrue="1" operator="between">
      <formula>50.1</formula>
      <formula>100</formula>
    </cfRule>
    <cfRule type="cellIs" dxfId="7230" priority="5084" stopIfTrue="1" operator="greaterThan">
      <formula>100</formula>
    </cfRule>
  </conditionalFormatting>
  <conditionalFormatting sqref="M325">
    <cfRule type="cellIs" dxfId="7229" priority="5081" stopIfTrue="1" operator="between">
      <formula>1250.1</formula>
      <formula>5000</formula>
    </cfRule>
    <cfRule type="cellIs" dxfId="7228" priority="5082" stopIfTrue="1" operator="greaterThan">
      <formula>5000</formula>
    </cfRule>
  </conditionalFormatting>
  <conditionalFormatting sqref="F375:G375">
    <cfRule type="cellIs" dxfId="7227" priority="5068" stopIfTrue="1" operator="lessThanOrEqual">
      <formula>60</formula>
    </cfRule>
    <cfRule type="cellIs" dxfId="7226" priority="5069" stopIfTrue="1" operator="between">
      <formula>60</formula>
      <formula>100</formula>
    </cfRule>
    <cfRule type="cellIs" dxfId="7225" priority="5070" stopIfTrue="1" operator="greaterThan">
      <formula>100</formula>
    </cfRule>
  </conditionalFormatting>
  <conditionalFormatting sqref="E375">
    <cfRule type="cellIs" dxfId="7224" priority="5071" stopIfTrue="1" operator="lessThanOrEqual">
      <formula>2.5</formula>
    </cfRule>
    <cfRule type="cellIs" dxfId="7223" priority="5072" stopIfTrue="1" operator="between">
      <formula>2.5</formula>
      <formula>7</formula>
    </cfRule>
    <cfRule type="cellIs" dxfId="7222" priority="5073" stopIfTrue="1" operator="greaterThan">
      <formula>7</formula>
    </cfRule>
  </conditionalFormatting>
  <conditionalFormatting sqref="H375">
    <cfRule type="cellIs" dxfId="7221" priority="5074" stopIfTrue="1" operator="lessThanOrEqual">
      <formula>12</formula>
    </cfRule>
    <cfRule type="cellIs" dxfId="7220" priority="5075" stopIfTrue="1" operator="between">
      <formula>12</formula>
      <formula>16</formula>
    </cfRule>
    <cfRule type="cellIs" dxfId="7219" priority="5076" stopIfTrue="1" operator="greaterThan">
      <formula>16</formula>
    </cfRule>
  </conditionalFormatting>
  <conditionalFormatting sqref="J375">
    <cfRule type="cellIs" dxfId="7218" priority="5077" stopIfTrue="1" operator="greaterThan">
      <formula>6.2</formula>
    </cfRule>
    <cfRule type="cellIs" dxfId="7217" priority="5078" stopIfTrue="1" operator="between">
      <formula>5.601</formula>
      <formula>6.2</formula>
    </cfRule>
    <cfRule type="cellIs" dxfId="7216" priority="5079" stopIfTrue="1" operator="lessThanOrEqual">
      <formula>5.6</formula>
    </cfRule>
  </conditionalFormatting>
  <conditionalFormatting sqref="K375">
    <cfRule type="cellIs" dxfId="7215" priority="5080" stopIfTrue="1" operator="lessThanOrEqual">
      <formula>0.02</formula>
    </cfRule>
  </conditionalFormatting>
  <conditionalFormatting sqref="G375">
    <cfRule type="cellIs" dxfId="7214" priority="5065" stopIfTrue="1" operator="lessThanOrEqual">
      <formula>0.12</formula>
    </cfRule>
    <cfRule type="cellIs" dxfId="7213" priority="5066" stopIfTrue="1" operator="between">
      <formula>0.1201</formula>
      <formula>0.2</formula>
    </cfRule>
    <cfRule type="cellIs" dxfId="7212" priority="5067" stopIfTrue="1" operator="greaterThan">
      <formula>0.2</formula>
    </cfRule>
  </conditionalFormatting>
  <conditionalFormatting sqref="N375">
    <cfRule type="cellIs" dxfId="7211" priority="5062" stopIfTrue="1" operator="between">
      <formula>50.1</formula>
      <formula>100</formula>
    </cfRule>
    <cfRule type="cellIs" dxfId="7210" priority="5064" stopIfTrue="1" operator="greaterThan">
      <formula>100</formula>
    </cfRule>
  </conditionalFormatting>
  <conditionalFormatting sqref="M375">
    <cfRule type="cellIs" dxfId="7209" priority="5061" stopIfTrue="1" operator="between">
      <formula>1250.1</formula>
      <formula>5000</formula>
    </cfRule>
    <cfRule type="cellIs" dxfId="7208" priority="5063" stopIfTrue="1" operator="greaterThan">
      <formula>5000</formula>
    </cfRule>
  </conditionalFormatting>
  <conditionalFormatting sqref="F375:G375">
    <cfRule type="cellIs" dxfId="7207" priority="5058" stopIfTrue="1" operator="lessThanOrEqual">
      <formula>60</formula>
    </cfRule>
    <cfRule type="cellIs" dxfId="7206" priority="5059" stopIfTrue="1" operator="between">
      <formula>60</formula>
      <formula>100</formula>
    </cfRule>
    <cfRule type="cellIs" dxfId="7205" priority="5060" stopIfTrue="1" operator="greaterThan">
      <formula>100</formula>
    </cfRule>
  </conditionalFormatting>
  <conditionalFormatting sqref="E375">
    <cfRule type="cellIs" dxfId="7204" priority="5055" stopIfTrue="1" operator="lessThanOrEqual">
      <formula>2.5</formula>
    </cfRule>
    <cfRule type="cellIs" dxfId="7203" priority="5056" stopIfTrue="1" operator="between">
      <formula>2.5</formula>
      <formula>7</formula>
    </cfRule>
    <cfRule type="cellIs" dxfId="7202" priority="5057" stopIfTrue="1" operator="greaterThan">
      <formula>7</formula>
    </cfRule>
  </conditionalFormatting>
  <conditionalFormatting sqref="H375">
    <cfRule type="cellIs" dxfId="7201" priority="5052" stopIfTrue="1" operator="lessThanOrEqual">
      <formula>12</formula>
    </cfRule>
    <cfRule type="cellIs" dxfId="7200" priority="5053" stopIfTrue="1" operator="between">
      <formula>12</formula>
      <formula>16</formula>
    </cfRule>
    <cfRule type="cellIs" dxfId="7199" priority="5054" stopIfTrue="1" operator="greaterThan">
      <formula>16</formula>
    </cfRule>
  </conditionalFormatting>
  <conditionalFormatting sqref="J375">
    <cfRule type="cellIs" dxfId="7198" priority="5049" stopIfTrue="1" operator="greaterThan">
      <formula>6.2</formula>
    </cfRule>
    <cfRule type="cellIs" dxfId="7197" priority="5050" stopIfTrue="1" operator="between">
      <formula>5.601</formula>
      <formula>6.2</formula>
    </cfRule>
    <cfRule type="cellIs" dxfId="7196" priority="5051" stopIfTrue="1" operator="lessThanOrEqual">
      <formula>5.6</formula>
    </cfRule>
  </conditionalFormatting>
  <conditionalFormatting sqref="K375">
    <cfRule type="cellIs" dxfId="7195" priority="5048" stopIfTrue="1" operator="lessThanOrEqual">
      <formula>0.02</formula>
    </cfRule>
  </conditionalFormatting>
  <conditionalFormatting sqref="G375">
    <cfRule type="cellIs" dxfId="7194" priority="5045" stopIfTrue="1" operator="lessThanOrEqual">
      <formula>0.12</formula>
    </cfRule>
    <cfRule type="cellIs" dxfId="7193" priority="5046" stopIfTrue="1" operator="between">
      <formula>0.1201</formula>
      <formula>0.2</formula>
    </cfRule>
    <cfRule type="cellIs" dxfId="7192" priority="5047" stopIfTrue="1" operator="greaterThan">
      <formula>0.2</formula>
    </cfRule>
  </conditionalFormatting>
  <conditionalFormatting sqref="N375">
    <cfRule type="cellIs" dxfId="7191" priority="5043" stopIfTrue="1" operator="between">
      <formula>50.1</formula>
      <formula>100</formula>
    </cfRule>
    <cfRule type="cellIs" dxfId="7190" priority="5044" stopIfTrue="1" operator="greaterThan">
      <formula>100</formula>
    </cfRule>
  </conditionalFormatting>
  <conditionalFormatting sqref="M375">
    <cfRule type="cellIs" dxfId="7189" priority="5041" stopIfTrue="1" operator="between">
      <formula>1250.1</formula>
      <formula>5000</formula>
    </cfRule>
    <cfRule type="cellIs" dxfId="7188" priority="5042" stopIfTrue="1" operator="greaterThan">
      <formula>5000</formula>
    </cfRule>
  </conditionalFormatting>
  <conditionalFormatting sqref="F621:G621">
    <cfRule type="cellIs" dxfId="7187" priority="5028" stopIfTrue="1" operator="lessThanOrEqual">
      <formula>60</formula>
    </cfRule>
    <cfRule type="cellIs" dxfId="7186" priority="5029" stopIfTrue="1" operator="between">
      <formula>60</formula>
      <formula>100</formula>
    </cfRule>
    <cfRule type="cellIs" dxfId="7185" priority="5030" stopIfTrue="1" operator="greaterThan">
      <formula>100</formula>
    </cfRule>
  </conditionalFormatting>
  <conditionalFormatting sqref="E621">
    <cfRule type="cellIs" dxfId="7184" priority="5031" stopIfTrue="1" operator="lessThanOrEqual">
      <formula>2.5</formula>
    </cfRule>
    <cfRule type="cellIs" dxfId="7183" priority="5032" stopIfTrue="1" operator="between">
      <formula>2.5</formula>
      <formula>7</formula>
    </cfRule>
    <cfRule type="cellIs" dxfId="7182" priority="5033" stopIfTrue="1" operator="greaterThan">
      <formula>7</formula>
    </cfRule>
  </conditionalFormatting>
  <conditionalFormatting sqref="H621">
    <cfRule type="cellIs" dxfId="7181" priority="5034" stopIfTrue="1" operator="lessThanOrEqual">
      <formula>12</formula>
    </cfRule>
    <cfRule type="cellIs" dxfId="7180" priority="5035" stopIfTrue="1" operator="between">
      <formula>12</formula>
      <formula>16</formula>
    </cfRule>
    <cfRule type="cellIs" dxfId="7179" priority="5036" stopIfTrue="1" operator="greaterThan">
      <formula>16</formula>
    </cfRule>
  </conditionalFormatting>
  <conditionalFormatting sqref="J621">
    <cfRule type="cellIs" dxfId="7178" priority="5037" stopIfTrue="1" operator="greaterThan">
      <formula>6.2</formula>
    </cfRule>
    <cfRule type="cellIs" dxfId="7177" priority="5038" stopIfTrue="1" operator="between">
      <formula>5.601</formula>
      <formula>6.2</formula>
    </cfRule>
    <cfRule type="cellIs" dxfId="7176" priority="5039" stopIfTrue="1" operator="lessThanOrEqual">
      <formula>5.6</formula>
    </cfRule>
  </conditionalFormatting>
  <conditionalFormatting sqref="K621">
    <cfRule type="cellIs" dxfId="7175" priority="5040" stopIfTrue="1" operator="lessThanOrEqual">
      <formula>0.02</formula>
    </cfRule>
  </conditionalFormatting>
  <conditionalFormatting sqref="G621">
    <cfRule type="cellIs" dxfId="7174" priority="5025" stopIfTrue="1" operator="lessThanOrEqual">
      <formula>0.12</formula>
    </cfRule>
    <cfRule type="cellIs" dxfId="7173" priority="5026" stopIfTrue="1" operator="between">
      <formula>0.1201</formula>
      <formula>0.2</formula>
    </cfRule>
    <cfRule type="cellIs" dxfId="7172" priority="5027" stopIfTrue="1" operator="greaterThan">
      <formula>0.2</formula>
    </cfRule>
  </conditionalFormatting>
  <conditionalFormatting sqref="N621">
    <cfRule type="cellIs" dxfId="7171" priority="5022" stopIfTrue="1" operator="between">
      <formula>50.1</formula>
      <formula>100</formula>
    </cfRule>
    <cfRule type="cellIs" dxfId="7170" priority="5024" stopIfTrue="1" operator="greaterThan">
      <formula>100</formula>
    </cfRule>
  </conditionalFormatting>
  <conditionalFormatting sqref="M621">
    <cfRule type="cellIs" dxfId="7169" priority="5021" stopIfTrue="1" operator="between">
      <formula>1250.1</formula>
      <formula>5000</formula>
    </cfRule>
    <cfRule type="cellIs" dxfId="7168" priority="5023" stopIfTrue="1" operator="greaterThan">
      <formula>5000</formula>
    </cfRule>
  </conditionalFormatting>
  <conditionalFormatting sqref="F621:G621">
    <cfRule type="cellIs" dxfId="7167" priority="5018" stopIfTrue="1" operator="lessThanOrEqual">
      <formula>60</formula>
    </cfRule>
    <cfRule type="cellIs" dxfId="7166" priority="5019" stopIfTrue="1" operator="between">
      <formula>60</formula>
      <formula>100</formula>
    </cfRule>
    <cfRule type="cellIs" dxfId="7165" priority="5020" stopIfTrue="1" operator="greaterThan">
      <formula>100</formula>
    </cfRule>
  </conditionalFormatting>
  <conditionalFormatting sqref="E621">
    <cfRule type="cellIs" dxfId="7164" priority="5015" stopIfTrue="1" operator="lessThanOrEqual">
      <formula>2.5</formula>
    </cfRule>
    <cfRule type="cellIs" dxfId="7163" priority="5016" stopIfTrue="1" operator="between">
      <formula>2.5</formula>
      <formula>7</formula>
    </cfRule>
    <cfRule type="cellIs" dxfId="7162" priority="5017" stopIfTrue="1" operator="greaterThan">
      <formula>7</formula>
    </cfRule>
  </conditionalFormatting>
  <conditionalFormatting sqref="H621">
    <cfRule type="cellIs" dxfId="7161" priority="5012" stopIfTrue="1" operator="lessThanOrEqual">
      <formula>12</formula>
    </cfRule>
    <cfRule type="cellIs" dxfId="7160" priority="5013" stopIfTrue="1" operator="between">
      <formula>12</formula>
      <formula>16</formula>
    </cfRule>
    <cfRule type="cellIs" dxfId="7159" priority="5014" stopIfTrue="1" operator="greaterThan">
      <formula>16</formula>
    </cfRule>
  </conditionalFormatting>
  <conditionalFormatting sqref="J621">
    <cfRule type="cellIs" dxfId="7158" priority="5009" stopIfTrue="1" operator="greaterThan">
      <formula>6.2</formula>
    </cfRule>
    <cfRule type="cellIs" dxfId="7157" priority="5010" stopIfTrue="1" operator="between">
      <formula>5.601</formula>
      <formula>6.2</formula>
    </cfRule>
    <cfRule type="cellIs" dxfId="7156" priority="5011" stopIfTrue="1" operator="lessThanOrEqual">
      <formula>5.6</formula>
    </cfRule>
  </conditionalFormatting>
  <conditionalFormatting sqref="K621">
    <cfRule type="cellIs" dxfId="7155" priority="5008" stopIfTrue="1" operator="lessThanOrEqual">
      <formula>0.02</formula>
    </cfRule>
  </conditionalFormatting>
  <conditionalFormatting sqref="G621">
    <cfRule type="cellIs" dxfId="7154" priority="5005" stopIfTrue="1" operator="lessThanOrEqual">
      <formula>0.12</formula>
    </cfRule>
    <cfRule type="cellIs" dxfId="7153" priority="5006" stopIfTrue="1" operator="between">
      <formula>0.1201</formula>
      <formula>0.2</formula>
    </cfRule>
    <cfRule type="cellIs" dxfId="7152" priority="5007" stopIfTrue="1" operator="greaterThan">
      <formula>0.2</formula>
    </cfRule>
  </conditionalFormatting>
  <conditionalFormatting sqref="N621">
    <cfRule type="cellIs" dxfId="7151" priority="5003" stopIfTrue="1" operator="between">
      <formula>50.1</formula>
      <formula>100</formula>
    </cfRule>
    <cfRule type="cellIs" dxfId="7150" priority="5004" stopIfTrue="1" operator="greaterThan">
      <formula>100</formula>
    </cfRule>
  </conditionalFormatting>
  <conditionalFormatting sqref="M621">
    <cfRule type="cellIs" dxfId="7149" priority="5001" stopIfTrue="1" operator="between">
      <formula>1250.1</formula>
      <formula>5000</formula>
    </cfRule>
    <cfRule type="cellIs" dxfId="7148" priority="5002" stopIfTrue="1" operator="greaterThan">
      <formula>5000</formula>
    </cfRule>
  </conditionalFormatting>
  <conditionalFormatting sqref="F687:G687">
    <cfRule type="cellIs" dxfId="7147" priority="4988" stopIfTrue="1" operator="lessThanOrEqual">
      <formula>60</formula>
    </cfRule>
    <cfRule type="cellIs" dxfId="7146" priority="4989" stopIfTrue="1" operator="between">
      <formula>60</formula>
      <formula>100</formula>
    </cfRule>
    <cfRule type="cellIs" dxfId="7145" priority="4990" stopIfTrue="1" operator="greaterThan">
      <formula>100</formula>
    </cfRule>
  </conditionalFormatting>
  <conditionalFormatting sqref="E687">
    <cfRule type="cellIs" dxfId="7144" priority="4991" stopIfTrue="1" operator="lessThanOrEqual">
      <formula>2.5</formula>
    </cfRule>
    <cfRule type="cellIs" dxfId="7143" priority="4992" stopIfTrue="1" operator="between">
      <formula>2.5</formula>
      <formula>7</formula>
    </cfRule>
    <cfRule type="cellIs" dxfId="7142" priority="4993" stopIfTrue="1" operator="greaterThan">
      <formula>7</formula>
    </cfRule>
  </conditionalFormatting>
  <conditionalFormatting sqref="H687">
    <cfRule type="cellIs" dxfId="7141" priority="4994" stopIfTrue="1" operator="lessThanOrEqual">
      <formula>12</formula>
    </cfRule>
    <cfRule type="cellIs" dxfId="7140" priority="4995" stopIfTrue="1" operator="between">
      <formula>12</formula>
      <formula>16</formula>
    </cfRule>
    <cfRule type="cellIs" dxfId="7139" priority="4996" stopIfTrue="1" operator="greaterThan">
      <formula>16</formula>
    </cfRule>
  </conditionalFormatting>
  <conditionalFormatting sqref="J687">
    <cfRule type="cellIs" dxfId="7138" priority="4997" stopIfTrue="1" operator="greaterThan">
      <formula>6.2</formula>
    </cfRule>
    <cfRule type="cellIs" dxfId="7137" priority="4998" stopIfTrue="1" operator="between">
      <formula>5.601</formula>
      <formula>6.2</formula>
    </cfRule>
    <cfRule type="cellIs" dxfId="7136" priority="4999" stopIfTrue="1" operator="lessThanOrEqual">
      <formula>5.6</formula>
    </cfRule>
  </conditionalFormatting>
  <conditionalFormatting sqref="K687">
    <cfRule type="cellIs" dxfId="7135" priority="5000" stopIfTrue="1" operator="lessThanOrEqual">
      <formula>0.02</formula>
    </cfRule>
  </conditionalFormatting>
  <conditionalFormatting sqref="G687">
    <cfRule type="cellIs" dxfId="7134" priority="4985" stopIfTrue="1" operator="lessThanOrEqual">
      <formula>0.12</formula>
    </cfRule>
    <cfRule type="cellIs" dxfId="7133" priority="4986" stopIfTrue="1" operator="between">
      <formula>0.1201</formula>
      <formula>0.2</formula>
    </cfRule>
    <cfRule type="cellIs" dxfId="7132" priority="4987" stopIfTrue="1" operator="greaterThan">
      <formula>0.2</formula>
    </cfRule>
  </conditionalFormatting>
  <conditionalFormatting sqref="N687">
    <cfRule type="cellIs" dxfId="7131" priority="4982" stopIfTrue="1" operator="between">
      <formula>50.1</formula>
      <formula>100</formula>
    </cfRule>
    <cfRule type="cellIs" dxfId="7130" priority="4984" stopIfTrue="1" operator="greaterThan">
      <formula>100</formula>
    </cfRule>
  </conditionalFormatting>
  <conditionalFormatting sqref="M687">
    <cfRule type="cellIs" dxfId="7129" priority="4981" stopIfTrue="1" operator="between">
      <formula>1250.1</formula>
      <formula>5000</formula>
    </cfRule>
    <cfRule type="cellIs" dxfId="7128" priority="4983" stopIfTrue="1" operator="greaterThan">
      <formula>5000</formula>
    </cfRule>
  </conditionalFormatting>
  <conditionalFormatting sqref="F687:G687">
    <cfRule type="cellIs" dxfId="7127" priority="4978" stopIfTrue="1" operator="lessThanOrEqual">
      <formula>60</formula>
    </cfRule>
    <cfRule type="cellIs" dxfId="7126" priority="4979" stopIfTrue="1" operator="between">
      <formula>60</formula>
      <formula>100</formula>
    </cfRule>
    <cfRule type="cellIs" dxfId="7125" priority="4980" stopIfTrue="1" operator="greaterThan">
      <formula>100</formula>
    </cfRule>
  </conditionalFormatting>
  <conditionalFormatting sqref="E687">
    <cfRule type="cellIs" dxfId="7124" priority="4975" stopIfTrue="1" operator="lessThanOrEqual">
      <formula>2.5</formula>
    </cfRule>
    <cfRule type="cellIs" dxfId="7123" priority="4976" stopIfTrue="1" operator="between">
      <formula>2.5</formula>
      <formula>7</formula>
    </cfRule>
    <cfRule type="cellIs" dxfId="7122" priority="4977" stopIfTrue="1" operator="greaterThan">
      <formula>7</formula>
    </cfRule>
  </conditionalFormatting>
  <conditionalFormatting sqref="H687">
    <cfRule type="cellIs" dxfId="7121" priority="4972" stopIfTrue="1" operator="lessThanOrEqual">
      <formula>12</formula>
    </cfRule>
    <cfRule type="cellIs" dxfId="7120" priority="4973" stopIfTrue="1" operator="between">
      <formula>12</formula>
      <formula>16</formula>
    </cfRule>
    <cfRule type="cellIs" dxfId="7119" priority="4974" stopIfTrue="1" operator="greaterThan">
      <formula>16</formula>
    </cfRule>
  </conditionalFormatting>
  <conditionalFormatting sqref="J687">
    <cfRule type="cellIs" dxfId="7118" priority="4969" stopIfTrue="1" operator="greaterThan">
      <formula>6.2</formula>
    </cfRule>
    <cfRule type="cellIs" dxfId="7117" priority="4970" stopIfTrue="1" operator="between">
      <formula>5.601</formula>
      <formula>6.2</formula>
    </cfRule>
    <cfRule type="cellIs" dxfId="7116" priority="4971" stopIfTrue="1" operator="lessThanOrEqual">
      <formula>5.6</formula>
    </cfRule>
  </conditionalFormatting>
  <conditionalFormatting sqref="K687">
    <cfRule type="cellIs" dxfId="7115" priority="4968" stopIfTrue="1" operator="lessThanOrEqual">
      <formula>0.02</formula>
    </cfRule>
  </conditionalFormatting>
  <conditionalFormatting sqref="G687">
    <cfRule type="cellIs" dxfId="7114" priority="4965" stopIfTrue="1" operator="lessThanOrEqual">
      <formula>0.12</formula>
    </cfRule>
    <cfRule type="cellIs" dxfId="7113" priority="4966" stopIfTrue="1" operator="between">
      <formula>0.1201</formula>
      <formula>0.2</formula>
    </cfRule>
    <cfRule type="cellIs" dxfId="7112" priority="4967" stopIfTrue="1" operator="greaterThan">
      <formula>0.2</formula>
    </cfRule>
  </conditionalFormatting>
  <conditionalFormatting sqref="N687">
    <cfRule type="cellIs" dxfId="7111" priority="4963" stopIfTrue="1" operator="between">
      <formula>50.1</formula>
      <formula>100</formula>
    </cfRule>
    <cfRule type="cellIs" dxfId="7110" priority="4964" stopIfTrue="1" operator="greaterThan">
      <formula>100</formula>
    </cfRule>
  </conditionalFormatting>
  <conditionalFormatting sqref="M687">
    <cfRule type="cellIs" dxfId="7109" priority="4961" stopIfTrue="1" operator="between">
      <formula>1250.1</formula>
      <formula>5000</formula>
    </cfRule>
    <cfRule type="cellIs" dxfId="7108" priority="4962" stopIfTrue="1" operator="greaterThan">
      <formula>5000</formula>
    </cfRule>
  </conditionalFormatting>
  <conditionalFormatting sqref="F673:G673">
    <cfRule type="cellIs" dxfId="7107" priority="3068" stopIfTrue="1" operator="lessThanOrEqual">
      <formula>60</formula>
    </cfRule>
    <cfRule type="cellIs" dxfId="7106" priority="3069" stopIfTrue="1" operator="between">
      <formula>60</formula>
      <formula>100</formula>
    </cfRule>
    <cfRule type="cellIs" dxfId="7105" priority="3070" stopIfTrue="1" operator="greaterThan">
      <formula>100</formula>
    </cfRule>
  </conditionalFormatting>
  <conditionalFormatting sqref="E673">
    <cfRule type="cellIs" dxfId="7104" priority="3071" stopIfTrue="1" operator="lessThanOrEqual">
      <formula>2.5</formula>
    </cfRule>
    <cfRule type="cellIs" dxfId="7103" priority="3072" stopIfTrue="1" operator="between">
      <formula>2.5</formula>
      <formula>7</formula>
    </cfRule>
    <cfRule type="cellIs" dxfId="7102" priority="3073" stopIfTrue="1" operator="greaterThan">
      <formula>7</formula>
    </cfRule>
  </conditionalFormatting>
  <conditionalFormatting sqref="H673">
    <cfRule type="cellIs" dxfId="7101" priority="3074" stopIfTrue="1" operator="lessThanOrEqual">
      <formula>12</formula>
    </cfRule>
    <cfRule type="cellIs" dxfId="7100" priority="3075" stopIfTrue="1" operator="between">
      <formula>12</formula>
      <formula>16</formula>
    </cfRule>
    <cfRule type="cellIs" dxfId="7099" priority="3076" stopIfTrue="1" operator="greaterThan">
      <formula>16</formula>
    </cfRule>
  </conditionalFormatting>
  <conditionalFormatting sqref="J673">
    <cfRule type="cellIs" dxfId="7098" priority="3077" stopIfTrue="1" operator="greaterThan">
      <formula>6.2</formula>
    </cfRule>
    <cfRule type="cellIs" dxfId="7097" priority="3078" stopIfTrue="1" operator="between">
      <formula>5.601</formula>
      <formula>6.2</formula>
    </cfRule>
    <cfRule type="cellIs" dxfId="7096" priority="3079" stopIfTrue="1" operator="lessThanOrEqual">
      <formula>5.6</formula>
    </cfRule>
  </conditionalFormatting>
  <conditionalFormatting sqref="K673">
    <cfRule type="cellIs" dxfId="7095" priority="3080" stopIfTrue="1" operator="lessThanOrEqual">
      <formula>0.02</formula>
    </cfRule>
  </conditionalFormatting>
  <conditionalFormatting sqref="G673">
    <cfRule type="cellIs" dxfId="7094" priority="3065" stopIfTrue="1" operator="lessThanOrEqual">
      <formula>0.12</formula>
    </cfRule>
    <cfRule type="cellIs" dxfId="7093" priority="3066" stopIfTrue="1" operator="between">
      <formula>0.1201</formula>
      <formula>0.2</formula>
    </cfRule>
    <cfRule type="cellIs" dxfId="7092" priority="3067" stopIfTrue="1" operator="greaterThan">
      <formula>0.2</formula>
    </cfRule>
  </conditionalFormatting>
  <conditionalFormatting sqref="N673">
    <cfRule type="cellIs" dxfId="7091" priority="3062" stopIfTrue="1" operator="between">
      <formula>50.1</formula>
      <formula>100</formula>
    </cfRule>
    <cfRule type="cellIs" dxfId="7090" priority="3064" stopIfTrue="1" operator="greaterThan">
      <formula>100</formula>
    </cfRule>
  </conditionalFormatting>
  <conditionalFormatting sqref="M673">
    <cfRule type="cellIs" dxfId="7089" priority="3061" stopIfTrue="1" operator="between">
      <formula>1250.1</formula>
      <formula>5000</formula>
    </cfRule>
    <cfRule type="cellIs" dxfId="7088" priority="3063" stopIfTrue="1" operator="greaterThan">
      <formula>5000</formula>
    </cfRule>
  </conditionalFormatting>
  <conditionalFormatting sqref="F673:G673">
    <cfRule type="cellIs" dxfId="7087" priority="3058" stopIfTrue="1" operator="lessThanOrEqual">
      <formula>60</formula>
    </cfRule>
    <cfRule type="cellIs" dxfId="7086" priority="3059" stopIfTrue="1" operator="between">
      <formula>60</formula>
      <formula>100</formula>
    </cfRule>
    <cfRule type="cellIs" dxfId="7085" priority="3060" stopIfTrue="1" operator="greaterThan">
      <formula>100</formula>
    </cfRule>
  </conditionalFormatting>
  <conditionalFormatting sqref="E673">
    <cfRule type="cellIs" dxfId="7084" priority="3055" stopIfTrue="1" operator="lessThanOrEqual">
      <formula>2.5</formula>
    </cfRule>
    <cfRule type="cellIs" dxfId="7083" priority="3056" stopIfTrue="1" operator="between">
      <formula>2.5</formula>
      <formula>7</formula>
    </cfRule>
    <cfRule type="cellIs" dxfId="7082" priority="3057" stopIfTrue="1" operator="greaterThan">
      <formula>7</formula>
    </cfRule>
  </conditionalFormatting>
  <conditionalFormatting sqref="H673">
    <cfRule type="cellIs" dxfId="7081" priority="3052" stopIfTrue="1" operator="lessThanOrEqual">
      <formula>12</formula>
    </cfRule>
    <cfRule type="cellIs" dxfId="7080" priority="3053" stopIfTrue="1" operator="between">
      <formula>12</formula>
      <formula>16</formula>
    </cfRule>
    <cfRule type="cellIs" dxfId="7079" priority="3054" stopIfTrue="1" operator="greaterThan">
      <formula>16</formula>
    </cfRule>
  </conditionalFormatting>
  <conditionalFormatting sqref="J673">
    <cfRule type="cellIs" dxfId="7078" priority="3049" stopIfTrue="1" operator="greaterThan">
      <formula>6.2</formula>
    </cfRule>
    <cfRule type="cellIs" dxfId="7077" priority="3050" stopIfTrue="1" operator="between">
      <formula>5.601</formula>
      <formula>6.2</formula>
    </cfRule>
    <cfRule type="cellIs" dxfId="7076" priority="3051" stopIfTrue="1" operator="lessThanOrEqual">
      <formula>5.6</formula>
    </cfRule>
  </conditionalFormatting>
  <conditionalFormatting sqref="K673">
    <cfRule type="cellIs" dxfId="7075" priority="3048" stopIfTrue="1" operator="lessThanOrEqual">
      <formula>0.02</formula>
    </cfRule>
  </conditionalFormatting>
  <conditionalFormatting sqref="G673">
    <cfRule type="cellIs" dxfId="7074" priority="3045" stopIfTrue="1" operator="lessThanOrEqual">
      <formula>0.12</formula>
    </cfRule>
    <cfRule type="cellIs" dxfId="7073" priority="3046" stopIfTrue="1" operator="between">
      <formula>0.1201</formula>
      <formula>0.2</formula>
    </cfRule>
    <cfRule type="cellIs" dxfId="7072" priority="3047" stopIfTrue="1" operator="greaterThan">
      <formula>0.2</formula>
    </cfRule>
  </conditionalFormatting>
  <conditionalFormatting sqref="N673">
    <cfRule type="cellIs" dxfId="7071" priority="3043" stopIfTrue="1" operator="between">
      <formula>50.1</formula>
      <formula>100</formula>
    </cfRule>
    <cfRule type="cellIs" dxfId="7070" priority="3044" stopIfTrue="1" operator="greaterThan">
      <formula>100</formula>
    </cfRule>
  </conditionalFormatting>
  <conditionalFormatting sqref="M673">
    <cfRule type="cellIs" dxfId="7069" priority="3041" stopIfTrue="1" operator="between">
      <formula>1250.1</formula>
      <formula>5000</formula>
    </cfRule>
    <cfRule type="cellIs" dxfId="7068" priority="3042" stopIfTrue="1" operator="greaterThan">
      <formula>5000</formula>
    </cfRule>
  </conditionalFormatting>
  <conditionalFormatting sqref="F70:G70">
    <cfRule type="cellIs" dxfId="7067" priority="4908" stopIfTrue="1" operator="lessThanOrEqual">
      <formula>60</formula>
    </cfRule>
    <cfRule type="cellIs" dxfId="7066" priority="4909" stopIfTrue="1" operator="between">
      <formula>60</formula>
      <formula>100</formula>
    </cfRule>
    <cfRule type="cellIs" dxfId="7065" priority="4910" stopIfTrue="1" operator="greaterThan">
      <formula>100</formula>
    </cfRule>
  </conditionalFormatting>
  <conditionalFormatting sqref="E70">
    <cfRule type="cellIs" dxfId="7064" priority="4911" stopIfTrue="1" operator="lessThanOrEqual">
      <formula>2.5</formula>
    </cfRule>
    <cfRule type="cellIs" dxfId="7063" priority="4912" stopIfTrue="1" operator="between">
      <formula>2.5</formula>
      <formula>7</formula>
    </cfRule>
    <cfRule type="cellIs" dxfId="7062" priority="4913" stopIfTrue="1" operator="greaterThan">
      <formula>7</formula>
    </cfRule>
  </conditionalFormatting>
  <conditionalFormatting sqref="H70">
    <cfRule type="cellIs" dxfId="7061" priority="4914" stopIfTrue="1" operator="lessThanOrEqual">
      <formula>12</formula>
    </cfRule>
    <cfRule type="cellIs" dxfId="7060" priority="4915" stopIfTrue="1" operator="between">
      <formula>12</formula>
      <formula>16</formula>
    </cfRule>
    <cfRule type="cellIs" dxfId="7059" priority="4916" stopIfTrue="1" operator="greaterThan">
      <formula>16</formula>
    </cfRule>
  </conditionalFormatting>
  <conditionalFormatting sqref="J70">
    <cfRule type="cellIs" dxfId="7058" priority="4917" stopIfTrue="1" operator="greaterThan">
      <formula>6.2</formula>
    </cfRule>
    <cfRule type="cellIs" dxfId="7057" priority="4918" stopIfTrue="1" operator="between">
      <formula>5.601</formula>
      <formula>6.2</formula>
    </cfRule>
    <cfRule type="cellIs" dxfId="7056" priority="4919" stopIfTrue="1" operator="lessThanOrEqual">
      <formula>5.6</formula>
    </cfRule>
  </conditionalFormatting>
  <conditionalFormatting sqref="K70">
    <cfRule type="cellIs" dxfId="7055" priority="4920" stopIfTrue="1" operator="lessThanOrEqual">
      <formula>0.02</formula>
    </cfRule>
  </conditionalFormatting>
  <conditionalFormatting sqref="G70">
    <cfRule type="cellIs" dxfId="7054" priority="4905" stopIfTrue="1" operator="lessThanOrEqual">
      <formula>0.12</formula>
    </cfRule>
    <cfRule type="cellIs" dxfId="7053" priority="4906" stopIfTrue="1" operator="between">
      <formula>0.1201</formula>
      <formula>0.2</formula>
    </cfRule>
    <cfRule type="cellIs" dxfId="7052" priority="4907" stopIfTrue="1" operator="greaterThan">
      <formula>0.2</formula>
    </cfRule>
  </conditionalFormatting>
  <conditionalFormatting sqref="N70">
    <cfRule type="cellIs" dxfId="7051" priority="4902" stopIfTrue="1" operator="between">
      <formula>50.1</formula>
      <formula>100</formula>
    </cfRule>
    <cfRule type="cellIs" dxfId="7050" priority="4904" stopIfTrue="1" operator="greaterThan">
      <formula>100</formula>
    </cfRule>
  </conditionalFormatting>
  <conditionalFormatting sqref="M70">
    <cfRule type="cellIs" dxfId="7049" priority="4901" stopIfTrue="1" operator="between">
      <formula>1250.1</formula>
      <formula>5000</formula>
    </cfRule>
    <cfRule type="cellIs" dxfId="7048" priority="4903" stopIfTrue="1" operator="greaterThan">
      <formula>5000</formula>
    </cfRule>
  </conditionalFormatting>
  <conditionalFormatting sqref="F70:G70">
    <cfRule type="cellIs" dxfId="7047" priority="4898" stopIfTrue="1" operator="lessThanOrEqual">
      <formula>60</formula>
    </cfRule>
    <cfRule type="cellIs" dxfId="7046" priority="4899" stopIfTrue="1" operator="between">
      <formula>60</formula>
      <formula>100</formula>
    </cfRule>
    <cfRule type="cellIs" dxfId="7045" priority="4900" stopIfTrue="1" operator="greaterThan">
      <formula>100</formula>
    </cfRule>
  </conditionalFormatting>
  <conditionalFormatting sqref="E70">
    <cfRule type="cellIs" dxfId="7044" priority="4895" stopIfTrue="1" operator="lessThanOrEqual">
      <formula>2.5</formula>
    </cfRule>
    <cfRule type="cellIs" dxfId="7043" priority="4896" stopIfTrue="1" operator="between">
      <formula>2.5</formula>
      <formula>7</formula>
    </cfRule>
    <cfRule type="cellIs" dxfId="7042" priority="4897" stopIfTrue="1" operator="greaterThan">
      <formula>7</formula>
    </cfRule>
  </conditionalFormatting>
  <conditionalFormatting sqref="H70">
    <cfRule type="cellIs" dxfId="7041" priority="4892" stopIfTrue="1" operator="lessThanOrEqual">
      <formula>12</formula>
    </cfRule>
    <cfRule type="cellIs" dxfId="7040" priority="4893" stopIfTrue="1" operator="between">
      <formula>12</formula>
      <formula>16</formula>
    </cfRule>
    <cfRule type="cellIs" dxfId="7039" priority="4894" stopIfTrue="1" operator="greaterThan">
      <formula>16</formula>
    </cfRule>
  </conditionalFormatting>
  <conditionalFormatting sqref="J70">
    <cfRule type="cellIs" dxfId="7038" priority="4889" stopIfTrue="1" operator="greaterThan">
      <formula>6.2</formula>
    </cfRule>
    <cfRule type="cellIs" dxfId="7037" priority="4890" stopIfTrue="1" operator="between">
      <formula>5.601</formula>
      <formula>6.2</formula>
    </cfRule>
    <cfRule type="cellIs" dxfId="7036" priority="4891" stopIfTrue="1" operator="lessThanOrEqual">
      <formula>5.6</formula>
    </cfRule>
  </conditionalFormatting>
  <conditionalFormatting sqref="K70">
    <cfRule type="cellIs" dxfId="7035" priority="4888" stopIfTrue="1" operator="lessThanOrEqual">
      <formula>0.02</formula>
    </cfRule>
  </conditionalFormatting>
  <conditionalFormatting sqref="G70">
    <cfRule type="cellIs" dxfId="7034" priority="4885" stopIfTrue="1" operator="lessThanOrEqual">
      <formula>0.12</formula>
    </cfRule>
    <cfRule type="cellIs" dxfId="7033" priority="4886" stopIfTrue="1" operator="between">
      <formula>0.1201</formula>
      <formula>0.2</formula>
    </cfRule>
    <cfRule type="cellIs" dxfId="7032" priority="4887" stopIfTrue="1" operator="greaterThan">
      <formula>0.2</formula>
    </cfRule>
  </conditionalFormatting>
  <conditionalFormatting sqref="N70">
    <cfRule type="cellIs" dxfId="7031" priority="4883" stopIfTrue="1" operator="between">
      <formula>50.1</formula>
      <formula>100</formula>
    </cfRule>
    <cfRule type="cellIs" dxfId="7030" priority="4884" stopIfTrue="1" operator="greaterThan">
      <formula>100</formula>
    </cfRule>
  </conditionalFormatting>
  <conditionalFormatting sqref="M70">
    <cfRule type="cellIs" dxfId="7029" priority="4881" stopIfTrue="1" operator="between">
      <formula>1250.1</formula>
      <formula>5000</formula>
    </cfRule>
    <cfRule type="cellIs" dxfId="7028" priority="4882" stopIfTrue="1" operator="greaterThan">
      <formula>5000</formula>
    </cfRule>
  </conditionalFormatting>
  <conditionalFormatting sqref="F199:G199">
    <cfRule type="cellIs" dxfId="7027" priority="4508" stopIfTrue="1" operator="lessThanOrEqual">
      <formula>60</formula>
    </cfRule>
    <cfRule type="cellIs" dxfId="7026" priority="4509" stopIfTrue="1" operator="between">
      <formula>60</formula>
      <formula>100</formula>
    </cfRule>
    <cfRule type="cellIs" dxfId="7025" priority="4510" stopIfTrue="1" operator="greaterThan">
      <formula>100</formula>
    </cfRule>
  </conditionalFormatting>
  <conditionalFormatting sqref="E199">
    <cfRule type="cellIs" dxfId="7024" priority="4511" stopIfTrue="1" operator="lessThanOrEqual">
      <formula>2.5</formula>
    </cfRule>
    <cfRule type="cellIs" dxfId="7023" priority="4512" stopIfTrue="1" operator="between">
      <formula>2.5</formula>
      <formula>7</formula>
    </cfRule>
    <cfRule type="cellIs" dxfId="7022" priority="4513" stopIfTrue="1" operator="greaterThan">
      <formula>7</formula>
    </cfRule>
  </conditionalFormatting>
  <conditionalFormatting sqref="H199">
    <cfRule type="cellIs" dxfId="7021" priority="4514" stopIfTrue="1" operator="lessThanOrEqual">
      <formula>12</formula>
    </cfRule>
    <cfRule type="cellIs" dxfId="7020" priority="4515" stopIfTrue="1" operator="between">
      <formula>12</formula>
      <formula>16</formula>
    </cfRule>
    <cfRule type="cellIs" dxfId="7019" priority="4516" stopIfTrue="1" operator="greaterThan">
      <formula>16</formula>
    </cfRule>
  </conditionalFormatting>
  <conditionalFormatting sqref="J199">
    <cfRule type="cellIs" dxfId="7018" priority="4517" stopIfTrue="1" operator="greaterThan">
      <formula>6.2</formula>
    </cfRule>
    <cfRule type="cellIs" dxfId="7017" priority="4518" stopIfTrue="1" operator="between">
      <formula>5.601</formula>
      <formula>6.2</formula>
    </cfRule>
    <cfRule type="cellIs" dxfId="7016" priority="4519" stopIfTrue="1" operator="lessThanOrEqual">
      <formula>5.6</formula>
    </cfRule>
  </conditionalFormatting>
  <conditionalFormatting sqref="K199">
    <cfRule type="cellIs" dxfId="7015" priority="4520" stopIfTrue="1" operator="lessThanOrEqual">
      <formula>0.02</formula>
    </cfRule>
  </conditionalFormatting>
  <conditionalFormatting sqref="G199">
    <cfRule type="cellIs" dxfId="7014" priority="4505" stopIfTrue="1" operator="lessThanOrEqual">
      <formula>0.12</formula>
    </cfRule>
    <cfRule type="cellIs" dxfId="7013" priority="4506" stopIfTrue="1" operator="between">
      <formula>0.1201</formula>
      <formula>0.2</formula>
    </cfRule>
    <cfRule type="cellIs" dxfId="7012" priority="4507" stopIfTrue="1" operator="greaterThan">
      <formula>0.2</formula>
    </cfRule>
  </conditionalFormatting>
  <conditionalFormatting sqref="N199">
    <cfRule type="cellIs" dxfId="7011" priority="4502" stopIfTrue="1" operator="between">
      <formula>50.1</formula>
      <formula>100</formula>
    </cfRule>
    <cfRule type="cellIs" dxfId="7010" priority="4504" stopIfTrue="1" operator="greaterThan">
      <formula>100</formula>
    </cfRule>
  </conditionalFormatting>
  <conditionalFormatting sqref="M199">
    <cfRule type="cellIs" dxfId="7009" priority="4501" stopIfTrue="1" operator="between">
      <formula>1250.1</formula>
      <formula>5000</formula>
    </cfRule>
    <cfRule type="cellIs" dxfId="7008" priority="4503" stopIfTrue="1" operator="greaterThan">
      <formula>5000</formula>
    </cfRule>
  </conditionalFormatting>
  <conditionalFormatting sqref="F199:G199">
    <cfRule type="cellIs" dxfId="7007" priority="4498" stopIfTrue="1" operator="lessThanOrEqual">
      <formula>60</formula>
    </cfRule>
    <cfRule type="cellIs" dxfId="7006" priority="4499" stopIfTrue="1" operator="between">
      <formula>60</formula>
      <formula>100</formula>
    </cfRule>
    <cfRule type="cellIs" dxfId="7005" priority="4500" stopIfTrue="1" operator="greaterThan">
      <formula>100</formula>
    </cfRule>
  </conditionalFormatting>
  <conditionalFormatting sqref="E199">
    <cfRule type="cellIs" dxfId="7004" priority="4495" stopIfTrue="1" operator="lessThanOrEqual">
      <formula>2.5</formula>
    </cfRule>
    <cfRule type="cellIs" dxfId="7003" priority="4496" stopIfTrue="1" operator="between">
      <formula>2.5</formula>
      <formula>7</formula>
    </cfRule>
    <cfRule type="cellIs" dxfId="7002" priority="4497" stopIfTrue="1" operator="greaterThan">
      <formula>7</formula>
    </cfRule>
  </conditionalFormatting>
  <conditionalFormatting sqref="H199">
    <cfRule type="cellIs" dxfId="7001" priority="4492" stopIfTrue="1" operator="lessThanOrEqual">
      <formula>12</formula>
    </cfRule>
    <cfRule type="cellIs" dxfId="7000" priority="4493" stopIfTrue="1" operator="between">
      <formula>12</formula>
      <formula>16</formula>
    </cfRule>
    <cfRule type="cellIs" dxfId="6999" priority="4494" stopIfTrue="1" operator="greaterThan">
      <formula>16</formula>
    </cfRule>
  </conditionalFormatting>
  <conditionalFormatting sqref="J199">
    <cfRule type="cellIs" dxfId="6998" priority="4489" stopIfTrue="1" operator="greaterThan">
      <formula>6.2</formula>
    </cfRule>
    <cfRule type="cellIs" dxfId="6997" priority="4490" stopIfTrue="1" operator="between">
      <formula>5.601</formula>
      <formula>6.2</formula>
    </cfRule>
    <cfRule type="cellIs" dxfId="6996" priority="4491" stopIfTrue="1" operator="lessThanOrEqual">
      <formula>5.6</formula>
    </cfRule>
  </conditionalFormatting>
  <conditionalFormatting sqref="K199">
    <cfRule type="cellIs" dxfId="6995" priority="4488" stopIfTrue="1" operator="lessThanOrEqual">
      <formula>0.02</formula>
    </cfRule>
  </conditionalFormatting>
  <conditionalFormatting sqref="G199">
    <cfRule type="cellIs" dxfId="6994" priority="4485" stopIfTrue="1" operator="lessThanOrEqual">
      <formula>0.12</formula>
    </cfRule>
    <cfRule type="cellIs" dxfId="6993" priority="4486" stopIfTrue="1" operator="between">
      <formula>0.1201</formula>
      <formula>0.2</formula>
    </cfRule>
    <cfRule type="cellIs" dxfId="6992" priority="4487" stopIfTrue="1" operator="greaterThan">
      <formula>0.2</formula>
    </cfRule>
  </conditionalFormatting>
  <conditionalFormatting sqref="N199">
    <cfRule type="cellIs" dxfId="6991" priority="4483" stopIfTrue="1" operator="between">
      <formula>50.1</formula>
      <formula>100</formula>
    </cfRule>
    <cfRule type="cellIs" dxfId="6990" priority="4484" stopIfTrue="1" operator="greaterThan">
      <formula>100</formula>
    </cfRule>
  </conditionalFormatting>
  <conditionalFormatting sqref="M199">
    <cfRule type="cellIs" dxfId="6989" priority="4481" stopIfTrue="1" operator="between">
      <formula>1250.1</formula>
      <formula>5000</formula>
    </cfRule>
    <cfRule type="cellIs" dxfId="6988" priority="4482" stopIfTrue="1" operator="greaterThan">
      <formula>5000</formula>
    </cfRule>
  </conditionalFormatting>
  <conditionalFormatting sqref="F103:G103">
    <cfRule type="cellIs" dxfId="6987" priority="4828" stopIfTrue="1" operator="lessThanOrEqual">
      <formula>60</formula>
    </cfRule>
    <cfRule type="cellIs" dxfId="6986" priority="4829" stopIfTrue="1" operator="between">
      <formula>60</formula>
      <formula>100</formula>
    </cfRule>
    <cfRule type="cellIs" dxfId="6985" priority="4830" stopIfTrue="1" operator="greaterThan">
      <formula>100</formula>
    </cfRule>
  </conditionalFormatting>
  <conditionalFormatting sqref="E103">
    <cfRule type="cellIs" dxfId="6984" priority="4831" stopIfTrue="1" operator="lessThanOrEqual">
      <formula>2.5</formula>
    </cfRule>
    <cfRule type="cellIs" dxfId="6983" priority="4832" stopIfTrue="1" operator="between">
      <formula>2.5</formula>
      <formula>7</formula>
    </cfRule>
    <cfRule type="cellIs" dxfId="6982" priority="4833" stopIfTrue="1" operator="greaterThan">
      <formula>7</formula>
    </cfRule>
  </conditionalFormatting>
  <conditionalFormatting sqref="H103">
    <cfRule type="cellIs" dxfId="6981" priority="4834" stopIfTrue="1" operator="lessThanOrEqual">
      <formula>12</formula>
    </cfRule>
    <cfRule type="cellIs" dxfId="6980" priority="4835" stopIfTrue="1" operator="between">
      <formula>12</formula>
      <formula>16</formula>
    </cfRule>
    <cfRule type="cellIs" dxfId="6979" priority="4836" stopIfTrue="1" operator="greaterThan">
      <formula>16</formula>
    </cfRule>
  </conditionalFormatting>
  <conditionalFormatting sqref="J103">
    <cfRule type="cellIs" dxfId="6978" priority="4837" stopIfTrue="1" operator="greaterThan">
      <formula>6.2</formula>
    </cfRule>
    <cfRule type="cellIs" dxfId="6977" priority="4838" stopIfTrue="1" operator="between">
      <formula>5.601</formula>
      <formula>6.2</formula>
    </cfRule>
    <cfRule type="cellIs" dxfId="6976" priority="4839" stopIfTrue="1" operator="lessThanOrEqual">
      <formula>5.6</formula>
    </cfRule>
  </conditionalFormatting>
  <conditionalFormatting sqref="K103">
    <cfRule type="cellIs" dxfId="6975" priority="4840" stopIfTrue="1" operator="lessThanOrEqual">
      <formula>0.02</formula>
    </cfRule>
  </conditionalFormatting>
  <conditionalFormatting sqref="G103">
    <cfRule type="cellIs" dxfId="6974" priority="4825" stopIfTrue="1" operator="lessThanOrEqual">
      <formula>0.12</formula>
    </cfRule>
    <cfRule type="cellIs" dxfId="6973" priority="4826" stopIfTrue="1" operator="between">
      <formula>0.1201</formula>
      <formula>0.2</formula>
    </cfRule>
    <cfRule type="cellIs" dxfId="6972" priority="4827" stopIfTrue="1" operator="greaterThan">
      <formula>0.2</formula>
    </cfRule>
  </conditionalFormatting>
  <conditionalFormatting sqref="N103">
    <cfRule type="cellIs" dxfId="6971" priority="4822" stopIfTrue="1" operator="between">
      <formula>50.1</formula>
      <formula>100</formula>
    </cfRule>
    <cfRule type="cellIs" dxfId="6970" priority="4824" stopIfTrue="1" operator="greaterThan">
      <formula>100</formula>
    </cfRule>
  </conditionalFormatting>
  <conditionalFormatting sqref="M103">
    <cfRule type="cellIs" dxfId="6969" priority="4821" stopIfTrue="1" operator="between">
      <formula>1250.1</formula>
      <formula>5000</formula>
    </cfRule>
    <cfRule type="cellIs" dxfId="6968" priority="4823" stopIfTrue="1" operator="greaterThan">
      <formula>5000</formula>
    </cfRule>
  </conditionalFormatting>
  <conditionalFormatting sqref="F103:G103">
    <cfRule type="cellIs" dxfId="6967" priority="4818" stopIfTrue="1" operator="lessThanOrEqual">
      <formula>60</formula>
    </cfRule>
    <cfRule type="cellIs" dxfId="6966" priority="4819" stopIfTrue="1" operator="between">
      <formula>60</formula>
      <formula>100</formula>
    </cfRule>
    <cfRule type="cellIs" dxfId="6965" priority="4820" stopIfTrue="1" operator="greaterThan">
      <formula>100</formula>
    </cfRule>
  </conditionalFormatting>
  <conditionalFormatting sqref="E103">
    <cfRule type="cellIs" dxfId="6964" priority="4815" stopIfTrue="1" operator="lessThanOrEqual">
      <formula>2.5</formula>
    </cfRule>
    <cfRule type="cellIs" dxfId="6963" priority="4816" stopIfTrue="1" operator="between">
      <formula>2.5</formula>
      <formula>7</formula>
    </cfRule>
    <cfRule type="cellIs" dxfId="6962" priority="4817" stopIfTrue="1" operator="greaterThan">
      <formula>7</formula>
    </cfRule>
  </conditionalFormatting>
  <conditionalFormatting sqref="H103">
    <cfRule type="cellIs" dxfId="6961" priority="4812" stopIfTrue="1" operator="lessThanOrEqual">
      <formula>12</formula>
    </cfRule>
    <cfRule type="cellIs" dxfId="6960" priority="4813" stopIfTrue="1" operator="between">
      <formula>12</formula>
      <formula>16</formula>
    </cfRule>
    <cfRule type="cellIs" dxfId="6959" priority="4814" stopIfTrue="1" operator="greaterThan">
      <formula>16</formula>
    </cfRule>
  </conditionalFormatting>
  <conditionalFormatting sqref="J103">
    <cfRule type="cellIs" dxfId="6958" priority="4809" stopIfTrue="1" operator="greaterThan">
      <formula>6.2</formula>
    </cfRule>
    <cfRule type="cellIs" dxfId="6957" priority="4810" stopIfTrue="1" operator="between">
      <formula>5.601</formula>
      <formula>6.2</formula>
    </cfRule>
    <cfRule type="cellIs" dxfId="6956" priority="4811" stopIfTrue="1" operator="lessThanOrEqual">
      <formula>5.6</formula>
    </cfRule>
  </conditionalFormatting>
  <conditionalFormatting sqref="K103">
    <cfRule type="cellIs" dxfId="6955" priority="4808" stopIfTrue="1" operator="lessThanOrEqual">
      <formula>0.02</formula>
    </cfRule>
  </conditionalFormatting>
  <conditionalFormatting sqref="G103">
    <cfRule type="cellIs" dxfId="6954" priority="4805" stopIfTrue="1" operator="lessThanOrEqual">
      <formula>0.12</formula>
    </cfRule>
    <cfRule type="cellIs" dxfId="6953" priority="4806" stopIfTrue="1" operator="between">
      <formula>0.1201</formula>
      <formula>0.2</formula>
    </cfRule>
    <cfRule type="cellIs" dxfId="6952" priority="4807" stopIfTrue="1" operator="greaterThan">
      <formula>0.2</formula>
    </cfRule>
  </conditionalFormatting>
  <conditionalFormatting sqref="N103">
    <cfRule type="cellIs" dxfId="6951" priority="4803" stopIfTrue="1" operator="between">
      <formula>50.1</formula>
      <formula>100</formula>
    </cfRule>
    <cfRule type="cellIs" dxfId="6950" priority="4804" stopIfTrue="1" operator="greaterThan">
      <formula>100</formula>
    </cfRule>
  </conditionalFormatting>
  <conditionalFormatting sqref="M103">
    <cfRule type="cellIs" dxfId="6949" priority="4801" stopIfTrue="1" operator="between">
      <formula>1250.1</formula>
      <formula>5000</formula>
    </cfRule>
    <cfRule type="cellIs" dxfId="6948" priority="4802" stopIfTrue="1" operator="greaterThan">
      <formula>5000</formula>
    </cfRule>
  </conditionalFormatting>
  <conditionalFormatting sqref="F88:G88">
    <cfRule type="cellIs" dxfId="6947" priority="4788" stopIfTrue="1" operator="lessThanOrEqual">
      <formula>60</formula>
    </cfRule>
    <cfRule type="cellIs" dxfId="6946" priority="4789" stopIfTrue="1" operator="between">
      <formula>60</formula>
      <formula>100</formula>
    </cfRule>
    <cfRule type="cellIs" dxfId="6945" priority="4790" stopIfTrue="1" operator="greaterThan">
      <formula>100</formula>
    </cfRule>
  </conditionalFormatting>
  <conditionalFormatting sqref="E88">
    <cfRule type="cellIs" dxfId="6944" priority="4791" stopIfTrue="1" operator="lessThanOrEqual">
      <formula>2.5</formula>
    </cfRule>
    <cfRule type="cellIs" dxfId="6943" priority="4792" stopIfTrue="1" operator="between">
      <formula>2.5</formula>
      <formula>7</formula>
    </cfRule>
    <cfRule type="cellIs" dxfId="6942" priority="4793" stopIfTrue="1" operator="greaterThan">
      <formula>7</formula>
    </cfRule>
  </conditionalFormatting>
  <conditionalFormatting sqref="H88">
    <cfRule type="cellIs" dxfId="6941" priority="4794" stopIfTrue="1" operator="lessThanOrEqual">
      <formula>12</formula>
    </cfRule>
    <cfRule type="cellIs" dxfId="6940" priority="4795" stopIfTrue="1" operator="between">
      <formula>12</formula>
      <formula>16</formula>
    </cfRule>
    <cfRule type="cellIs" dxfId="6939" priority="4796" stopIfTrue="1" operator="greaterThan">
      <formula>16</formula>
    </cfRule>
  </conditionalFormatting>
  <conditionalFormatting sqref="J88">
    <cfRule type="cellIs" dxfId="6938" priority="4797" stopIfTrue="1" operator="greaterThan">
      <formula>6.2</formula>
    </cfRule>
    <cfRule type="cellIs" dxfId="6937" priority="4798" stopIfTrue="1" operator="between">
      <formula>5.601</formula>
      <formula>6.2</formula>
    </cfRule>
    <cfRule type="cellIs" dxfId="6936" priority="4799" stopIfTrue="1" operator="lessThanOrEqual">
      <formula>5.6</formula>
    </cfRule>
  </conditionalFormatting>
  <conditionalFormatting sqref="K88">
    <cfRule type="cellIs" dxfId="6935" priority="4800" stopIfTrue="1" operator="lessThanOrEqual">
      <formula>0.02</formula>
    </cfRule>
  </conditionalFormatting>
  <conditionalFormatting sqref="G88">
    <cfRule type="cellIs" dxfId="6934" priority="4785" stopIfTrue="1" operator="lessThanOrEqual">
      <formula>0.12</formula>
    </cfRule>
    <cfRule type="cellIs" dxfId="6933" priority="4786" stopIfTrue="1" operator="between">
      <formula>0.1201</formula>
      <formula>0.2</formula>
    </cfRule>
    <cfRule type="cellIs" dxfId="6932" priority="4787" stopIfTrue="1" operator="greaterThan">
      <formula>0.2</formula>
    </cfRule>
  </conditionalFormatting>
  <conditionalFormatting sqref="N88">
    <cfRule type="cellIs" dxfId="6931" priority="4782" stopIfTrue="1" operator="between">
      <formula>50.1</formula>
      <formula>100</formula>
    </cfRule>
    <cfRule type="cellIs" dxfId="6930" priority="4784" stopIfTrue="1" operator="greaterThan">
      <formula>100</formula>
    </cfRule>
  </conditionalFormatting>
  <conditionalFormatting sqref="M88">
    <cfRule type="cellIs" dxfId="6929" priority="4781" stopIfTrue="1" operator="between">
      <formula>1250.1</formula>
      <formula>5000</formula>
    </cfRule>
    <cfRule type="cellIs" dxfId="6928" priority="4783" stopIfTrue="1" operator="greaterThan">
      <formula>5000</formula>
    </cfRule>
  </conditionalFormatting>
  <conditionalFormatting sqref="F88:G88">
    <cfRule type="cellIs" dxfId="6927" priority="4778" stopIfTrue="1" operator="lessThanOrEqual">
      <formula>60</formula>
    </cfRule>
    <cfRule type="cellIs" dxfId="6926" priority="4779" stopIfTrue="1" operator="between">
      <formula>60</formula>
      <formula>100</formula>
    </cfRule>
    <cfRule type="cellIs" dxfId="6925" priority="4780" stopIfTrue="1" operator="greaterThan">
      <formula>100</formula>
    </cfRule>
  </conditionalFormatting>
  <conditionalFormatting sqref="E88">
    <cfRule type="cellIs" dxfId="6924" priority="4775" stopIfTrue="1" operator="lessThanOrEqual">
      <formula>2.5</formula>
    </cfRule>
    <cfRule type="cellIs" dxfId="6923" priority="4776" stopIfTrue="1" operator="between">
      <formula>2.5</formula>
      <formula>7</formula>
    </cfRule>
    <cfRule type="cellIs" dxfId="6922" priority="4777" stopIfTrue="1" operator="greaterThan">
      <formula>7</formula>
    </cfRule>
  </conditionalFormatting>
  <conditionalFormatting sqref="H88">
    <cfRule type="cellIs" dxfId="6921" priority="4772" stopIfTrue="1" operator="lessThanOrEqual">
      <formula>12</formula>
    </cfRule>
    <cfRule type="cellIs" dxfId="6920" priority="4773" stopIfTrue="1" operator="between">
      <formula>12</formula>
      <formula>16</formula>
    </cfRule>
    <cfRule type="cellIs" dxfId="6919" priority="4774" stopIfTrue="1" operator="greaterThan">
      <formula>16</formula>
    </cfRule>
  </conditionalFormatting>
  <conditionalFormatting sqref="J88">
    <cfRule type="cellIs" dxfId="6918" priority="4769" stopIfTrue="1" operator="greaterThan">
      <formula>6.2</formula>
    </cfRule>
    <cfRule type="cellIs" dxfId="6917" priority="4770" stopIfTrue="1" operator="between">
      <formula>5.601</formula>
      <formula>6.2</formula>
    </cfRule>
    <cfRule type="cellIs" dxfId="6916" priority="4771" stopIfTrue="1" operator="lessThanOrEqual">
      <formula>5.6</formula>
    </cfRule>
  </conditionalFormatting>
  <conditionalFormatting sqref="K88">
    <cfRule type="cellIs" dxfId="6915" priority="4768" stopIfTrue="1" operator="lessThanOrEqual">
      <formula>0.02</formula>
    </cfRule>
  </conditionalFormatting>
  <conditionalFormatting sqref="G88">
    <cfRule type="cellIs" dxfId="6914" priority="4765" stopIfTrue="1" operator="lessThanOrEqual">
      <formula>0.12</formula>
    </cfRule>
    <cfRule type="cellIs" dxfId="6913" priority="4766" stopIfTrue="1" operator="between">
      <formula>0.1201</formula>
      <formula>0.2</formula>
    </cfRule>
    <cfRule type="cellIs" dxfId="6912" priority="4767" stopIfTrue="1" operator="greaterThan">
      <formula>0.2</formula>
    </cfRule>
  </conditionalFormatting>
  <conditionalFormatting sqref="N88">
    <cfRule type="cellIs" dxfId="6911" priority="4763" stopIfTrue="1" operator="between">
      <formula>50.1</formula>
      <formula>100</formula>
    </cfRule>
    <cfRule type="cellIs" dxfId="6910" priority="4764" stopIfTrue="1" operator="greaterThan">
      <formula>100</formula>
    </cfRule>
  </conditionalFormatting>
  <conditionalFormatting sqref="M88">
    <cfRule type="cellIs" dxfId="6909" priority="4761" stopIfTrue="1" operator="between">
      <formula>1250.1</formula>
      <formula>5000</formula>
    </cfRule>
    <cfRule type="cellIs" dxfId="6908" priority="4762" stopIfTrue="1" operator="greaterThan">
      <formula>5000</formula>
    </cfRule>
  </conditionalFormatting>
  <conditionalFormatting sqref="F115:G115">
    <cfRule type="cellIs" dxfId="6907" priority="4748" stopIfTrue="1" operator="lessThanOrEqual">
      <formula>60</formula>
    </cfRule>
    <cfRule type="cellIs" dxfId="6906" priority="4749" stopIfTrue="1" operator="between">
      <formula>60</formula>
      <formula>100</formula>
    </cfRule>
    <cfRule type="cellIs" dxfId="6905" priority="4750" stopIfTrue="1" operator="greaterThan">
      <formula>100</formula>
    </cfRule>
  </conditionalFormatting>
  <conditionalFormatting sqref="E115">
    <cfRule type="cellIs" dxfId="6904" priority="4751" stopIfTrue="1" operator="lessThanOrEqual">
      <formula>2.5</formula>
    </cfRule>
    <cfRule type="cellIs" dxfId="6903" priority="4752" stopIfTrue="1" operator="between">
      <formula>2.5</formula>
      <formula>7</formula>
    </cfRule>
    <cfRule type="cellIs" dxfId="6902" priority="4753" stopIfTrue="1" operator="greaterThan">
      <formula>7</formula>
    </cfRule>
  </conditionalFormatting>
  <conditionalFormatting sqref="H115">
    <cfRule type="cellIs" dxfId="6901" priority="4754" stopIfTrue="1" operator="lessThanOrEqual">
      <formula>12</formula>
    </cfRule>
    <cfRule type="cellIs" dxfId="6900" priority="4755" stopIfTrue="1" operator="between">
      <formula>12</formula>
      <formula>16</formula>
    </cfRule>
    <cfRule type="cellIs" dxfId="6899" priority="4756" stopIfTrue="1" operator="greaterThan">
      <formula>16</formula>
    </cfRule>
  </conditionalFormatting>
  <conditionalFormatting sqref="J115">
    <cfRule type="cellIs" dxfId="6898" priority="4757" stopIfTrue="1" operator="greaterThan">
      <formula>6.2</formula>
    </cfRule>
    <cfRule type="cellIs" dxfId="6897" priority="4758" stopIfTrue="1" operator="between">
      <formula>5.601</formula>
      <formula>6.2</formula>
    </cfRule>
    <cfRule type="cellIs" dxfId="6896" priority="4759" stopIfTrue="1" operator="lessThanOrEqual">
      <formula>5.6</formula>
    </cfRule>
  </conditionalFormatting>
  <conditionalFormatting sqref="K115">
    <cfRule type="cellIs" dxfId="6895" priority="4760" stopIfTrue="1" operator="lessThanOrEqual">
      <formula>0.02</formula>
    </cfRule>
  </conditionalFormatting>
  <conditionalFormatting sqref="G115">
    <cfRule type="cellIs" dxfId="6894" priority="4745" stopIfTrue="1" operator="lessThanOrEqual">
      <formula>0.12</formula>
    </cfRule>
    <cfRule type="cellIs" dxfId="6893" priority="4746" stopIfTrue="1" operator="between">
      <formula>0.1201</formula>
      <formula>0.2</formula>
    </cfRule>
    <cfRule type="cellIs" dxfId="6892" priority="4747" stopIfTrue="1" operator="greaterThan">
      <formula>0.2</formula>
    </cfRule>
  </conditionalFormatting>
  <conditionalFormatting sqref="N115">
    <cfRule type="cellIs" dxfId="6891" priority="4742" stopIfTrue="1" operator="between">
      <formula>50.1</formula>
      <formula>100</formula>
    </cfRule>
    <cfRule type="cellIs" dxfId="6890" priority="4744" stopIfTrue="1" operator="greaterThan">
      <formula>100</formula>
    </cfRule>
  </conditionalFormatting>
  <conditionalFormatting sqref="M115">
    <cfRule type="cellIs" dxfId="6889" priority="4741" stopIfTrue="1" operator="between">
      <formula>1250.1</formula>
      <formula>5000</formula>
    </cfRule>
    <cfRule type="cellIs" dxfId="6888" priority="4743" stopIfTrue="1" operator="greaterThan">
      <formula>5000</formula>
    </cfRule>
  </conditionalFormatting>
  <conditionalFormatting sqref="F115:G115">
    <cfRule type="cellIs" dxfId="6887" priority="4738" stopIfTrue="1" operator="lessThanOrEqual">
      <formula>60</formula>
    </cfRule>
    <cfRule type="cellIs" dxfId="6886" priority="4739" stopIfTrue="1" operator="between">
      <formula>60</formula>
      <formula>100</formula>
    </cfRule>
    <cfRule type="cellIs" dxfId="6885" priority="4740" stopIfTrue="1" operator="greaterThan">
      <formula>100</formula>
    </cfRule>
  </conditionalFormatting>
  <conditionalFormatting sqref="E115">
    <cfRule type="cellIs" dxfId="6884" priority="4735" stopIfTrue="1" operator="lessThanOrEqual">
      <formula>2.5</formula>
    </cfRule>
    <cfRule type="cellIs" dxfId="6883" priority="4736" stopIfTrue="1" operator="between">
      <formula>2.5</formula>
      <formula>7</formula>
    </cfRule>
    <cfRule type="cellIs" dxfId="6882" priority="4737" stopIfTrue="1" operator="greaterThan">
      <formula>7</formula>
    </cfRule>
  </conditionalFormatting>
  <conditionalFormatting sqref="H115">
    <cfRule type="cellIs" dxfId="6881" priority="4732" stopIfTrue="1" operator="lessThanOrEqual">
      <formula>12</formula>
    </cfRule>
    <cfRule type="cellIs" dxfId="6880" priority="4733" stopIfTrue="1" operator="between">
      <formula>12</formula>
      <formula>16</formula>
    </cfRule>
    <cfRule type="cellIs" dxfId="6879" priority="4734" stopIfTrue="1" operator="greaterThan">
      <formula>16</formula>
    </cfRule>
  </conditionalFormatting>
  <conditionalFormatting sqref="J115">
    <cfRule type="cellIs" dxfId="6878" priority="4729" stopIfTrue="1" operator="greaterThan">
      <formula>6.2</formula>
    </cfRule>
    <cfRule type="cellIs" dxfId="6877" priority="4730" stopIfTrue="1" operator="between">
      <formula>5.601</formula>
      <formula>6.2</formula>
    </cfRule>
    <cfRule type="cellIs" dxfId="6876" priority="4731" stopIfTrue="1" operator="lessThanOrEqual">
      <formula>5.6</formula>
    </cfRule>
  </conditionalFormatting>
  <conditionalFormatting sqref="K115">
    <cfRule type="cellIs" dxfId="6875" priority="4728" stopIfTrue="1" operator="lessThanOrEqual">
      <formula>0.02</formula>
    </cfRule>
  </conditionalFormatting>
  <conditionalFormatting sqref="G115">
    <cfRule type="cellIs" dxfId="6874" priority="4725" stopIfTrue="1" operator="lessThanOrEqual">
      <formula>0.12</formula>
    </cfRule>
    <cfRule type="cellIs" dxfId="6873" priority="4726" stopIfTrue="1" operator="between">
      <formula>0.1201</formula>
      <formula>0.2</formula>
    </cfRule>
    <cfRule type="cellIs" dxfId="6872" priority="4727" stopIfTrue="1" operator="greaterThan">
      <formula>0.2</formula>
    </cfRule>
  </conditionalFormatting>
  <conditionalFormatting sqref="N115">
    <cfRule type="cellIs" dxfId="6871" priority="4723" stopIfTrue="1" operator="between">
      <formula>50.1</formula>
      <formula>100</formula>
    </cfRule>
    <cfRule type="cellIs" dxfId="6870" priority="4724" stopIfTrue="1" operator="greaterThan">
      <formula>100</formula>
    </cfRule>
  </conditionalFormatting>
  <conditionalFormatting sqref="M115">
    <cfRule type="cellIs" dxfId="6869" priority="4721" stopIfTrue="1" operator="between">
      <formula>1250.1</formula>
      <formula>5000</formula>
    </cfRule>
    <cfRule type="cellIs" dxfId="6868" priority="4722" stopIfTrue="1" operator="greaterThan">
      <formula>5000</formula>
    </cfRule>
  </conditionalFormatting>
  <conditionalFormatting sqref="F127:G127">
    <cfRule type="cellIs" dxfId="6867" priority="4708" stopIfTrue="1" operator="lessThanOrEqual">
      <formula>60</formula>
    </cfRule>
    <cfRule type="cellIs" dxfId="6866" priority="4709" stopIfTrue="1" operator="between">
      <formula>60</formula>
      <formula>100</formula>
    </cfRule>
    <cfRule type="cellIs" dxfId="6865" priority="4710" stopIfTrue="1" operator="greaterThan">
      <formula>100</formula>
    </cfRule>
  </conditionalFormatting>
  <conditionalFormatting sqref="E127">
    <cfRule type="cellIs" dxfId="6864" priority="4711" stopIfTrue="1" operator="lessThanOrEqual">
      <formula>2.5</formula>
    </cfRule>
    <cfRule type="cellIs" dxfId="6863" priority="4712" stopIfTrue="1" operator="between">
      <formula>2.5</formula>
      <formula>7</formula>
    </cfRule>
    <cfRule type="cellIs" dxfId="6862" priority="4713" stopIfTrue="1" operator="greaterThan">
      <formula>7</formula>
    </cfRule>
  </conditionalFormatting>
  <conditionalFormatting sqref="H127">
    <cfRule type="cellIs" dxfId="6861" priority="4714" stopIfTrue="1" operator="lessThanOrEqual">
      <formula>12</formula>
    </cfRule>
    <cfRule type="cellIs" dxfId="6860" priority="4715" stopIfTrue="1" operator="between">
      <formula>12</formula>
      <formula>16</formula>
    </cfRule>
    <cfRule type="cellIs" dxfId="6859" priority="4716" stopIfTrue="1" operator="greaterThan">
      <formula>16</formula>
    </cfRule>
  </conditionalFormatting>
  <conditionalFormatting sqref="J127">
    <cfRule type="cellIs" dxfId="6858" priority="4717" stopIfTrue="1" operator="greaterThan">
      <formula>6.2</formula>
    </cfRule>
    <cfRule type="cellIs" dxfId="6857" priority="4718" stopIfTrue="1" operator="between">
      <formula>5.601</formula>
      <formula>6.2</formula>
    </cfRule>
    <cfRule type="cellIs" dxfId="6856" priority="4719" stopIfTrue="1" operator="lessThanOrEqual">
      <formula>5.6</formula>
    </cfRule>
  </conditionalFormatting>
  <conditionalFormatting sqref="K127">
    <cfRule type="cellIs" dxfId="6855" priority="4720" stopIfTrue="1" operator="lessThanOrEqual">
      <formula>0.02</formula>
    </cfRule>
  </conditionalFormatting>
  <conditionalFormatting sqref="G127">
    <cfRule type="cellIs" dxfId="6854" priority="4705" stopIfTrue="1" operator="lessThanOrEqual">
      <formula>0.12</formula>
    </cfRule>
    <cfRule type="cellIs" dxfId="6853" priority="4706" stopIfTrue="1" operator="between">
      <formula>0.1201</formula>
      <formula>0.2</formula>
    </cfRule>
    <cfRule type="cellIs" dxfId="6852" priority="4707" stopIfTrue="1" operator="greaterThan">
      <formula>0.2</formula>
    </cfRule>
  </conditionalFormatting>
  <conditionalFormatting sqref="N127">
    <cfRule type="cellIs" dxfId="6851" priority="4702" stopIfTrue="1" operator="between">
      <formula>50.1</formula>
      <formula>100</formula>
    </cfRule>
    <cfRule type="cellIs" dxfId="6850" priority="4704" stopIfTrue="1" operator="greaterThan">
      <formula>100</formula>
    </cfRule>
  </conditionalFormatting>
  <conditionalFormatting sqref="M127">
    <cfRule type="cellIs" dxfId="6849" priority="4701" stopIfTrue="1" operator="between">
      <formula>1250.1</formula>
      <formula>5000</formula>
    </cfRule>
    <cfRule type="cellIs" dxfId="6848" priority="4703" stopIfTrue="1" operator="greaterThan">
      <formula>5000</formula>
    </cfRule>
  </conditionalFormatting>
  <conditionalFormatting sqref="F127:G127">
    <cfRule type="cellIs" dxfId="6847" priority="4698" stopIfTrue="1" operator="lessThanOrEqual">
      <formula>60</formula>
    </cfRule>
    <cfRule type="cellIs" dxfId="6846" priority="4699" stopIfTrue="1" operator="between">
      <formula>60</formula>
      <formula>100</formula>
    </cfRule>
    <cfRule type="cellIs" dxfId="6845" priority="4700" stopIfTrue="1" operator="greaterThan">
      <formula>100</formula>
    </cfRule>
  </conditionalFormatting>
  <conditionalFormatting sqref="E127">
    <cfRule type="cellIs" dxfId="6844" priority="4695" stopIfTrue="1" operator="lessThanOrEqual">
      <formula>2.5</formula>
    </cfRule>
    <cfRule type="cellIs" dxfId="6843" priority="4696" stopIfTrue="1" operator="between">
      <formula>2.5</formula>
      <formula>7</formula>
    </cfRule>
    <cfRule type="cellIs" dxfId="6842" priority="4697" stopIfTrue="1" operator="greaterThan">
      <formula>7</formula>
    </cfRule>
  </conditionalFormatting>
  <conditionalFormatting sqref="H127">
    <cfRule type="cellIs" dxfId="6841" priority="4692" stopIfTrue="1" operator="lessThanOrEqual">
      <formula>12</formula>
    </cfRule>
    <cfRule type="cellIs" dxfId="6840" priority="4693" stopIfTrue="1" operator="between">
      <formula>12</formula>
      <formula>16</formula>
    </cfRule>
    <cfRule type="cellIs" dxfId="6839" priority="4694" stopIfTrue="1" operator="greaterThan">
      <formula>16</formula>
    </cfRule>
  </conditionalFormatting>
  <conditionalFormatting sqref="J127">
    <cfRule type="cellIs" dxfId="6838" priority="4689" stopIfTrue="1" operator="greaterThan">
      <formula>6.2</formula>
    </cfRule>
    <cfRule type="cellIs" dxfId="6837" priority="4690" stopIfTrue="1" operator="between">
      <formula>5.601</formula>
      <formula>6.2</formula>
    </cfRule>
    <cfRule type="cellIs" dxfId="6836" priority="4691" stopIfTrue="1" operator="lessThanOrEqual">
      <formula>5.6</formula>
    </cfRule>
  </conditionalFormatting>
  <conditionalFormatting sqref="K127">
    <cfRule type="cellIs" dxfId="6835" priority="4688" stopIfTrue="1" operator="lessThanOrEqual">
      <formula>0.02</formula>
    </cfRule>
  </conditionalFormatting>
  <conditionalFormatting sqref="G127">
    <cfRule type="cellIs" dxfId="6834" priority="4685" stopIfTrue="1" operator="lessThanOrEqual">
      <formula>0.12</formula>
    </cfRule>
    <cfRule type="cellIs" dxfId="6833" priority="4686" stopIfTrue="1" operator="between">
      <formula>0.1201</formula>
      <formula>0.2</formula>
    </cfRule>
    <cfRule type="cellIs" dxfId="6832" priority="4687" stopIfTrue="1" operator="greaterThan">
      <formula>0.2</formula>
    </cfRule>
  </conditionalFormatting>
  <conditionalFormatting sqref="N127">
    <cfRule type="cellIs" dxfId="6831" priority="4683" stopIfTrue="1" operator="between">
      <formula>50.1</formula>
      <formula>100</formula>
    </cfRule>
    <cfRule type="cellIs" dxfId="6830" priority="4684" stopIfTrue="1" operator="greaterThan">
      <formula>100</formula>
    </cfRule>
  </conditionalFormatting>
  <conditionalFormatting sqref="M127">
    <cfRule type="cellIs" dxfId="6829" priority="4681" stopIfTrue="1" operator="between">
      <formula>1250.1</formula>
      <formula>5000</formula>
    </cfRule>
    <cfRule type="cellIs" dxfId="6828" priority="4682" stopIfTrue="1" operator="greaterThan">
      <formula>5000</formula>
    </cfRule>
  </conditionalFormatting>
  <conditionalFormatting sqref="F142:G142">
    <cfRule type="cellIs" dxfId="6827" priority="4668" stopIfTrue="1" operator="lessThanOrEqual">
      <formula>60</formula>
    </cfRule>
    <cfRule type="cellIs" dxfId="6826" priority="4669" stopIfTrue="1" operator="between">
      <formula>60</formula>
      <formula>100</formula>
    </cfRule>
    <cfRule type="cellIs" dxfId="6825" priority="4670" stopIfTrue="1" operator="greaterThan">
      <formula>100</formula>
    </cfRule>
  </conditionalFormatting>
  <conditionalFormatting sqref="E142">
    <cfRule type="cellIs" dxfId="6824" priority="4671" stopIfTrue="1" operator="lessThanOrEqual">
      <formula>2.5</formula>
    </cfRule>
    <cfRule type="cellIs" dxfId="6823" priority="4672" stopIfTrue="1" operator="between">
      <formula>2.5</formula>
      <formula>7</formula>
    </cfRule>
    <cfRule type="cellIs" dxfId="6822" priority="4673" stopIfTrue="1" operator="greaterThan">
      <formula>7</formula>
    </cfRule>
  </conditionalFormatting>
  <conditionalFormatting sqref="H142">
    <cfRule type="cellIs" dxfId="6821" priority="4674" stopIfTrue="1" operator="lessThanOrEqual">
      <formula>12</formula>
    </cfRule>
    <cfRule type="cellIs" dxfId="6820" priority="4675" stopIfTrue="1" operator="between">
      <formula>12</formula>
      <formula>16</formula>
    </cfRule>
    <cfRule type="cellIs" dxfId="6819" priority="4676" stopIfTrue="1" operator="greaterThan">
      <formula>16</formula>
    </cfRule>
  </conditionalFormatting>
  <conditionalFormatting sqref="J142">
    <cfRule type="cellIs" dxfId="6818" priority="4677" stopIfTrue="1" operator="greaterThan">
      <formula>6.2</formula>
    </cfRule>
    <cfRule type="cellIs" dxfId="6817" priority="4678" stopIfTrue="1" operator="between">
      <formula>5.601</formula>
      <formula>6.2</formula>
    </cfRule>
    <cfRule type="cellIs" dxfId="6816" priority="4679" stopIfTrue="1" operator="lessThanOrEqual">
      <formula>5.6</formula>
    </cfRule>
  </conditionalFormatting>
  <conditionalFormatting sqref="K142">
    <cfRule type="cellIs" dxfId="6815" priority="4680" stopIfTrue="1" operator="lessThanOrEqual">
      <formula>0.02</formula>
    </cfRule>
  </conditionalFormatting>
  <conditionalFormatting sqref="G142">
    <cfRule type="cellIs" dxfId="6814" priority="4665" stopIfTrue="1" operator="lessThanOrEqual">
      <formula>0.12</formula>
    </cfRule>
    <cfRule type="cellIs" dxfId="6813" priority="4666" stopIfTrue="1" operator="between">
      <formula>0.1201</formula>
      <formula>0.2</formula>
    </cfRule>
    <cfRule type="cellIs" dxfId="6812" priority="4667" stopIfTrue="1" operator="greaterThan">
      <formula>0.2</formula>
    </cfRule>
  </conditionalFormatting>
  <conditionalFormatting sqref="N142">
    <cfRule type="cellIs" dxfId="6811" priority="4662" stopIfTrue="1" operator="between">
      <formula>50.1</formula>
      <formula>100</formula>
    </cfRule>
    <cfRule type="cellIs" dxfId="6810" priority="4664" stopIfTrue="1" operator="greaterThan">
      <formula>100</formula>
    </cfRule>
  </conditionalFormatting>
  <conditionalFormatting sqref="M142">
    <cfRule type="cellIs" dxfId="6809" priority="4661" stopIfTrue="1" operator="between">
      <formula>1250.1</formula>
      <formula>5000</formula>
    </cfRule>
    <cfRule type="cellIs" dxfId="6808" priority="4663" stopIfTrue="1" operator="greaterThan">
      <formula>5000</formula>
    </cfRule>
  </conditionalFormatting>
  <conditionalFormatting sqref="F142:G142">
    <cfRule type="cellIs" dxfId="6807" priority="4658" stopIfTrue="1" operator="lessThanOrEqual">
      <formula>60</formula>
    </cfRule>
    <cfRule type="cellIs" dxfId="6806" priority="4659" stopIfTrue="1" operator="between">
      <formula>60</formula>
      <formula>100</formula>
    </cfRule>
    <cfRule type="cellIs" dxfId="6805" priority="4660" stopIfTrue="1" operator="greaterThan">
      <formula>100</formula>
    </cfRule>
  </conditionalFormatting>
  <conditionalFormatting sqref="E142">
    <cfRule type="cellIs" dxfId="6804" priority="4655" stopIfTrue="1" operator="lessThanOrEqual">
      <formula>2.5</formula>
    </cfRule>
    <cfRule type="cellIs" dxfId="6803" priority="4656" stopIfTrue="1" operator="between">
      <formula>2.5</formula>
      <formula>7</formula>
    </cfRule>
    <cfRule type="cellIs" dxfId="6802" priority="4657" stopIfTrue="1" operator="greaterThan">
      <formula>7</formula>
    </cfRule>
  </conditionalFormatting>
  <conditionalFormatting sqref="H142">
    <cfRule type="cellIs" dxfId="6801" priority="4652" stopIfTrue="1" operator="lessThanOrEqual">
      <formula>12</formula>
    </cfRule>
    <cfRule type="cellIs" dxfId="6800" priority="4653" stopIfTrue="1" operator="between">
      <formula>12</formula>
      <formula>16</formula>
    </cfRule>
    <cfRule type="cellIs" dxfId="6799" priority="4654" stopIfTrue="1" operator="greaterThan">
      <formula>16</formula>
    </cfRule>
  </conditionalFormatting>
  <conditionalFormatting sqref="J142">
    <cfRule type="cellIs" dxfId="6798" priority="4649" stopIfTrue="1" operator="greaterThan">
      <formula>6.2</formula>
    </cfRule>
    <cfRule type="cellIs" dxfId="6797" priority="4650" stopIfTrue="1" operator="between">
      <formula>5.601</formula>
      <formula>6.2</formula>
    </cfRule>
    <cfRule type="cellIs" dxfId="6796" priority="4651" stopIfTrue="1" operator="lessThanOrEqual">
      <formula>5.6</formula>
    </cfRule>
  </conditionalFormatting>
  <conditionalFormatting sqref="K142">
    <cfRule type="cellIs" dxfId="6795" priority="4648" stopIfTrue="1" operator="lessThanOrEqual">
      <formula>0.02</formula>
    </cfRule>
  </conditionalFormatting>
  <conditionalFormatting sqref="G142">
    <cfRule type="cellIs" dxfId="6794" priority="4645" stopIfTrue="1" operator="lessThanOrEqual">
      <formula>0.12</formula>
    </cfRule>
    <cfRule type="cellIs" dxfId="6793" priority="4646" stopIfTrue="1" operator="between">
      <formula>0.1201</formula>
      <formula>0.2</formula>
    </cfRule>
    <cfRule type="cellIs" dxfId="6792" priority="4647" stopIfTrue="1" operator="greaterThan">
      <formula>0.2</formula>
    </cfRule>
  </conditionalFormatting>
  <conditionalFormatting sqref="N142">
    <cfRule type="cellIs" dxfId="6791" priority="4643" stopIfTrue="1" operator="between">
      <formula>50.1</formula>
      <formula>100</formula>
    </cfRule>
    <cfRule type="cellIs" dxfId="6790" priority="4644" stopIfTrue="1" operator="greaterThan">
      <formula>100</formula>
    </cfRule>
  </conditionalFormatting>
  <conditionalFormatting sqref="M142">
    <cfRule type="cellIs" dxfId="6789" priority="4641" stopIfTrue="1" operator="between">
      <formula>1250.1</formula>
      <formula>5000</formula>
    </cfRule>
    <cfRule type="cellIs" dxfId="6788" priority="4642" stopIfTrue="1" operator="greaterThan">
      <formula>5000</formula>
    </cfRule>
  </conditionalFormatting>
  <conditionalFormatting sqref="F157:G157">
    <cfRule type="cellIs" dxfId="6787" priority="4628" stopIfTrue="1" operator="lessThanOrEqual">
      <formula>60</formula>
    </cfRule>
    <cfRule type="cellIs" dxfId="6786" priority="4629" stopIfTrue="1" operator="between">
      <formula>60</formula>
      <formula>100</formula>
    </cfRule>
    <cfRule type="cellIs" dxfId="6785" priority="4630" stopIfTrue="1" operator="greaterThan">
      <formula>100</formula>
    </cfRule>
  </conditionalFormatting>
  <conditionalFormatting sqref="E157">
    <cfRule type="cellIs" dxfId="6784" priority="4631" stopIfTrue="1" operator="lessThanOrEqual">
      <formula>2.5</formula>
    </cfRule>
    <cfRule type="cellIs" dxfId="6783" priority="4632" stopIfTrue="1" operator="between">
      <formula>2.5</formula>
      <formula>7</formula>
    </cfRule>
    <cfRule type="cellIs" dxfId="6782" priority="4633" stopIfTrue="1" operator="greaterThan">
      <formula>7</formula>
    </cfRule>
  </conditionalFormatting>
  <conditionalFormatting sqref="H157">
    <cfRule type="cellIs" dxfId="6781" priority="4634" stopIfTrue="1" operator="lessThanOrEqual">
      <formula>12</formula>
    </cfRule>
    <cfRule type="cellIs" dxfId="6780" priority="4635" stopIfTrue="1" operator="between">
      <formula>12</formula>
      <formula>16</formula>
    </cfRule>
    <cfRule type="cellIs" dxfId="6779" priority="4636" stopIfTrue="1" operator="greaterThan">
      <formula>16</formula>
    </cfRule>
  </conditionalFormatting>
  <conditionalFormatting sqref="J157">
    <cfRule type="cellIs" dxfId="6778" priority="4637" stopIfTrue="1" operator="greaterThan">
      <formula>6.2</formula>
    </cfRule>
    <cfRule type="cellIs" dxfId="6777" priority="4638" stopIfTrue="1" operator="between">
      <formula>5.601</formula>
      <formula>6.2</formula>
    </cfRule>
    <cfRule type="cellIs" dxfId="6776" priority="4639" stopIfTrue="1" operator="lessThanOrEqual">
      <formula>5.6</formula>
    </cfRule>
  </conditionalFormatting>
  <conditionalFormatting sqref="K157">
    <cfRule type="cellIs" dxfId="6775" priority="4640" stopIfTrue="1" operator="lessThanOrEqual">
      <formula>0.02</formula>
    </cfRule>
  </conditionalFormatting>
  <conditionalFormatting sqref="G157">
    <cfRule type="cellIs" dxfId="6774" priority="4625" stopIfTrue="1" operator="lessThanOrEqual">
      <formula>0.12</formula>
    </cfRule>
    <cfRule type="cellIs" dxfId="6773" priority="4626" stopIfTrue="1" operator="between">
      <formula>0.1201</formula>
      <formula>0.2</formula>
    </cfRule>
    <cfRule type="cellIs" dxfId="6772" priority="4627" stopIfTrue="1" operator="greaterThan">
      <formula>0.2</formula>
    </cfRule>
  </conditionalFormatting>
  <conditionalFormatting sqref="N157">
    <cfRule type="cellIs" dxfId="6771" priority="4622" stopIfTrue="1" operator="between">
      <formula>50.1</formula>
      <formula>100</formula>
    </cfRule>
    <cfRule type="cellIs" dxfId="6770" priority="4624" stopIfTrue="1" operator="greaterThan">
      <formula>100</formula>
    </cfRule>
  </conditionalFormatting>
  <conditionalFormatting sqref="M157">
    <cfRule type="cellIs" dxfId="6769" priority="4621" stopIfTrue="1" operator="between">
      <formula>1250.1</formula>
      <formula>5000</formula>
    </cfRule>
    <cfRule type="cellIs" dxfId="6768" priority="4623" stopIfTrue="1" operator="greaterThan">
      <formula>5000</formula>
    </cfRule>
  </conditionalFormatting>
  <conditionalFormatting sqref="F157:G157">
    <cfRule type="cellIs" dxfId="6767" priority="4618" stopIfTrue="1" operator="lessThanOrEqual">
      <formula>60</formula>
    </cfRule>
    <cfRule type="cellIs" dxfId="6766" priority="4619" stopIfTrue="1" operator="between">
      <formula>60</formula>
      <formula>100</formula>
    </cfRule>
    <cfRule type="cellIs" dxfId="6765" priority="4620" stopIfTrue="1" operator="greaterThan">
      <formula>100</formula>
    </cfRule>
  </conditionalFormatting>
  <conditionalFormatting sqref="E157">
    <cfRule type="cellIs" dxfId="6764" priority="4615" stopIfTrue="1" operator="lessThanOrEqual">
      <formula>2.5</formula>
    </cfRule>
    <cfRule type="cellIs" dxfId="6763" priority="4616" stopIfTrue="1" operator="between">
      <formula>2.5</formula>
      <formula>7</formula>
    </cfRule>
    <cfRule type="cellIs" dxfId="6762" priority="4617" stopIfTrue="1" operator="greaterThan">
      <formula>7</formula>
    </cfRule>
  </conditionalFormatting>
  <conditionalFormatting sqref="H157">
    <cfRule type="cellIs" dxfId="6761" priority="4612" stopIfTrue="1" operator="lessThanOrEqual">
      <formula>12</formula>
    </cfRule>
    <cfRule type="cellIs" dxfId="6760" priority="4613" stopIfTrue="1" operator="between">
      <formula>12</formula>
      <formula>16</formula>
    </cfRule>
    <cfRule type="cellIs" dxfId="6759" priority="4614" stopIfTrue="1" operator="greaterThan">
      <formula>16</formula>
    </cfRule>
  </conditionalFormatting>
  <conditionalFormatting sqref="J157">
    <cfRule type="cellIs" dxfId="6758" priority="4609" stopIfTrue="1" operator="greaterThan">
      <formula>6.2</formula>
    </cfRule>
    <cfRule type="cellIs" dxfId="6757" priority="4610" stopIfTrue="1" operator="between">
      <formula>5.601</formula>
      <formula>6.2</formula>
    </cfRule>
    <cfRule type="cellIs" dxfId="6756" priority="4611" stopIfTrue="1" operator="lessThanOrEqual">
      <formula>5.6</formula>
    </cfRule>
  </conditionalFormatting>
  <conditionalFormatting sqref="K157">
    <cfRule type="cellIs" dxfId="6755" priority="4608" stopIfTrue="1" operator="lessThanOrEqual">
      <formula>0.02</formula>
    </cfRule>
  </conditionalFormatting>
  <conditionalFormatting sqref="G157">
    <cfRule type="cellIs" dxfId="6754" priority="4605" stopIfTrue="1" operator="lessThanOrEqual">
      <formula>0.12</formula>
    </cfRule>
    <cfRule type="cellIs" dxfId="6753" priority="4606" stopIfTrue="1" operator="between">
      <formula>0.1201</formula>
      <formula>0.2</formula>
    </cfRule>
    <cfRule type="cellIs" dxfId="6752" priority="4607" stopIfTrue="1" operator="greaterThan">
      <formula>0.2</formula>
    </cfRule>
  </conditionalFormatting>
  <conditionalFormatting sqref="N157">
    <cfRule type="cellIs" dxfId="6751" priority="4603" stopIfTrue="1" operator="between">
      <formula>50.1</formula>
      <formula>100</formula>
    </cfRule>
    <cfRule type="cellIs" dxfId="6750" priority="4604" stopIfTrue="1" operator="greaterThan">
      <formula>100</formula>
    </cfRule>
  </conditionalFormatting>
  <conditionalFormatting sqref="M157">
    <cfRule type="cellIs" dxfId="6749" priority="4601" stopIfTrue="1" operator="between">
      <formula>1250.1</formula>
      <formula>5000</formula>
    </cfRule>
    <cfRule type="cellIs" dxfId="6748" priority="4602" stopIfTrue="1" operator="greaterThan">
      <formula>5000</formula>
    </cfRule>
  </conditionalFormatting>
  <conditionalFormatting sqref="F172:G172">
    <cfRule type="cellIs" dxfId="6747" priority="4588" stopIfTrue="1" operator="lessThanOrEqual">
      <formula>60</formula>
    </cfRule>
    <cfRule type="cellIs" dxfId="6746" priority="4589" stopIfTrue="1" operator="between">
      <formula>60</formula>
      <formula>100</formula>
    </cfRule>
    <cfRule type="cellIs" dxfId="6745" priority="4590" stopIfTrue="1" operator="greaterThan">
      <formula>100</formula>
    </cfRule>
  </conditionalFormatting>
  <conditionalFormatting sqref="E172">
    <cfRule type="cellIs" dxfId="6744" priority="4591" stopIfTrue="1" operator="lessThanOrEqual">
      <formula>2.5</formula>
    </cfRule>
    <cfRule type="cellIs" dxfId="6743" priority="4592" stopIfTrue="1" operator="between">
      <formula>2.5</formula>
      <formula>7</formula>
    </cfRule>
    <cfRule type="cellIs" dxfId="6742" priority="4593" stopIfTrue="1" operator="greaterThan">
      <formula>7</formula>
    </cfRule>
  </conditionalFormatting>
  <conditionalFormatting sqref="H172">
    <cfRule type="cellIs" dxfId="6741" priority="4594" stopIfTrue="1" operator="lessThanOrEqual">
      <formula>12</formula>
    </cfRule>
    <cfRule type="cellIs" dxfId="6740" priority="4595" stopIfTrue="1" operator="between">
      <formula>12</formula>
      <formula>16</formula>
    </cfRule>
    <cfRule type="cellIs" dxfId="6739" priority="4596" stopIfTrue="1" operator="greaterThan">
      <formula>16</formula>
    </cfRule>
  </conditionalFormatting>
  <conditionalFormatting sqref="J172">
    <cfRule type="cellIs" dxfId="6738" priority="4597" stopIfTrue="1" operator="greaterThan">
      <formula>6.2</formula>
    </cfRule>
    <cfRule type="cellIs" dxfId="6737" priority="4598" stopIfTrue="1" operator="between">
      <formula>5.601</formula>
      <formula>6.2</formula>
    </cfRule>
    <cfRule type="cellIs" dxfId="6736" priority="4599" stopIfTrue="1" operator="lessThanOrEqual">
      <formula>5.6</formula>
    </cfRule>
  </conditionalFormatting>
  <conditionalFormatting sqref="K172">
    <cfRule type="cellIs" dxfId="6735" priority="4600" stopIfTrue="1" operator="lessThanOrEqual">
      <formula>0.02</formula>
    </cfRule>
  </conditionalFormatting>
  <conditionalFormatting sqref="G172">
    <cfRule type="cellIs" dxfId="6734" priority="4585" stopIfTrue="1" operator="lessThanOrEqual">
      <formula>0.12</formula>
    </cfRule>
    <cfRule type="cellIs" dxfId="6733" priority="4586" stopIfTrue="1" operator="between">
      <formula>0.1201</formula>
      <formula>0.2</formula>
    </cfRule>
    <cfRule type="cellIs" dxfId="6732" priority="4587" stopIfTrue="1" operator="greaterThan">
      <formula>0.2</formula>
    </cfRule>
  </conditionalFormatting>
  <conditionalFormatting sqref="N172">
    <cfRule type="cellIs" dxfId="6731" priority="4582" stopIfTrue="1" operator="between">
      <formula>50.1</formula>
      <formula>100</formula>
    </cfRule>
    <cfRule type="cellIs" dxfId="6730" priority="4584" stopIfTrue="1" operator="greaterThan">
      <formula>100</formula>
    </cfRule>
  </conditionalFormatting>
  <conditionalFormatting sqref="M172">
    <cfRule type="cellIs" dxfId="6729" priority="4581" stopIfTrue="1" operator="between">
      <formula>1250.1</formula>
      <formula>5000</formula>
    </cfRule>
    <cfRule type="cellIs" dxfId="6728" priority="4583" stopIfTrue="1" operator="greaterThan">
      <formula>5000</formula>
    </cfRule>
  </conditionalFormatting>
  <conditionalFormatting sqref="F172:G172">
    <cfRule type="cellIs" dxfId="6727" priority="4578" stopIfTrue="1" operator="lessThanOrEqual">
      <formula>60</formula>
    </cfRule>
    <cfRule type="cellIs" dxfId="6726" priority="4579" stopIfTrue="1" operator="between">
      <formula>60</formula>
      <formula>100</formula>
    </cfRule>
    <cfRule type="cellIs" dxfId="6725" priority="4580" stopIfTrue="1" operator="greaterThan">
      <formula>100</formula>
    </cfRule>
  </conditionalFormatting>
  <conditionalFormatting sqref="E172">
    <cfRule type="cellIs" dxfId="6724" priority="4575" stopIfTrue="1" operator="lessThanOrEqual">
      <formula>2.5</formula>
    </cfRule>
    <cfRule type="cellIs" dxfId="6723" priority="4576" stopIfTrue="1" operator="between">
      <formula>2.5</formula>
      <formula>7</formula>
    </cfRule>
    <cfRule type="cellIs" dxfId="6722" priority="4577" stopIfTrue="1" operator="greaterThan">
      <formula>7</formula>
    </cfRule>
  </conditionalFormatting>
  <conditionalFormatting sqref="H172">
    <cfRule type="cellIs" dxfId="6721" priority="4572" stopIfTrue="1" operator="lessThanOrEqual">
      <formula>12</formula>
    </cfRule>
    <cfRule type="cellIs" dxfId="6720" priority="4573" stopIfTrue="1" operator="between">
      <formula>12</formula>
      <formula>16</formula>
    </cfRule>
    <cfRule type="cellIs" dxfId="6719" priority="4574" stopIfTrue="1" operator="greaterThan">
      <formula>16</formula>
    </cfRule>
  </conditionalFormatting>
  <conditionalFormatting sqref="J172">
    <cfRule type="cellIs" dxfId="6718" priority="4569" stopIfTrue="1" operator="greaterThan">
      <formula>6.2</formula>
    </cfRule>
    <cfRule type="cellIs" dxfId="6717" priority="4570" stopIfTrue="1" operator="between">
      <formula>5.601</formula>
      <formula>6.2</formula>
    </cfRule>
    <cfRule type="cellIs" dxfId="6716" priority="4571" stopIfTrue="1" operator="lessThanOrEqual">
      <formula>5.6</formula>
    </cfRule>
  </conditionalFormatting>
  <conditionalFormatting sqref="K172">
    <cfRule type="cellIs" dxfId="6715" priority="4568" stopIfTrue="1" operator="lessThanOrEqual">
      <formula>0.02</formula>
    </cfRule>
  </conditionalFormatting>
  <conditionalFormatting sqref="G172">
    <cfRule type="cellIs" dxfId="6714" priority="4565" stopIfTrue="1" operator="lessThanOrEqual">
      <formula>0.12</formula>
    </cfRule>
    <cfRule type="cellIs" dxfId="6713" priority="4566" stopIfTrue="1" operator="between">
      <formula>0.1201</formula>
      <formula>0.2</formula>
    </cfRule>
    <cfRule type="cellIs" dxfId="6712" priority="4567" stopIfTrue="1" operator="greaterThan">
      <formula>0.2</formula>
    </cfRule>
  </conditionalFormatting>
  <conditionalFormatting sqref="N172">
    <cfRule type="cellIs" dxfId="6711" priority="4563" stopIfTrue="1" operator="between">
      <formula>50.1</formula>
      <formula>100</formula>
    </cfRule>
    <cfRule type="cellIs" dxfId="6710" priority="4564" stopIfTrue="1" operator="greaterThan">
      <formula>100</formula>
    </cfRule>
  </conditionalFormatting>
  <conditionalFormatting sqref="M172">
    <cfRule type="cellIs" dxfId="6709" priority="4561" stopIfTrue="1" operator="between">
      <formula>1250.1</formula>
      <formula>5000</formula>
    </cfRule>
    <cfRule type="cellIs" dxfId="6708" priority="4562" stopIfTrue="1" operator="greaterThan">
      <formula>5000</formula>
    </cfRule>
  </conditionalFormatting>
  <conditionalFormatting sqref="F187:G187">
    <cfRule type="cellIs" dxfId="6707" priority="4548" stopIfTrue="1" operator="lessThanOrEqual">
      <formula>60</formula>
    </cfRule>
    <cfRule type="cellIs" dxfId="6706" priority="4549" stopIfTrue="1" operator="between">
      <formula>60</formula>
      <formula>100</formula>
    </cfRule>
    <cfRule type="cellIs" dxfId="6705" priority="4550" stopIfTrue="1" operator="greaterThan">
      <formula>100</formula>
    </cfRule>
  </conditionalFormatting>
  <conditionalFormatting sqref="E187">
    <cfRule type="cellIs" dxfId="6704" priority="4551" stopIfTrue="1" operator="lessThanOrEqual">
      <formula>2.5</formula>
    </cfRule>
    <cfRule type="cellIs" dxfId="6703" priority="4552" stopIfTrue="1" operator="between">
      <formula>2.5</formula>
      <formula>7</formula>
    </cfRule>
    <cfRule type="cellIs" dxfId="6702" priority="4553" stopIfTrue="1" operator="greaterThan">
      <formula>7</formula>
    </cfRule>
  </conditionalFormatting>
  <conditionalFormatting sqref="H187">
    <cfRule type="cellIs" dxfId="6701" priority="4554" stopIfTrue="1" operator="lessThanOrEqual">
      <formula>12</formula>
    </cfRule>
    <cfRule type="cellIs" dxfId="6700" priority="4555" stopIfTrue="1" operator="between">
      <formula>12</formula>
      <formula>16</formula>
    </cfRule>
    <cfRule type="cellIs" dxfId="6699" priority="4556" stopIfTrue="1" operator="greaterThan">
      <formula>16</formula>
    </cfRule>
  </conditionalFormatting>
  <conditionalFormatting sqref="J187">
    <cfRule type="cellIs" dxfId="6698" priority="4557" stopIfTrue="1" operator="greaterThan">
      <formula>6.2</formula>
    </cfRule>
    <cfRule type="cellIs" dxfId="6697" priority="4558" stopIfTrue="1" operator="between">
      <formula>5.601</formula>
      <formula>6.2</formula>
    </cfRule>
    <cfRule type="cellIs" dxfId="6696" priority="4559" stopIfTrue="1" operator="lessThanOrEqual">
      <formula>5.6</formula>
    </cfRule>
  </conditionalFormatting>
  <conditionalFormatting sqref="K187">
    <cfRule type="cellIs" dxfId="6695" priority="4560" stopIfTrue="1" operator="lessThanOrEqual">
      <formula>0.02</formula>
    </cfRule>
  </conditionalFormatting>
  <conditionalFormatting sqref="G187">
    <cfRule type="cellIs" dxfId="6694" priority="4545" stopIfTrue="1" operator="lessThanOrEqual">
      <formula>0.12</formula>
    </cfRule>
    <cfRule type="cellIs" dxfId="6693" priority="4546" stopIfTrue="1" operator="between">
      <formula>0.1201</formula>
      <formula>0.2</formula>
    </cfRule>
    <cfRule type="cellIs" dxfId="6692" priority="4547" stopIfTrue="1" operator="greaterThan">
      <formula>0.2</formula>
    </cfRule>
  </conditionalFormatting>
  <conditionalFormatting sqref="N187">
    <cfRule type="cellIs" dxfId="6691" priority="4542" stopIfTrue="1" operator="between">
      <formula>50.1</formula>
      <formula>100</formula>
    </cfRule>
    <cfRule type="cellIs" dxfId="6690" priority="4544" stopIfTrue="1" operator="greaterThan">
      <formula>100</formula>
    </cfRule>
  </conditionalFormatting>
  <conditionalFormatting sqref="M187">
    <cfRule type="cellIs" dxfId="6689" priority="4541" stopIfTrue="1" operator="between">
      <formula>1250.1</formula>
      <formula>5000</formula>
    </cfRule>
    <cfRule type="cellIs" dxfId="6688" priority="4543" stopIfTrue="1" operator="greaterThan">
      <formula>5000</formula>
    </cfRule>
  </conditionalFormatting>
  <conditionalFormatting sqref="F187:G187">
    <cfRule type="cellIs" dxfId="6687" priority="4538" stopIfTrue="1" operator="lessThanOrEqual">
      <formula>60</formula>
    </cfRule>
    <cfRule type="cellIs" dxfId="6686" priority="4539" stopIfTrue="1" operator="between">
      <formula>60</formula>
      <formula>100</formula>
    </cfRule>
    <cfRule type="cellIs" dxfId="6685" priority="4540" stopIfTrue="1" operator="greaterThan">
      <formula>100</formula>
    </cfRule>
  </conditionalFormatting>
  <conditionalFormatting sqref="E187">
    <cfRule type="cellIs" dxfId="6684" priority="4535" stopIfTrue="1" operator="lessThanOrEqual">
      <formula>2.5</formula>
    </cfRule>
    <cfRule type="cellIs" dxfId="6683" priority="4536" stopIfTrue="1" operator="between">
      <formula>2.5</formula>
      <formula>7</formula>
    </cfRule>
    <cfRule type="cellIs" dxfId="6682" priority="4537" stopIfTrue="1" operator="greaterThan">
      <formula>7</formula>
    </cfRule>
  </conditionalFormatting>
  <conditionalFormatting sqref="H187">
    <cfRule type="cellIs" dxfId="6681" priority="4532" stopIfTrue="1" operator="lessThanOrEqual">
      <formula>12</formula>
    </cfRule>
    <cfRule type="cellIs" dxfId="6680" priority="4533" stopIfTrue="1" operator="between">
      <formula>12</formula>
      <formula>16</formula>
    </cfRule>
    <cfRule type="cellIs" dxfId="6679" priority="4534" stopIfTrue="1" operator="greaterThan">
      <formula>16</formula>
    </cfRule>
  </conditionalFormatting>
  <conditionalFormatting sqref="J187">
    <cfRule type="cellIs" dxfId="6678" priority="4529" stopIfTrue="1" operator="greaterThan">
      <formula>6.2</formula>
    </cfRule>
    <cfRule type="cellIs" dxfId="6677" priority="4530" stopIfTrue="1" operator="between">
      <formula>5.601</formula>
      <formula>6.2</formula>
    </cfRule>
    <cfRule type="cellIs" dxfId="6676" priority="4531" stopIfTrue="1" operator="lessThanOrEqual">
      <formula>5.6</formula>
    </cfRule>
  </conditionalFormatting>
  <conditionalFormatting sqref="K187">
    <cfRule type="cellIs" dxfId="6675" priority="4528" stopIfTrue="1" operator="lessThanOrEqual">
      <formula>0.02</formula>
    </cfRule>
  </conditionalFormatting>
  <conditionalFormatting sqref="G187">
    <cfRule type="cellIs" dxfId="6674" priority="4525" stopIfTrue="1" operator="lessThanOrEqual">
      <formula>0.12</formula>
    </cfRule>
    <cfRule type="cellIs" dxfId="6673" priority="4526" stopIfTrue="1" operator="between">
      <formula>0.1201</formula>
      <formula>0.2</formula>
    </cfRule>
    <cfRule type="cellIs" dxfId="6672" priority="4527" stopIfTrue="1" operator="greaterThan">
      <formula>0.2</formula>
    </cfRule>
  </conditionalFormatting>
  <conditionalFormatting sqref="N187">
    <cfRule type="cellIs" dxfId="6671" priority="4523" stopIfTrue="1" operator="between">
      <formula>50.1</formula>
      <formula>100</formula>
    </cfRule>
    <cfRule type="cellIs" dxfId="6670" priority="4524" stopIfTrue="1" operator="greaterThan">
      <formula>100</formula>
    </cfRule>
  </conditionalFormatting>
  <conditionalFormatting sqref="M187">
    <cfRule type="cellIs" dxfId="6669" priority="4521" stopIfTrue="1" operator="between">
      <formula>1250.1</formula>
      <formula>5000</formula>
    </cfRule>
    <cfRule type="cellIs" dxfId="6668" priority="4522" stopIfTrue="1" operator="greaterThan">
      <formula>5000</formula>
    </cfRule>
  </conditionalFormatting>
  <conditionalFormatting sqref="F214:G214">
    <cfRule type="cellIs" dxfId="6667" priority="4468" stopIfTrue="1" operator="lessThanOrEqual">
      <formula>60</formula>
    </cfRule>
    <cfRule type="cellIs" dxfId="6666" priority="4469" stopIfTrue="1" operator="between">
      <formula>60</formula>
      <formula>100</formula>
    </cfRule>
    <cfRule type="cellIs" dxfId="6665" priority="4470" stopIfTrue="1" operator="greaterThan">
      <formula>100</formula>
    </cfRule>
  </conditionalFormatting>
  <conditionalFormatting sqref="E214">
    <cfRule type="cellIs" dxfId="6664" priority="4471" stopIfTrue="1" operator="lessThanOrEqual">
      <formula>2.5</formula>
    </cfRule>
    <cfRule type="cellIs" dxfId="6663" priority="4472" stopIfTrue="1" operator="between">
      <formula>2.5</formula>
      <formula>7</formula>
    </cfRule>
    <cfRule type="cellIs" dxfId="6662" priority="4473" stopIfTrue="1" operator="greaterThan">
      <formula>7</formula>
    </cfRule>
  </conditionalFormatting>
  <conditionalFormatting sqref="H214">
    <cfRule type="cellIs" dxfId="6661" priority="4474" stopIfTrue="1" operator="lessThanOrEqual">
      <formula>12</formula>
    </cfRule>
    <cfRule type="cellIs" dxfId="6660" priority="4475" stopIfTrue="1" operator="between">
      <formula>12</formula>
      <formula>16</formula>
    </cfRule>
    <cfRule type="cellIs" dxfId="6659" priority="4476" stopIfTrue="1" operator="greaterThan">
      <formula>16</formula>
    </cfRule>
  </conditionalFormatting>
  <conditionalFormatting sqref="J214">
    <cfRule type="cellIs" dxfId="6658" priority="4477" stopIfTrue="1" operator="greaterThan">
      <formula>6.2</formula>
    </cfRule>
    <cfRule type="cellIs" dxfId="6657" priority="4478" stopIfTrue="1" operator="between">
      <formula>5.601</formula>
      <formula>6.2</formula>
    </cfRule>
    <cfRule type="cellIs" dxfId="6656" priority="4479" stopIfTrue="1" operator="lessThanOrEqual">
      <formula>5.6</formula>
    </cfRule>
  </conditionalFormatting>
  <conditionalFormatting sqref="K214">
    <cfRule type="cellIs" dxfId="6655" priority="4480" stopIfTrue="1" operator="lessThanOrEqual">
      <formula>0.02</formula>
    </cfRule>
  </conditionalFormatting>
  <conditionalFormatting sqref="G214">
    <cfRule type="cellIs" dxfId="6654" priority="4465" stopIfTrue="1" operator="lessThanOrEqual">
      <formula>0.12</formula>
    </cfRule>
    <cfRule type="cellIs" dxfId="6653" priority="4466" stopIfTrue="1" operator="between">
      <formula>0.1201</formula>
      <formula>0.2</formula>
    </cfRule>
    <cfRule type="cellIs" dxfId="6652" priority="4467" stopIfTrue="1" operator="greaterThan">
      <formula>0.2</formula>
    </cfRule>
  </conditionalFormatting>
  <conditionalFormatting sqref="N214">
    <cfRule type="cellIs" dxfId="6651" priority="4462" stopIfTrue="1" operator="between">
      <formula>50.1</formula>
      <formula>100</formula>
    </cfRule>
    <cfRule type="cellIs" dxfId="6650" priority="4464" stopIfTrue="1" operator="greaterThan">
      <formula>100</formula>
    </cfRule>
  </conditionalFormatting>
  <conditionalFormatting sqref="M214">
    <cfRule type="cellIs" dxfId="6649" priority="4461" stopIfTrue="1" operator="between">
      <formula>1250.1</formula>
      <formula>5000</formula>
    </cfRule>
    <cfRule type="cellIs" dxfId="6648" priority="4463" stopIfTrue="1" operator="greaterThan">
      <formula>5000</formula>
    </cfRule>
  </conditionalFormatting>
  <conditionalFormatting sqref="F214:G214">
    <cfRule type="cellIs" dxfId="6647" priority="4458" stopIfTrue="1" operator="lessThanOrEqual">
      <formula>60</formula>
    </cfRule>
    <cfRule type="cellIs" dxfId="6646" priority="4459" stopIfTrue="1" operator="between">
      <formula>60</formula>
      <formula>100</formula>
    </cfRule>
    <cfRule type="cellIs" dxfId="6645" priority="4460" stopIfTrue="1" operator="greaterThan">
      <formula>100</formula>
    </cfRule>
  </conditionalFormatting>
  <conditionalFormatting sqref="E214">
    <cfRule type="cellIs" dxfId="6644" priority="4455" stopIfTrue="1" operator="lessThanOrEqual">
      <formula>2.5</formula>
    </cfRule>
    <cfRule type="cellIs" dxfId="6643" priority="4456" stopIfTrue="1" operator="between">
      <formula>2.5</formula>
      <formula>7</formula>
    </cfRule>
    <cfRule type="cellIs" dxfId="6642" priority="4457" stopIfTrue="1" operator="greaterThan">
      <formula>7</formula>
    </cfRule>
  </conditionalFormatting>
  <conditionalFormatting sqref="H214">
    <cfRule type="cellIs" dxfId="6641" priority="4452" stopIfTrue="1" operator="lessThanOrEqual">
      <formula>12</formula>
    </cfRule>
    <cfRule type="cellIs" dxfId="6640" priority="4453" stopIfTrue="1" operator="between">
      <formula>12</formula>
      <formula>16</formula>
    </cfRule>
    <cfRule type="cellIs" dxfId="6639" priority="4454" stopIfTrue="1" operator="greaterThan">
      <formula>16</formula>
    </cfRule>
  </conditionalFormatting>
  <conditionalFormatting sqref="J214">
    <cfRule type="cellIs" dxfId="6638" priority="4449" stopIfTrue="1" operator="greaterThan">
      <formula>6.2</formula>
    </cfRule>
    <cfRule type="cellIs" dxfId="6637" priority="4450" stopIfTrue="1" operator="between">
      <formula>5.601</formula>
      <formula>6.2</formula>
    </cfRule>
    <cfRule type="cellIs" dxfId="6636" priority="4451" stopIfTrue="1" operator="lessThanOrEqual">
      <formula>5.6</formula>
    </cfRule>
  </conditionalFormatting>
  <conditionalFormatting sqref="K214">
    <cfRule type="cellIs" dxfId="6635" priority="4448" stopIfTrue="1" operator="lessThanOrEqual">
      <formula>0.02</formula>
    </cfRule>
  </conditionalFormatting>
  <conditionalFormatting sqref="G214">
    <cfRule type="cellIs" dxfId="6634" priority="4445" stopIfTrue="1" operator="lessThanOrEqual">
      <formula>0.12</formula>
    </cfRule>
    <cfRule type="cellIs" dxfId="6633" priority="4446" stopIfTrue="1" operator="between">
      <formula>0.1201</formula>
      <formula>0.2</formula>
    </cfRule>
    <cfRule type="cellIs" dxfId="6632" priority="4447" stopIfTrue="1" operator="greaterThan">
      <formula>0.2</formula>
    </cfRule>
  </conditionalFormatting>
  <conditionalFormatting sqref="N214">
    <cfRule type="cellIs" dxfId="6631" priority="4443" stopIfTrue="1" operator="between">
      <formula>50.1</formula>
      <formula>100</formula>
    </cfRule>
    <cfRule type="cellIs" dxfId="6630" priority="4444" stopIfTrue="1" operator="greaterThan">
      <formula>100</formula>
    </cfRule>
  </conditionalFormatting>
  <conditionalFormatting sqref="M214">
    <cfRule type="cellIs" dxfId="6629" priority="4441" stopIfTrue="1" operator="between">
      <formula>1250.1</formula>
      <formula>5000</formula>
    </cfRule>
    <cfRule type="cellIs" dxfId="6628" priority="4442" stopIfTrue="1" operator="greaterThan">
      <formula>5000</formula>
    </cfRule>
  </conditionalFormatting>
  <conditionalFormatting sqref="F232:G232">
    <cfRule type="cellIs" dxfId="6627" priority="4428" stopIfTrue="1" operator="lessThanOrEqual">
      <formula>60</formula>
    </cfRule>
    <cfRule type="cellIs" dxfId="6626" priority="4429" stopIfTrue="1" operator="between">
      <formula>60</formula>
      <formula>100</formula>
    </cfRule>
    <cfRule type="cellIs" dxfId="6625" priority="4430" stopIfTrue="1" operator="greaterThan">
      <formula>100</formula>
    </cfRule>
  </conditionalFormatting>
  <conditionalFormatting sqref="E232">
    <cfRule type="cellIs" dxfId="6624" priority="4431" stopIfTrue="1" operator="lessThanOrEqual">
      <formula>2.5</formula>
    </cfRule>
    <cfRule type="cellIs" dxfId="6623" priority="4432" stopIfTrue="1" operator="between">
      <formula>2.5</formula>
      <formula>7</formula>
    </cfRule>
    <cfRule type="cellIs" dxfId="6622" priority="4433" stopIfTrue="1" operator="greaterThan">
      <formula>7</formula>
    </cfRule>
  </conditionalFormatting>
  <conditionalFormatting sqref="H232">
    <cfRule type="cellIs" dxfId="6621" priority="4434" stopIfTrue="1" operator="lessThanOrEqual">
      <formula>12</formula>
    </cfRule>
    <cfRule type="cellIs" dxfId="6620" priority="4435" stopIfTrue="1" operator="between">
      <formula>12</formula>
      <formula>16</formula>
    </cfRule>
    <cfRule type="cellIs" dxfId="6619" priority="4436" stopIfTrue="1" operator="greaterThan">
      <formula>16</formula>
    </cfRule>
  </conditionalFormatting>
  <conditionalFormatting sqref="J232">
    <cfRule type="cellIs" dxfId="6618" priority="4437" stopIfTrue="1" operator="greaterThan">
      <formula>6.2</formula>
    </cfRule>
    <cfRule type="cellIs" dxfId="6617" priority="4438" stopIfTrue="1" operator="between">
      <formula>5.601</formula>
      <formula>6.2</formula>
    </cfRule>
    <cfRule type="cellIs" dxfId="6616" priority="4439" stopIfTrue="1" operator="lessThanOrEqual">
      <formula>5.6</formula>
    </cfRule>
  </conditionalFormatting>
  <conditionalFormatting sqref="K232">
    <cfRule type="cellIs" dxfId="6615" priority="4440" stopIfTrue="1" operator="lessThanOrEqual">
      <formula>0.02</formula>
    </cfRule>
  </conditionalFormatting>
  <conditionalFormatting sqref="G232">
    <cfRule type="cellIs" dxfId="6614" priority="4425" stopIfTrue="1" operator="lessThanOrEqual">
      <formula>0.12</formula>
    </cfRule>
    <cfRule type="cellIs" dxfId="6613" priority="4426" stopIfTrue="1" operator="between">
      <formula>0.1201</formula>
      <formula>0.2</formula>
    </cfRule>
    <cfRule type="cellIs" dxfId="6612" priority="4427" stopIfTrue="1" operator="greaterThan">
      <formula>0.2</formula>
    </cfRule>
  </conditionalFormatting>
  <conditionalFormatting sqref="N232">
    <cfRule type="cellIs" dxfId="6611" priority="4422" stopIfTrue="1" operator="between">
      <formula>50.1</formula>
      <formula>100</formula>
    </cfRule>
    <cfRule type="cellIs" dxfId="6610" priority="4424" stopIfTrue="1" operator="greaterThan">
      <formula>100</formula>
    </cfRule>
  </conditionalFormatting>
  <conditionalFormatting sqref="M232">
    <cfRule type="cellIs" dxfId="6609" priority="4421" stopIfTrue="1" operator="between">
      <formula>1250.1</formula>
      <formula>5000</formula>
    </cfRule>
    <cfRule type="cellIs" dxfId="6608" priority="4423" stopIfTrue="1" operator="greaterThan">
      <formula>5000</formula>
    </cfRule>
  </conditionalFormatting>
  <conditionalFormatting sqref="F232:G232">
    <cfRule type="cellIs" dxfId="6607" priority="4418" stopIfTrue="1" operator="lessThanOrEqual">
      <formula>60</formula>
    </cfRule>
    <cfRule type="cellIs" dxfId="6606" priority="4419" stopIfTrue="1" operator="between">
      <formula>60</formula>
      <formula>100</formula>
    </cfRule>
    <cfRule type="cellIs" dxfId="6605" priority="4420" stopIfTrue="1" operator="greaterThan">
      <formula>100</formula>
    </cfRule>
  </conditionalFormatting>
  <conditionalFormatting sqref="E232">
    <cfRule type="cellIs" dxfId="6604" priority="4415" stopIfTrue="1" operator="lessThanOrEqual">
      <formula>2.5</formula>
    </cfRule>
    <cfRule type="cellIs" dxfId="6603" priority="4416" stopIfTrue="1" operator="between">
      <formula>2.5</formula>
      <formula>7</formula>
    </cfRule>
    <cfRule type="cellIs" dxfId="6602" priority="4417" stopIfTrue="1" operator="greaterThan">
      <formula>7</formula>
    </cfRule>
  </conditionalFormatting>
  <conditionalFormatting sqref="H232">
    <cfRule type="cellIs" dxfId="6601" priority="4412" stopIfTrue="1" operator="lessThanOrEqual">
      <formula>12</formula>
    </cfRule>
    <cfRule type="cellIs" dxfId="6600" priority="4413" stopIfTrue="1" operator="between">
      <formula>12</formula>
      <formula>16</formula>
    </cfRule>
    <cfRule type="cellIs" dxfId="6599" priority="4414" stopIfTrue="1" operator="greaterThan">
      <formula>16</formula>
    </cfRule>
  </conditionalFormatting>
  <conditionalFormatting sqref="J232">
    <cfRule type="cellIs" dxfId="6598" priority="4409" stopIfTrue="1" operator="greaterThan">
      <formula>6.2</formula>
    </cfRule>
    <cfRule type="cellIs" dxfId="6597" priority="4410" stopIfTrue="1" operator="between">
      <formula>5.601</formula>
      <formula>6.2</formula>
    </cfRule>
    <cfRule type="cellIs" dxfId="6596" priority="4411" stopIfTrue="1" operator="lessThanOrEqual">
      <formula>5.6</formula>
    </cfRule>
  </conditionalFormatting>
  <conditionalFormatting sqref="K232">
    <cfRule type="cellIs" dxfId="6595" priority="4408" stopIfTrue="1" operator="lessThanOrEqual">
      <formula>0.02</formula>
    </cfRule>
  </conditionalFormatting>
  <conditionalFormatting sqref="G232">
    <cfRule type="cellIs" dxfId="6594" priority="4405" stopIfTrue="1" operator="lessThanOrEqual">
      <formula>0.12</formula>
    </cfRule>
    <cfRule type="cellIs" dxfId="6593" priority="4406" stopIfTrue="1" operator="between">
      <formula>0.1201</formula>
      <formula>0.2</formula>
    </cfRule>
    <cfRule type="cellIs" dxfId="6592" priority="4407" stopIfTrue="1" operator="greaterThan">
      <formula>0.2</formula>
    </cfRule>
  </conditionalFormatting>
  <conditionalFormatting sqref="N232">
    <cfRule type="cellIs" dxfId="6591" priority="4403" stopIfTrue="1" operator="between">
      <formula>50.1</formula>
      <formula>100</formula>
    </cfRule>
    <cfRule type="cellIs" dxfId="6590" priority="4404" stopIfTrue="1" operator="greaterThan">
      <formula>100</formula>
    </cfRule>
  </conditionalFormatting>
  <conditionalFormatting sqref="M232">
    <cfRule type="cellIs" dxfId="6589" priority="4401" stopIfTrue="1" operator="between">
      <formula>1250.1</formula>
      <formula>5000</formula>
    </cfRule>
    <cfRule type="cellIs" dxfId="6588" priority="4402" stopIfTrue="1" operator="greaterThan">
      <formula>5000</formula>
    </cfRule>
  </conditionalFormatting>
  <conditionalFormatting sqref="F247:G247">
    <cfRule type="cellIs" dxfId="6587" priority="4388" stopIfTrue="1" operator="lessThanOrEqual">
      <formula>60</formula>
    </cfRule>
    <cfRule type="cellIs" dxfId="6586" priority="4389" stopIfTrue="1" operator="between">
      <formula>60</formula>
      <formula>100</formula>
    </cfRule>
    <cfRule type="cellIs" dxfId="6585" priority="4390" stopIfTrue="1" operator="greaterThan">
      <formula>100</formula>
    </cfRule>
  </conditionalFormatting>
  <conditionalFormatting sqref="E247">
    <cfRule type="cellIs" dxfId="6584" priority="4391" stopIfTrue="1" operator="lessThanOrEqual">
      <formula>2.5</formula>
    </cfRule>
    <cfRule type="cellIs" dxfId="6583" priority="4392" stopIfTrue="1" operator="between">
      <formula>2.5</formula>
      <formula>7</formula>
    </cfRule>
    <cfRule type="cellIs" dxfId="6582" priority="4393" stopIfTrue="1" operator="greaterThan">
      <formula>7</formula>
    </cfRule>
  </conditionalFormatting>
  <conditionalFormatting sqref="H247">
    <cfRule type="cellIs" dxfId="6581" priority="4394" stopIfTrue="1" operator="lessThanOrEqual">
      <formula>12</formula>
    </cfRule>
    <cfRule type="cellIs" dxfId="6580" priority="4395" stopIfTrue="1" operator="between">
      <formula>12</formula>
      <formula>16</formula>
    </cfRule>
    <cfRule type="cellIs" dxfId="6579" priority="4396" stopIfTrue="1" operator="greaterThan">
      <formula>16</formula>
    </cfRule>
  </conditionalFormatting>
  <conditionalFormatting sqref="J247">
    <cfRule type="cellIs" dxfId="6578" priority="4397" stopIfTrue="1" operator="greaterThan">
      <formula>6.2</formula>
    </cfRule>
    <cfRule type="cellIs" dxfId="6577" priority="4398" stopIfTrue="1" operator="between">
      <formula>5.601</formula>
      <formula>6.2</formula>
    </cfRule>
    <cfRule type="cellIs" dxfId="6576" priority="4399" stopIfTrue="1" operator="lessThanOrEqual">
      <formula>5.6</formula>
    </cfRule>
  </conditionalFormatting>
  <conditionalFormatting sqref="K247">
    <cfRule type="cellIs" dxfId="6575" priority="4400" stopIfTrue="1" operator="lessThanOrEqual">
      <formula>0.02</formula>
    </cfRule>
  </conditionalFormatting>
  <conditionalFormatting sqref="G247">
    <cfRule type="cellIs" dxfId="6574" priority="4385" stopIfTrue="1" operator="lessThanOrEqual">
      <formula>0.12</formula>
    </cfRule>
    <cfRule type="cellIs" dxfId="6573" priority="4386" stopIfTrue="1" operator="between">
      <formula>0.1201</formula>
      <formula>0.2</formula>
    </cfRule>
    <cfRule type="cellIs" dxfId="6572" priority="4387" stopIfTrue="1" operator="greaterThan">
      <formula>0.2</formula>
    </cfRule>
  </conditionalFormatting>
  <conditionalFormatting sqref="N247">
    <cfRule type="cellIs" dxfId="6571" priority="4382" stopIfTrue="1" operator="between">
      <formula>50.1</formula>
      <formula>100</formula>
    </cfRule>
    <cfRule type="cellIs" dxfId="6570" priority="4384" stopIfTrue="1" operator="greaterThan">
      <formula>100</formula>
    </cfRule>
  </conditionalFormatting>
  <conditionalFormatting sqref="M247">
    <cfRule type="cellIs" dxfId="6569" priority="4381" stopIfTrue="1" operator="between">
      <formula>1250.1</formula>
      <formula>5000</formula>
    </cfRule>
    <cfRule type="cellIs" dxfId="6568" priority="4383" stopIfTrue="1" operator="greaterThan">
      <formula>5000</formula>
    </cfRule>
  </conditionalFormatting>
  <conditionalFormatting sqref="F247:G247">
    <cfRule type="cellIs" dxfId="6567" priority="4378" stopIfTrue="1" operator="lessThanOrEqual">
      <formula>60</formula>
    </cfRule>
    <cfRule type="cellIs" dxfId="6566" priority="4379" stopIfTrue="1" operator="between">
      <formula>60</formula>
      <formula>100</formula>
    </cfRule>
    <cfRule type="cellIs" dxfId="6565" priority="4380" stopIfTrue="1" operator="greaterThan">
      <formula>100</formula>
    </cfRule>
  </conditionalFormatting>
  <conditionalFormatting sqref="E247">
    <cfRule type="cellIs" dxfId="6564" priority="4375" stopIfTrue="1" operator="lessThanOrEqual">
      <formula>2.5</formula>
    </cfRule>
    <cfRule type="cellIs" dxfId="6563" priority="4376" stopIfTrue="1" operator="between">
      <formula>2.5</formula>
      <formula>7</formula>
    </cfRule>
    <cfRule type="cellIs" dxfId="6562" priority="4377" stopIfTrue="1" operator="greaterThan">
      <formula>7</formula>
    </cfRule>
  </conditionalFormatting>
  <conditionalFormatting sqref="H247">
    <cfRule type="cellIs" dxfId="6561" priority="4372" stopIfTrue="1" operator="lessThanOrEqual">
      <formula>12</formula>
    </cfRule>
    <cfRule type="cellIs" dxfId="6560" priority="4373" stopIfTrue="1" operator="between">
      <formula>12</formula>
      <formula>16</formula>
    </cfRule>
    <cfRule type="cellIs" dxfId="6559" priority="4374" stopIfTrue="1" operator="greaterThan">
      <formula>16</formula>
    </cfRule>
  </conditionalFormatting>
  <conditionalFormatting sqref="J247">
    <cfRule type="cellIs" dxfId="6558" priority="4369" stopIfTrue="1" operator="greaterThan">
      <formula>6.2</formula>
    </cfRule>
    <cfRule type="cellIs" dxfId="6557" priority="4370" stopIfTrue="1" operator="between">
      <formula>5.601</formula>
      <formula>6.2</formula>
    </cfRule>
    <cfRule type="cellIs" dxfId="6556" priority="4371" stopIfTrue="1" operator="lessThanOrEqual">
      <formula>5.6</formula>
    </cfRule>
  </conditionalFormatting>
  <conditionalFormatting sqref="K247">
    <cfRule type="cellIs" dxfId="6555" priority="4368" stopIfTrue="1" operator="lessThanOrEqual">
      <formula>0.02</formula>
    </cfRule>
  </conditionalFormatting>
  <conditionalFormatting sqref="G247">
    <cfRule type="cellIs" dxfId="6554" priority="4365" stopIfTrue="1" operator="lessThanOrEqual">
      <formula>0.12</formula>
    </cfRule>
    <cfRule type="cellIs" dxfId="6553" priority="4366" stopIfTrue="1" operator="between">
      <formula>0.1201</formula>
      <formula>0.2</formula>
    </cfRule>
    <cfRule type="cellIs" dxfId="6552" priority="4367" stopIfTrue="1" operator="greaterThan">
      <formula>0.2</formula>
    </cfRule>
  </conditionalFormatting>
  <conditionalFormatting sqref="N247">
    <cfRule type="cellIs" dxfId="6551" priority="4363" stopIfTrue="1" operator="between">
      <formula>50.1</formula>
      <formula>100</formula>
    </cfRule>
    <cfRule type="cellIs" dxfId="6550" priority="4364" stopIfTrue="1" operator="greaterThan">
      <formula>100</formula>
    </cfRule>
  </conditionalFormatting>
  <conditionalFormatting sqref="M247">
    <cfRule type="cellIs" dxfId="6549" priority="4361" stopIfTrue="1" operator="between">
      <formula>1250.1</formula>
      <formula>5000</formula>
    </cfRule>
    <cfRule type="cellIs" dxfId="6548" priority="4362" stopIfTrue="1" operator="greaterThan">
      <formula>5000</formula>
    </cfRule>
  </conditionalFormatting>
  <conditionalFormatting sqref="F259:G259">
    <cfRule type="cellIs" dxfId="6547" priority="4348" stopIfTrue="1" operator="lessThanOrEqual">
      <formula>60</formula>
    </cfRule>
    <cfRule type="cellIs" dxfId="6546" priority="4349" stopIfTrue="1" operator="between">
      <formula>60</formula>
      <formula>100</formula>
    </cfRule>
    <cfRule type="cellIs" dxfId="6545" priority="4350" stopIfTrue="1" operator="greaterThan">
      <formula>100</formula>
    </cfRule>
  </conditionalFormatting>
  <conditionalFormatting sqref="E259">
    <cfRule type="cellIs" dxfId="6544" priority="4351" stopIfTrue="1" operator="lessThanOrEqual">
      <formula>2.5</formula>
    </cfRule>
    <cfRule type="cellIs" dxfId="6543" priority="4352" stopIfTrue="1" operator="between">
      <formula>2.5</formula>
      <formula>7</formula>
    </cfRule>
    <cfRule type="cellIs" dxfId="6542" priority="4353" stopIfTrue="1" operator="greaterThan">
      <formula>7</formula>
    </cfRule>
  </conditionalFormatting>
  <conditionalFormatting sqref="H259">
    <cfRule type="cellIs" dxfId="6541" priority="4354" stopIfTrue="1" operator="lessThanOrEqual">
      <formula>12</formula>
    </cfRule>
    <cfRule type="cellIs" dxfId="6540" priority="4355" stopIfTrue="1" operator="between">
      <formula>12</formula>
      <formula>16</formula>
    </cfRule>
    <cfRule type="cellIs" dxfId="6539" priority="4356" stopIfTrue="1" operator="greaterThan">
      <formula>16</formula>
    </cfRule>
  </conditionalFormatting>
  <conditionalFormatting sqref="J259">
    <cfRule type="cellIs" dxfId="6538" priority="4357" stopIfTrue="1" operator="greaterThan">
      <formula>6.2</formula>
    </cfRule>
    <cfRule type="cellIs" dxfId="6537" priority="4358" stopIfTrue="1" operator="between">
      <formula>5.601</formula>
      <formula>6.2</formula>
    </cfRule>
    <cfRule type="cellIs" dxfId="6536" priority="4359" stopIfTrue="1" operator="lessThanOrEqual">
      <formula>5.6</formula>
    </cfRule>
  </conditionalFormatting>
  <conditionalFormatting sqref="K259">
    <cfRule type="cellIs" dxfId="6535" priority="4360" stopIfTrue="1" operator="lessThanOrEqual">
      <formula>0.02</formula>
    </cfRule>
  </conditionalFormatting>
  <conditionalFormatting sqref="G259">
    <cfRule type="cellIs" dxfId="6534" priority="4345" stopIfTrue="1" operator="lessThanOrEqual">
      <formula>0.12</formula>
    </cfRule>
    <cfRule type="cellIs" dxfId="6533" priority="4346" stopIfTrue="1" operator="between">
      <formula>0.1201</formula>
      <formula>0.2</formula>
    </cfRule>
    <cfRule type="cellIs" dxfId="6532" priority="4347" stopIfTrue="1" operator="greaterThan">
      <formula>0.2</formula>
    </cfRule>
  </conditionalFormatting>
  <conditionalFormatting sqref="N259">
    <cfRule type="cellIs" dxfId="6531" priority="4342" stopIfTrue="1" operator="between">
      <formula>50.1</formula>
      <formula>100</formula>
    </cfRule>
    <cfRule type="cellIs" dxfId="6530" priority="4344" stopIfTrue="1" operator="greaterThan">
      <formula>100</formula>
    </cfRule>
  </conditionalFormatting>
  <conditionalFormatting sqref="M259">
    <cfRule type="cellIs" dxfId="6529" priority="4341" stopIfTrue="1" operator="between">
      <formula>1250.1</formula>
      <formula>5000</formula>
    </cfRule>
    <cfRule type="cellIs" dxfId="6528" priority="4343" stopIfTrue="1" operator="greaterThan">
      <formula>5000</formula>
    </cfRule>
  </conditionalFormatting>
  <conditionalFormatting sqref="F259:G259">
    <cfRule type="cellIs" dxfId="6527" priority="4338" stopIfTrue="1" operator="lessThanOrEqual">
      <formula>60</formula>
    </cfRule>
    <cfRule type="cellIs" dxfId="6526" priority="4339" stopIfTrue="1" operator="between">
      <formula>60</formula>
      <formula>100</formula>
    </cfRule>
    <cfRule type="cellIs" dxfId="6525" priority="4340" stopIfTrue="1" operator="greaterThan">
      <formula>100</formula>
    </cfRule>
  </conditionalFormatting>
  <conditionalFormatting sqref="E259">
    <cfRule type="cellIs" dxfId="6524" priority="4335" stopIfTrue="1" operator="lessThanOrEqual">
      <formula>2.5</formula>
    </cfRule>
    <cfRule type="cellIs" dxfId="6523" priority="4336" stopIfTrue="1" operator="between">
      <formula>2.5</formula>
      <formula>7</formula>
    </cfRule>
    <cfRule type="cellIs" dxfId="6522" priority="4337" stopIfTrue="1" operator="greaterThan">
      <formula>7</formula>
    </cfRule>
  </conditionalFormatting>
  <conditionalFormatting sqref="H259">
    <cfRule type="cellIs" dxfId="6521" priority="4332" stopIfTrue="1" operator="lessThanOrEqual">
      <formula>12</formula>
    </cfRule>
    <cfRule type="cellIs" dxfId="6520" priority="4333" stopIfTrue="1" operator="between">
      <formula>12</formula>
      <formula>16</formula>
    </cfRule>
    <cfRule type="cellIs" dxfId="6519" priority="4334" stopIfTrue="1" operator="greaterThan">
      <formula>16</formula>
    </cfRule>
  </conditionalFormatting>
  <conditionalFormatting sqref="J259">
    <cfRule type="cellIs" dxfId="6518" priority="4329" stopIfTrue="1" operator="greaterThan">
      <formula>6.2</formula>
    </cfRule>
    <cfRule type="cellIs" dxfId="6517" priority="4330" stopIfTrue="1" operator="between">
      <formula>5.601</formula>
      <formula>6.2</formula>
    </cfRule>
    <cfRule type="cellIs" dxfId="6516" priority="4331" stopIfTrue="1" operator="lessThanOrEqual">
      <formula>5.6</formula>
    </cfRule>
  </conditionalFormatting>
  <conditionalFormatting sqref="K259">
    <cfRule type="cellIs" dxfId="6515" priority="4328" stopIfTrue="1" operator="lessThanOrEqual">
      <formula>0.02</formula>
    </cfRule>
  </conditionalFormatting>
  <conditionalFormatting sqref="G259">
    <cfRule type="cellIs" dxfId="6514" priority="4325" stopIfTrue="1" operator="lessThanOrEqual">
      <formula>0.12</formula>
    </cfRule>
    <cfRule type="cellIs" dxfId="6513" priority="4326" stopIfTrue="1" operator="between">
      <formula>0.1201</formula>
      <formula>0.2</formula>
    </cfRule>
    <cfRule type="cellIs" dxfId="6512" priority="4327" stopIfTrue="1" operator="greaterThan">
      <formula>0.2</formula>
    </cfRule>
  </conditionalFormatting>
  <conditionalFormatting sqref="N259">
    <cfRule type="cellIs" dxfId="6511" priority="4323" stopIfTrue="1" operator="between">
      <formula>50.1</formula>
      <formula>100</formula>
    </cfRule>
    <cfRule type="cellIs" dxfId="6510" priority="4324" stopIfTrue="1" operator="greaterThan">
      <formula>100</formula>
    </cfRule>
  </conditionalFormatting>
  <conditionalFormatting sqref="M259">
    <cfRule type="cellIs" dxfId="6509" priority="4321" stopIfTrue="1" operator="between">
      <formula>1250.1</formula>
      <formula>5000</formula>
    </cfRule>
    <cfRule type="cellIs" dxfId="6508" priority="4322" stopIfTrue="1" operator="greaterThan">
      <formula>5000</formula>
    </cfRule>
  </conditionalFormatting>
  <conditionalFormatting sqref="F271:G271">
    <cfRule type="cellIs" dxfId="6507" priority="4308" stopIfTrue="1" operator="lessThanOrEqual">
      <formula>60</formula>
    </cfRule>
    <cfRule type="cellIs" dxfId="6506" priority="4309" stopIfTrue="1" operator="between">
      <formula>60</formula>
      <formula>100</formula>
    </cfRule>
    <cfRule type="cellIs" dxfId="6505" priority="4310" stopIfTrue="1" operator="greaterThan">
      <formula>100</formula>
    </cfRule>
  </conditionalFormatting>
  <conditionalFormatting sqref="E271">
    <cfRule type="cellIs" dxfId="6504" priority="4311" stopIfTrue="1" operator="lessThanOrEqual">
      <formula>2.5</formula>
    </cfRule>
    <cfRule type="cellIs" dxfId="6503" priority="4312" stopIfTrue="1" operator="between">
      <formula>2.5</formula>
      <formula>7</formula>
    </cfRule>
    <cfRule type="cellIs" dxfId="6502" priority="4313" stopIfTrue="1" operator="greaterThan">
      <formula>7</formula>
    </cfRule>
  </conditionalFormatting>
  <conditionalFormatting sqref="H271">
    <cfRule type="cellIs" dxfId="6501" priority="4314" stopIfTrue="1" operator="lessThanOrEqual">
      <formula>12</formula>
    </cfRule>
    <cfRule type="cellIs" dxfId="6500" priority="4315" stopIfTrue="1" operator="between">
      <formula>12</formula>
      <formula>16</formula>
    </cfRule>
    <cfRule type="cellIs" dxfId="6499" priority="4316" stopIfTrue="1" operator="greaterThan">
      <formula>16</formula>
    </cfRule>
  </conditionalFormatting>
  <conditionalFormatting sqref="J271">
    <cfRule type="cellIs" dxfId="6498" priority="4317" stopIfTrue="1" operator="greaterThan">
      <formula>6.2</formula>
    </cfRule>
    <cfRule type="cellIs" dxfId="6497" priority="4318" stopIfTrue="1" operator="between">
      <formula>5.601</formula>
      <formula>6.2</formula>
    </cfRule>
    <cfRule type="cellIs" dxfId="6496" priority="4319" stopIfTrue="1" operator="lessThanOrEqual">
      <formula>5.6</formula>
    </cfRule>
  </conditionalFormatting>
  <conditionalFormatting sqref="K271">
    <cfRule type="cellIs" dxfId="6495" priority="4320" stopIfTrue="1" operator="lessThanOrEqual">
      <formula>0.02</formula>
    </cfRule>
  </conditionalFormatting>
  <conditionalFormatting sqref="G271">
    <cfRule type="cellIs" dxfId="6494" priority="4305" stopIfTrue="1" operator="lessThanOrEqual">
      <formula>0.12</formula>
    </cfRule>
    <cfRule type="cellIs" dxfId="6493" priority="4306" stopIfTrue="1" operator="between">
      <formula>0.1201</formula>
      <formula>0.2</formula>
    </cfRule>
    <cfRule type="cellIs" dxfId="6492" priority="4307" stopIfTrue="1" operator="greaterThan">
      <formula>0.2</formula>
    </cfRule>
  </conditionalFormatting>
  <conditionalFormatting sqref="N271">
    <cfRule type="cellIs" dxfId="6491" priority="4302" stopIfTrue="1" operator="between">
      <formula>50.1</formula>
      <formula>100</formula>
    </cfRule>
    <cfRule type="cellIs" dxfId="6490" priority="4304" stopIfTrue="1" operator="greaterThan">
      <formula>100</formula>
    </cfRule>
  </conditionalFormatting>
  <conditionalFormatting sqref="M271">
    <cfRule type="cellIs" dxfId="6489" priority="4301" stopIfTrue="1" operator="between">
      <formula>1250.1</formula>
      <formula>5000</formula>
    </cfRule>
    <cfRule type="cellIs" dxfId="6488" priority="4303" stopIfTrue="1" operator="greaterThan">
      <formula>5000</formula>
    </cfRule>
  </conditionalFormatting>
  <conditionalFormatting sqref="F271:G271">
    <cfRule type="cellIs" dxfId="6487" priority="4298" stopIfTrue="1" operator="lessThanOrEqual">
      <formula>60</formula>
    </cfRule>
    <cfRule type="cellIs" dxfId="6486" priority="4299" stopIfTrue="1" operator="between">
      <formula>60</formula>
      <formula>100</formula>
    </cfRule>
    <cfRule type="cellIs" dxfId="6485" priority="4300" stopIfTrue="1" operator="greaterThan">
      <formula>100</formula>
    </cfRule>
  </conditionalFormatting>
  <conditionalFormatting sqref="E271">
    <cfRule type="cellIs" dxfId="6484" priority="4295" stopIfTrue="1" operator="lessThanOrEqual">
      <formula>2.5</formula>
    </cfRule>
    <cfRule type="cellIs" dxfId="6483" priority="4296" stopIfTrue="1" operator="between">
      <formula>2.5</formula>
      <formula>7</formula>
    </cfRule>
    <cfRule type="cellIs" dxfId="6482" priority="4297" stopIfTrue="1" operator="greaterThan">
      <formula>7</formula>
    </cfRule>
  </conditionalFormatting>
  <conditionalFormatting sqref="H271">
    <cfRule type="cellIs" dxfId="6481" priority="4292" stopIfTrue="1" operator="lessThanOrEqual">
      <formula>12</formula>
    </cfRule>
    <cfRule type="cellIs" dxfId="6480" priority="4293" stopIfTrue="1" operator="between">
      <formula>12</formula>
      <formula>16</formula>
    </cfRule>
    <cfRule type="cellIs" dxfId="6479" priority="4294" stopIfTrue="1" operator="greaterThan">
      <formula>16</formula>
    </cfRule>
  </conditionalFormatting>
  <conditionalFormatting sqref="J271">
    <cfRule type="cellIs" dxfId="6478" priority="4289" stopIfTrue="1" operator="greaterThan">
      <formula>6.2</formula>
    </cfRule>
    <cfRule type="cellIs" dxfId="6477" priority="4290" stopIfTrue="1" operator="between">
      <formula>5.601</formula>
      <formula>6.2</formula>
    </cfRule>
    <cfRule type="cellIs" dxfId="6476" priority="4291" stopIfTrue="1" operator="lessThanOrEqual">
      <formula>5.6</formula>
    </cfRule>
  </conditionalFormatting>
  <conditionalFormatting sqref="K271">
    <cfRule type="cellIs" dxfId="6475" priority="4288" stopIfTrue="1" operator="lessThanOrEqual">
      <formula>0.02</formula>
    </cfRule>
  </conditionalFormatting>
  <conditionalFormatting sqref="G271">
    <cfRule type="cellIs" dxfId="6474" priority="4285" stopIfTrue="1" operator="lessThanOrEqual">
      <formula>0.12</formula>
    </cfRule>
    <cfRule type="cellIs" dxfId="6473" priority="4286" stopIfTrue="1" operator="between">
      <formula>0.1201</formula>
      <formula>0.2</formula>
    </cfRule>
    <cfRule type="cellIs" dxfId="6472" priority="4287" stopIfTrue="1" operator="greaterThan">
      <formula>0.2</formula>
    </cfRule>
  </conditionalFormatting>
  <conditionalFormatting sqref="N271">
    <cfRule type="cellIs" dxfId="6471" priority="4283" stopIfTrue="1" operator="between">
      <formula>50.1</formula>
      <formula>100</formula>
    </cfRule>
    <cfRule type="cellIs" dxfId="6470" priority="4284" stopIfTrue="1" operator="greaterThan">
      <formula>100</formula>
    </cfRule>
  </conditionalFormatting>
  <conditionalFormatting sqref="M271">
    <cfRule type="cellIs" dxfId="6469" priority="4281" stopIfTrue="1" operator="between">
      <formula>1250.1</formula>
      <formula>5000</formula>
    </cfRule>
    <cfRule type="cellIs" dxfId="6468" priority="4282" stopIfTrue="1" operator="greaterThan">
      <formula>5000</formula>
    </cfRule>
  </conditionalFormatting>
  <conditionalFormatting sqref="F283:G283">
    <cfRule type="cellIs" dxfId="6467" priority="4268" stopIfTrue="1" operator="lessThanOrEqual">
      <formula>60</formula>
    </cfRule>
    <cfRule type="cellIs" dxfId="6466" priority="4269" stopIfTrue="1" operator="between">
      <formula>60</formula>
      <formula>100</formula>
    </cfRule>
    <cfRule type="cellIs" dxfId="6465" priority="4270" stopIfTrue="1" operator="greaterThan">
      <formula>100</formula>
    </cfRule>
  </conditionalFormatting>
  <conditionalFormatting sqref="E283">
    <cfRule type="cellIs" dxfId="6464" priority="4271" stopIfTrue="1" operator="lessThanOrEqual">
      <formula>2.5</formula>
    </cfRule>
    <cfRule type="cellIs" dxfId="6463" priority="4272" stopIfTrue="1" operator="between">
      <formula>2.5</formula>
      <formula>7</formula>
    </cfRule>
    <cfRule type="cellIs" dxfId="6462" priority="4273" stopIfTrue="1" operator="greaterThan">
      <formula>7</formula>
    </cfRule>
  </conditionalFormatting>
  <conditionalFormatting sqref="H283">
    <cfRule type="cellIs" dxfId="6461" priority="4274" stopIfTrue="1" operator="lessThanOrEqual">
      <formula>12</formula>
    </cfRule>
    <cfRule type="cellIs" dxfId="6460" priority="4275" stopIfTrue="1" operator="between">
      <formula>12</formula>
      <formula>16</formula>
    </cfRule>
    <cfRule type="cellIs" dxfId="6459" priority="4276" stopIfTrue="1" operator="greaterThan">
      <formula>16</formula>
    </cfRule>
  </conditionalFormatting>
  <conditionalFormatting sqref="J283">
    <cfRule type="cellIs" dxfId="6458" priority="4277" stopIfTrue="1" operator="greaterThan">
      <formula>6.2</formula>
    </cfRule>
    <cfRule type="cellIs" dxfId="6457" priority="4278" stopIfTrue="1" operator="between">
      <formula>5.601</formula>
      <formula>6.2</formula>
    </cfRule>
    <cfRule type="cellIs" dxfId="6456" priority="4279" stopIfTrue="1" operator="lessThanOrEqual">
      <formula>5.6</formula>
    </cfRule>
  </conditionalFormatting>
  <conditionalFormatting sqref="K283">
    <cfRule type="cellIs" dxfId="6455" priority="4280" stopIfTrue="1" operator="lessThanOrEqual">
      <formula>0.02</formula>
    </cfRule>
  </conditionalFormatting>
  <conditionalFormatting sqref="G283">
    <cfRule type="cellIs" dxfId="6454" priority="4265" stopIfTrue="1" operator="lessThanOrEqual">
      <formula>0.12</formula>
    </cfRule>
    <cfRule type="cellIs" dxfId="6453" priority="4266" stopIfTrue="1" operator="between">
      <formula>0.1201</formula>
      <formula>0.2</formula>
    </cfRule>
    <cfRule type="cellIs" dxfId="6452" priority="4267" stopIfTrue="1" operator="greaterThan">
      <formula>0.2</formula>
    </cfRule>
  </conditionalFormatting>
  <conditionalFormatting sqref="N283">
    <cfRule type="cellIs" dxfId="6451" priority="4262" stopIfTrue="1" operator="between">
      <formula>50.1</formula>
      <formula>100</formula>
    </cfRule>
    <cfRule type="cellIs" dxfId="6450" priority="4264" stopIfTrue="1" operator="greaterThan">
      <formula>100</formula>
    </cfRule>
  </conditionalFormatting>
  <conditionalFormatting sqref="M283">
    <cfRule type="cellIs" dxfId="6449" priority="4261" stopIfTrue="1" operator="between">
      <formula>1250.1</formula>
      <formula>5000</formula>
    </cfRule>
    <cfRule type="cellIs" dxfId="6448" priority="4263" stopIfTrue="1" operator="greaterThan">
      <formula>5000</formula>
    </cfRule>
  </conditionalFormatting>
  <conditionalFormatting sqref="F283:G283">
    <cfRule type="cellIs" dxfId="6447" priority="4258" stopIfTrue="1" operator="lessThanOrEqual">
      <formula>60</formula>
    </cfRule>
    <cfRule type="cellIs" dxfId="6446" priority="4259" stopIfTrue="1" operator="between">
      <formula>60</formula>
      <formula>100</formula>
    </cfRule>
    <cfRule type="cellIs" dxfId="6445" priority="4260" stopIfTrue="1" operator="greaterThan">
      <formula>100</formula>
    </cfRule>
  </conditionalFormatting>
  <conditionalFormatting sqref="E283">
    <cfRule type="cellIs" dxfId="6444" priority="4255" stopIfTrue="1" operator="lessThanOrEqual">
      <formula>2.5</formula>
    </cfRule>
    <cfRule type="cellIs" dxfId="6443" priority="4256" stopIfTrue="1" operator="between">
      <formula>2.5</formula>
      <formula>7</formula>
    </cfRule>
    <cfRule type="cellIs" dxfId="6442" priority="4257" stopIfTrue="1" operator="greaterThan">
      <formula>7</formula>
    </cfRule>
  </conditionalFormatting>
  <conditionalFormatting sqref="H283">
    <cfRule type="cellIs" dxfId="6441" priority="4252" stopIfTrue="1" operator="lessThanOrEqual">
      <formula>12</formula>
    </cfRule>
    <cfRule type="cellIs" dxfId="6440" priority="4253" stopIfTrue="1" operator="between">
      <formula>12</formula>
      <formula>16</formula>
    </cfRule>
    <cfRule type="cellIs" dxfId="6439" priority="4254" stopIfTrue="1" operator="greaterThan">
      <formula>16</formula>
    </cfRule>
  </conditionalFormatting>
  <conditionalFormatting sqref="J283">
    <cfRule type="cellIs" dxfId="6438" priority="4249" stopIfTrue="1" operator="greaterThan">
      <formula>6.2</formula>
    </cfRule>
    <cfRule type="cellIs" dxfId="6437" priority="4250" stopIfTrue="1" operator="between">
      <formula>5.601</formula>
      <formula>6.2</formula>
    </cfRule>
    <cfRule type="cellIs" dxfId="6436" priority="4251" stopIfTrue="1" operator="lessThanOrEqual">
      <formula>5.6</formula>
    </cfRule>
  </conditionalFormatting>
  <conditionalFormatting sqref="K283">
    <cfRule type="cellIs" dxfId="6435" priority="4248" stopIfTrue="1" operator="lessThanOrEqual">
      <formula>0.02</formula>
    </cfRule>
  </conditionalFormatting>
  <conditionalFormatting sqref="G283">
    <cfRule type="cellIs" dxfId="6434" priority="4245" stopIfTrue="1" operator="lessThanOrEqual">
      <formula>0.12</formula>
    </cfRule>
    <cfRule type="cellIs" dxfId="6433" priority="4246" stopIfTrue="1" operator="between">
      <formula>0.1201</formula>
      <formula>0.2</formula>
    </cfRule>
    <cfRule type="cellIs" dxfId="6432" priority="4247" stopIfTrue="1" operator="greaterThan">
      <formula>0.2</formula>
    </cfRule>
  </conditionalFormatting>
  <conditionalFormatting sqref="N283">
    <cfRule type="cellIs" dxfId="6431" priority="4243" stopIfTrue="1" operator="between">
      <formula>50.1</formula>
      <formula>100</formula>
    </cfRule>
    <cfRule type="cellIs" dxfId="6430" priority="4244" stopIfTrue="1" operator="greaterThan">
      <formula>100</formula>
    </cfRule>
  </conditionalFormatting>
  <conditionalFormatting sqref="M283">
    <cfRule type="cellIs" dxfId="6429" priority="4241" stopIfTrue="1" operator="between">
      <formula>1250.1</formula>
      <formula>5000</formula>
    </cfRule>
    <cfRule type="cellIs" dxfId="6428" priority="4242" stopIfTrue="1" operator="greaterThan">
      <formula>5000</formula>
    </cfRule>
  </conditionalFormatting>
  <conditionalFormatting sqref="F295:G295">
    <cfRule type="cellIs" dxfId="6427" priority="4228" stopIfTrue="1" operator="lessThanOrEqual">
      <formula>60</formula>
    </cfRule>
    <cfRule type="cellIs" dxfId="6426" priority="4229" stopIfTrue="1" operator="between">
      <formula>60</formula>
      <formula>100</formula>
    </cfRule>
    <cfRule type="cellIs" dxfId="6425" priority="4230" stopIfTrue="1" operator="greaterThan">
      <formula>100</formula>
    </cfRule>
  </conditionalFormatting>
  <conditionalFormatting sqref="E295">
    <cfRule type="cellIs" dxfId="6424" priority="4231" stopIfTrue="1" operator="lessThanOrEqual">
      <formula>2.5</formula>
    </cfRule>
    <cfRule type="cellIs" dxfId="6423" priority="4232" stopIfTrue="1" operator="between">
      <formula>2.5</formula>
      <formula>7</formula>
    </cfRule>
    <cfRule type="cellIs" dxfId="6422" priority="4233" stopIfTrue="1" operator="greaterThan">
      <formula>7</formula>
    </cfRule>
  </conditionalFormatting>
  <conditionalFormatting sqref="H295">
    <cfRule type="cellIs" dxfId="6421" priority="4234" stopIfTrue="1" operator="lessThanOrEqual">
      <formula>12</formula>
    </cfRule>
    <cfRule type="cellIs" dxfId="6420" priority="4235" stopIfTrue="1" operator="between">
      <formula>12</formula>
      <formula>16</formula>
    </cfRule>
    <cfRule type="cellIs" dxfId="6419" priority="4236" stopIfTrue="1" operator="greaterThan">
      <formula>16</formula>
    </cfRule>
  </conditionalFormatting>
  <conditionalFormatting sqref="J295">
    <cfRule type="cellIs" dxfId="6418" priority="4237" stopIfTrue="1" operator="greaterThan">
      <formula>6.2</formula>
    </cfRule>
    <cfRule type="cellIs" dxfId="6417" priority="4238" stopIfTrue="1" operator="between">
      <formula>5.601</formula>
      <formula>6.2</formula>
    </cfRule>
    <cfRule type="cellIs" dxfId="6416" priority="4239" stopIfTrue="1" operator="lessThanOrEqual">
      <formula>5.6</formula>
    </cfRule>
  </conditionalFormatting>
  <conditionalFormatting sqref="K295">
    <cfRule type="cellIs" dxfId="6415" priority="4240" stopIfTrue="1" operator="lessThanOrEqual">
      <formula>0.02</formula>
    </cfRule>
  </conditionalFormatting>
  <conditionalFormatting sqref="G295">
    <cfRule type="cellIs" dxfId="6414" priority="4225" stopIfTrue="1" operator="lessThanOrEqual">
      <formula>0.12</formula>
    </cfRule>
    <cfRule type="cellIs" dxfId="6413" priority="4226" stopIfTrue="1" operator="between">
      <formula>0.1201</formula>
      <formula>0.2</formula>
    </cfRule>
    <cfRule type="cellIs" dxfId="6412" priority="4227" stopIfTrue="1" operator="greaterThan">
      <formula>0.2</formula>
    </cfRule>
  </conditionalFormatting>
  <conditionalFormatting sqref="N295">
    <cfRule type="cellIs" dxfId="6411" priority="4222" stopIfTrue="1" operator="between">
      <formula>50.1</formula>
      <formula>100</formula>
    </cfRule>
    <cfRule type="cellIs" dxfId="6410" priority="4224" stopIfTrue="1" operator="greaterThan">
      <formula>100</formula>
    </cfRule>
  </conditionalFormatting>
  <conditionalFormatting sqref="M295">
    <cfRule type="cellIs" dxfId="6409" priority="4221" stopIfTrue="1" operator="between">
      <formula>1250.1</formula>
      <formula>5000</formula>
    </cfRule>
    <cfRule type="cellIs" dxfId="6408" priority="4223" stopIfTrue="1" operator="greaterThan">
      <formula>5000</formula>
    </cfRule>
  </conditionalFormatting>
  <conditionalFormatting sqref="F295:G295">
    <cfRule type="cellIs" dxfId="6407" priority="4218" stopIfTrue="1" operator="lessThanOrEqual">
      <formula>60</formula>
    </cfRule>
    <cfRule type="cellIs" dxfId="6406" priority="4219" stopIfTrue="1" operator="between">
      <formula>60</formula>
      <formula>100</formula>
    </cfRule>
    <cfRule type="cellIs" dxfId="6405" priority="4220" stopIfTrue="1" operator="greaterThan">
      <formula>100</formula>
    </cfRule>
  </conditionalFormatting>
  <conditionalFormatting sqref="E295">
    <cfRule type="cellIs" dxfId="6404" priority="4215" stopIfTrue="1" operator="lessThanOrEqual">
      <formula>2.5</formula>
    </cfRule>
    <cfRule type="cellIs" dxfId="6403" priority="4216" stopIfTrue="1" operator="between">
      <formula>2.5</formula>
      <formula>7</formula>
    </cfRule>
    <cfRule type="cellIs" dxfId="6402" priority="4217" stopIfTrue="1" operator="greaterThan">
      <formula>7</formula>
    </cfRule>
  </conditionalFormatting>
  <conditionalFormatting sqref="H295">
    <cfRule type="cellIs" dxfId="6401" priority="4212" stopIfTrue="1" operator="lessThanOrEqual">
      <formula>12</formula>
    </cfRule>
    <cfRule type="cellIs" dxfId="6400" priority="4213" stopIfTrue="1" operator="between">
      <formula>12</formula>
      <formula>16</formula>
    </cfRule>
    <cfRule type="cellIs" dxfId="6399" priority="4214" stopIfTrue="1" operator="greaterThan">
      <formula>16</formula>
    </cfRule>
  </conditionalFormatting>
  <conditionalFormatting sqref="J295">
    <cfRule type="cellIs" dxfId="6398" priority="4209" stopIfTrue="1" operator="greaterThan">
      <formula>6.2</formula>
    </cfRule>
    <cfRule type="cellIs" dxfId="6397" priority="4210" stopIfTrue="1" operator="between">
      <formula>5.601</formula>
      <formula>6.2</formula>
    </cfRule>
    <cfRule type="cellIs" dxfId="6396" priority="4211" stopIfTrue="1" operator="lessThanOrEqual">
      <formula>5.6</formula>
    </cfRule>
  </conditionalFormatting>
  <conditionalFormatting sqref="K295">
    <cfRule type="cellIs" dxfId="6395" priority="4208" stopIfTrue="1" operator="lessThanOrEqual">
      <formula>0.02</formula>
    </cfRule>
  </conditionalFormatting>
  <conditionalFormatting sqref="G295">
    <cfRule type="cellIs" dxfId="6394" priority="4205" stopIfTrue="1" operator="lessThanOrEqual">
      <formula>0.12</formula>
    </cfRule>
    <cfRule type="cellIs" dxfId="6393" priority="4206" stopIfTrue="1" operator="between">
      <formula>0.1201</formula>
      <formula>0.2</formula>
    </cfRule>
    <cfRule type="cellIs" dxfId="6392" priority="4207" stopIfTrue="1" operator="greaterThan">
      <formula>0.2</formula>
    </cfRule>
  </conditionalFormatting>
  <conditionalFormatting sqref="N295">
    <cfRule type="cellIs" dxfId="6391" priority="4203" stopIfTrue="1" operator="between">
      <formula>50.1</formula>
      <formula>100</formula>
    </cfRule>
    <cfRule type="cellIs" dxfId="6390" priority="4204" stopIfTrue="1" operator="greaterThan">
      <formula>100</formula>
    </cfRule>
  </conditionalFormatting>
  <conditionalFormatting sqref="M295">
    <cfRule type="cellIs" dxfId="6389" priority="4201" stopIfTrue="1" operator="between">
      <formula>1250.1</formula>
      <formula>5000</formula>
    </cfRule>
    <cfRule type="cellIs" dxfId="6388" priority="4202" stopIfTrue="1" operator="greaterThan">
      <formula>5000</formula>
    </cfRule>
  </conditionalFormatting>
  <conditionalFormatting sqref="F307:G311">
    <cfRule type="cellIs" dxfId="6387" priority="4188" stopIfTrue="1" operator="lessThanOrEqual">
      <formula>60</formula>
    </cfRule>
    <cfRule type="cellIs" dxfId="6386" priority="4189" stopIfTrue="1" operator="between">
      <formula>60</formula>
      <formula>100</formula>
    </cfRule>
    <cfRule type="cellIs" dxfId="6385" priority="4190" stopIfTrue="1" operator="greaterThan">
      <formula>100</formula>
    </cfRule>
  </conditionalFormatting>
  <conditionalFormatting sqref="E307:E311">
    <cfRule type="cellIs" dxfId="6384" priority="4191" stopIfTrue="1" operator="lessThanOrEqual">
      <formula>2.5</formula>
    </cfRule>
    <cfRule type="cellIs" dxfId="6383" priority="4192" stopIfTrue="1" operator="between">
      <formula>2.5</formula>
      <formula>7</formula>
    </cfRule>
    <cfRule type="cellIs" dxfId="6382" priority="4193" stopIfTrue="1" operator="greaterThan">
      <formula>7</formula>
    </cfRule>
  </conditionalFormatting>
  <conditionalFormatting sqref="H307:H311">
    <cfRule type="cellIs" dxfId="6381" priority="4194" stopIfTrue="1" operator="lessThanOrEqual">
      <formula>12</formula>
    </cfRule>
    <cfRule type="cellIs" dxfId="6380" priority="4195" stopIfTrue="1" operator="between">
      <formula>12</formula>
      <formula>16</formula>
    </cfRule>
    <cfRule type="cellIs" dxfId="6379" priority="4196" stopIfTrue="1" operator="greaterThan">
      <formula>16</formula>
    </cfRule>
  </conditionalFormatting>
  <conditionalFormatting sqref="J307:J311">
    <cfRule type="cellIs" dxfId="6378" priority="4197" stopIfTrue="1" operator="greaterThan">
      <formula>6.2</formula>
    </cfRule>
    <cfRule type="cellIs" dxfId="6377" priority="4198" stopIfTrue="1" operator="between">
      <formula>5.601</formula>
      <formula>6.2</formula>
    </cfRule>
    <cfRule type="cellIs" dxfId="6376" priority="4199" stopIfTrue="1" operator="lessThanOrEqual">
      <formula>5.6</formula>
    </cfRule>
  </conditionalFormatting>
  <conditionalFormatting sqref="K307:K311">
    <cfRule type="cellIs" dxfId="6375" priority="4200" stopIfTrue="1" operator="lessThanOrEqual">
      <formula>0.02</formula>
    </cfRule>
  </conditionalFormatting>
  <conditionalFormatting sqref="G307:G311">
    <cfRule type="cellIs" dxfId="6374" priority="4185" stopIfTrue="1" operator="lessThanOrEqual">
      <formula>0.12</formula>
    </cfRule>
    <cfRule type="cellIs" dxfId="6373" priority="4186" stopIfTrue="1" operator="between">
      <formula>0.1201</formula>
      <formula>0.2</formula>
    </cfRule>
    <cfRule type="cellIs" dxfId="6372" priority="4187" stopIfTrue="1" operator="greaterThan">
      <formula>0.2</formula>
    </cfRule>
  </conditionalFormatting>
  <conditionalFormatting sqref="N307:N311">
    <cfRule type="cellIs" dxfId="6371" priority="4182" stopIfTrue="1" operator="between">
      <formula>50.1</formula>
      <formula>100</formula>
    </cfRule>
    <cfRule type="cellIs" dxfId="6370" priority="4184" stopIfTrue="1" operator="greaterThan">
      <formula>100</formula>
    </cfRule>
  </conditionalFormatting>
  <conditionalFormatting sqref="M307:M311">
    <cfRule type="cellIs" dxfId="6369" priority="4181" stopIfTrue="1" operator="between">
      <formula>1250.1</formula>
      <formula>5000</formula>
    </cfRule>
    <cfRule type="cellIs" dxfId="6368" priority="4183" stopIfTrue="1" operator="greaterThan">
      <formula>5000</formula>
    </cfRule>
  </conditionalFormatting>
  <conditionalFormatting sqref="F307:G311">
    <cfRule type="cellIs" dxfId="6367" priority="4178" stopIfTrue="1" operator="lessThanOrEqual">
      <formula>60</formula>
    </cfRule>
    <cfRule type="cellIs" dxfId="6366" priority="4179" stopIfTrue="1" operator="between">
      <formula>60</formula>
      <formula>100</formula>
    </cfRule>
    <cfRule type="cellIs" dxfId="6365" priority="4180" stopIfTrue="1" operator="greaterThan">
      <formula>100</formula>
    </cfRule>
  </conditionalFormatting>
  <conditionalFormatting sqref="E307:E311">
    <cfRule type="cellIs" dxfId="6364" priority="4175" stopIfTrue="1" operator="lessThanOrEqual">
      <formula>2.5</formula>
    </cfRule>
    <cfRule type="cellIs" dxfId="6363" priority="4176" stopIfTrue="1" operator="between">
      <formula>2.5</formula>
      <formula>7</formula>
    </cfRule>
    <cfRule type="cellIs" dxfId="6362" priority="4177" stopIfTrue="1" operator="greaterThan">
      <formula>7</formula>
    </cfRule>
  </conditionalFormatting>
  <conditionalFormatting sqref="H307:H311">
    <cfRule type="cellIs" dxfId="6361" priority="4172" stopIfTrue="1" operator="lessThanOrEqual">
      <formula>12</formula>
    </cfRule>
    <cfRule type="cellIs" dxfId="6360" priority="4173" stopIfTrue="1" operator="between">
      <formula>12</formula>
      <formula>16</formula>
    </cfRule>
    <cfRule type="cellIs" dxfId="6359" priority="4174" stopIfTrue="1" operator="greaterThan">
      <formula>16</formula>
    </cfRule>
  </conditionalFormatting>
  <conditionalFormatting sqref="J307:J311">
    <cfRule type="cellIs" dxfId="6358" priority="4169" stopIfTrue="1" operator="greaterThan">
      <formula>6.2</formula>
    </cfRule>
    <cfRule type="cellIs" dxfId="6357" priority="4170" stopIfTrue="1" operator="between">
      <formula>5.601</formula>
      <formula>6.2</formula>
    </cfRule>
    <cfRule type="cellIs" dxfId="6356" priority="4171" stopIfTrue="1" operator="lessThanOrEqual">
      <formula>5.6</formula>
    </cfRule>
  </conditionalFormatting>
  <conditionalFormatting sqref="K307:K311">
    <cfRule type="cellIs" dxfId="6355" priority="4168" stopIfTrue="1" operator="lessThanOrEqual">
      <formula>0.02</formula>
    </cfRule>
  </conditionalFormatting>
  <conditionalFormatting sqref="G307:G311">
    <cfRule type="cellIs" dxfId="6354" priority="4165" stopIfTrue="1" operator="lessThanOrEqual">
      <formula>0.12</formula>
    </cfRule>
    <cfRule type="cellIs" dxfId="6353" priority="4166" stopIfTrue="1" operator="between">
      <formula>0.1201</formula>
      <formula>0.2</formula>
    </cfRule>
    <cfRule type="cellIs" dxfId="6352" priority="4167" stopIfTrue="1" operator="greaterThan">
      <formula>0.2</formula>
    </cfRule>
  </conditionalFormatting>
  <conditionalFormatting sqref="N307:N311">
    <cfRule type="cellIs" dxfId="6351" priority="4163" stopIfTrue="1" operator="between">
      <formula>50.1</formula>
      <formula>100</formula>
    </cfRule>
    <cfRule type="cellIs" dxfId="6350" priority="4164" stopIfTrue="1" operator="greaterThan">
      <formula>100</formula>
    </cfRule>
  </conditionalFormatting>
  <conditionalFormatting sqref="M307:M311">
    <cfRule type="cellIs" dxfId="6349" priority="4161" stopIfTrue="1" operator="between">
      <formula>1250.1</formula>
      <formula>5000</formula>
    </cfRule>
    <cfRule type="cellIs" dxfId="6348" priority="4162" stopIfTrue="1" operator="greaterThan">
      <formula>5000</formula>
    </cfRule>
  </conditionalFormatting>
  <conditionalFormatting sqref="F326:G326">
    <cfRule type="cellIs" dxfId="6347" priority="4148" stopIfTrue="1" operator="lessThanOrEqual">
      <formula>60</formula>
    </cfRule>
    <cfRule type="cellIs" dxfId="6346" priority="4149" stopIfTrue="1" operator="between">
      <formula>60</formula>
      <formula>100</formula>
    </cfRule>
    <cfRule type="cellIs" dxfId="6345" priority="4150" stopIfTrue="1" operator="greaterThan">
      <formula>100</formula>
    </cfRule>
  </conditionalFormatting>
  <conditionalFormatting sqref="E326">
    <cfRule type="cellIs" dxfId="6344" priority="4151" stopIfTrue="1" operator="lessThanOrEqual">
      <formula>2.5</formula>
    </cfRule>
    <cfRule type="cellIs" dxfId="6343" priority="4152" stopIfTrue="1" operator="between">
      <formula>2.5</formula>
      <formula>7</formula>
    </cfRule>
    <cfRule type="cellIs" dxfId="6342" priority="4153" stopIfTrue="1" operator="greaterThan">
      <formula>7</formula>
    </cfRule>
  </conditionalFormatting>
  <conditionalFormatting sqref="H326">
    <cfRule type="cellIs" dxfId="6341" priority="4154" stopIfTrue="1" operator="lessThanOrEqual">
      <formula>12</formula>
    </cfRule>
    <cfRule type="cellIs" dxfId="6340" priority="4155" stopIfTrue="1" operator="between">
      <formula>12</formula>
      <formula>16</formula>
    </cfRule>
    <cfRule type="cellIs" dxfId="6339" priority="4156" stopIfTrue="1" operator="greaterThan">
      <formula>16</formula>
    </cfRule>
  </conditionalFormatting>
  <conditionalFormatting sqref="J326">
    <cfRule type="cellIs" dxfId="6338" priority="4157" stopIfTrue="1" operator="greaterThan">
      <formula>6.2</formula>
    </cfRule>
    <cfRule type="cellIs" dxfId="6337" priority="4158" stopIfTrue="1" operator="between">
      <formula>5.601</formula>
      <formula>6.2</formula>
    </cfRule>
    <cfRule type="cellIs" dxfId="6336" priority="4159" stopIfTrue="1" operator="lessThanOrEqual">
      <formula>5.6</formula>
    </cfRule>
  </conditionalFormatting>
  <conditionalFormatting sqref="K326">
    <cfRule type="cellIs" dxfId="6335" priority="4160" stopIfTrue="1" operator="lessThanOrEqual">
      <formula>0.02</formula>
    </cfRule>
  </conditionalFormatting>
  <conditionalFormatting sqref="G326">
    <cfRule type="cellIs" dxfId="6334" priority="4145" stopIfTrue="1" operator="lessThanOrEqual">
      <formula>0.12</formula>
    </cfRule>
    <cfRule type="cellIs" dxfId="6333" priority="4146" stopIfTrue="1" operator="between">
      <formula>0.1201</formula>
      <formula>0.2</formula>
    </cfRule>
    <cfRule type="cellIs" dxfId="6332" priority="4147" stopIfTrue="1" operator="greaterThan">
      <formula>0.2</formula>
    </cfRule>
  </conditionalFormatting>
  <conditionalFormatting sqref="N326">
    <cfRule type="cellIs" dxfId="6331" priority="4142" stopIfTrue="1" operator="between">
      <formula>50.1</formula>
      <formula>100</formula>
    </cfRule>
    <cfRule type="cellIs" dxfId="6330" priority="4144" stopIfTrue="1" operator="greaterThan">
      <formula>100</formula>
    </cfRule>
  </conditionalFormatting>
  <conditionalFormatting sqref="M326">
    <cfRule type="cellIs" dxfId="6329" priority="4141" stopIfTrue="1" operator="between">
      <formula>1250.1</formula>
      <formula>5000</formula>
    </cfRule>
    <cfRule type="cellIs" dxfId="6328" priority="4143" stopIfTrue="1" operator="greaterThan">
      <formula>5000</formula>
    </cfRule>
  </conditionalFormatting>
  <conditionalFormatting sqref="F326:G326">
    <cfRule type="cellIs" dxfId="6327" priority="4138" stopIfTrue="1" operator="lessThanOrEqual">
      <formula>60</formula>
    </cfRule>
    <cfRule type="cellIs" dxfId="6326" priority="4139" stopIfTrue="1" operator="between">
      <formula>60</formula>
      <formula>100</formula>
    </cfRule>
    <cfRule type="cellIs" dxfId="6325" priority="4140" stopIfTrue="1" operator="greaterThan">
      <formula>100</formula>
    </cfRule>
  </conditionalFormatting>
  <conditionalFormatting sqref="E326">
    <cfRule type="cellIs" dxfId="6324" priority="4135" stopIfTrue="1" operator="lessThanOrEqual">
      <formula>2.5</formula>
    </cfRule>
    <cfRule type="cellIs" dxfId="6323" priority="4136" stopIfTrue="1" operator="between">
      <formula>2.5</formula>
      <formula>7</formula>
    </cfRule>
    <cfRule type="cellIs" dxfId="6322" priority="4137" stopIfTrue="1" operator="greaterThan">
      <formula>7</formula>
    </cfRule>
  </conditionalFormatting>
  <conditionalFormatting sqref="H326">
    <cfRule type="cellIs" dxfId="6321" priority="4132" stopIfTrue="1" operator="lessThanOrEqual">
      <formula>12</formula>
    </cfRule>
    <cfRule type="cellIs" dxfId="6320" priority="4133" stopIfTrue="1" operator="between">
      <formula>12</formula>
      <formula>16</formula>
    </cfRule>
    <cfRule type="cellIs" dxfId="6319" priority="4134" stopIfTrue="1" operator="greaterThan">
      <formula>16</formula>
    </cfRule>
  </conditionalFormatting>
  <conditionalFormatting sqref="J326">
    <cfRule type="cellIs" dxfId="6318" priority="4129" stopIfTrue="1" operator="greaterThan">
      <formula>6.2</formula>
    </cfRule>
    <cfRule type="cellIs" dxfId="6317" priority="4130" stopIfTrue="1" operator="between">
      <formula>5.601</formula>
      <formula>6.2</formula>
    </cfRule>
    <cfRule type="cellIs" dxfId="6316" priority="4131" stopIfTrue="1" operator="lessThanOrEqual">
      <formula>5.6</formula>
    </cfRule>
  </conditionalFormatting>
  <conditionalFormatting sqref="K326">
    <cfRule type="cellIs" dxfId="6315" priority="4128" stopIfTrue="1" operator="lessThanOrEqual">
      <formula>0.02</formula>
    </cfRule>
  </conditionalFormatting>
  <conditionalFormatting sqref="G326">
    <cfRule type="cellIs" dxfId="6314" priority="4125" stopIfTrue="1" operator="lessThanOrEqual">
      <formula>0.12</formula>
    </cfRule>
    <cfRule type="cellIs" dxfId="6313" priority="4126" stopIfTrue="1" operator="between">
      <formula>0.1201</formula>
      <formula>0.2</formula>
    </cfRule>
    <cfRule type="cellIs" dxfId="6312" priority="4127" stopIfTrue="1" operator="greaterThan">
      <formula>0.2</formula>
    </cfRule>
  </conditionalFormatting>
  <conditionalFormatting sqref="N326">
    <cfRule type="cellIs" dxfId="6311" priority="4123" stopIfTrue="1" operator="between">
      <formula>50.1</formula>
      <formula>100</formula>
    </cfRule>
    <cfRule type="cellIs" dxfId="6310" priority="4124" stopIfTrue="1" operator="greaterThan">
      <formula>100</formula>
    </cfRule>
  </conditionalFormatting>
  <conditionalFormatting sqref="M326">
    <cfRule type="cellIs" dxfId="6309" priority="4121" stopIfTrue="1" operator="between">
      <formula>1250.1</formula>
      <formula>5000</formula>
    </cfRule>
    <cfRule type="cellIs" dxfId="6308" priority="4122" stopIfTrue="1" operator="greaterThan">
      <formula>5000</formula>
    </cfRule>
  </conditionalFormatting>
  <conditionalFormatting sqref="F341:G345">
    <cfRule type="cellIs" dxfId="6307" priority="4108" stopIfTrue="1" operator="lessThanOrEqual">
      <formula>60</formula>
    </cfRule>
    <cfRule type="cellIs" dxfId="6306" priority="4109" stopIfTrue="1" operator="between">
      <formula>60</formula>
      <formula>100</formula>
    </cfRule>
    <cfRule type="cellIs" dxfId="6305" priority="4110" stopIfTrue="1" operator="greaterThan">
      <formula>100</formula>
    </cfRule>
  </conditionalFormatting>
  <conditionalFormatting sqref="E341:E345">
    <cfRule type="cellIs" dxfId="6304" priority="4111" stopIfTrue="1" operator="lessThanOrEqual">
      <formula>2.5</formula>
    </cfRule>
    <cfRule type="cellIs" dxfId="6303" priority="4112" stopIfTrue="1" operator="between">
      <formula>2.5</formula>
      <formula>7</formula>
    </cfRule>
    <cfRule type="cellIs" dxfId="6302" priority="4113" stopIfTrue="1" operator="greaterThan">
      <formula>7</formula>
    </cfRule>
  </conditionalFormatting>
  <conditionalFormatting sqref="H341:H345">
    <cfRule type="cellIs" dxfId="6301" priority="4114" stopIfTrue="1" operator="lessThanOrEqual">
      <formula>12</formula>
    </cfRule>
    <cfRule type="cellIs" dxfId="6300" priority="4115" stopIfTrue="1" operator="between">
      <formula>12</formula>
      <formula>16</formula>
    </cfRule>
    <cfRule type="cellIs" dxfId="6299" priority="4116" stopIfTrue="1" operator="greaterThan">
      <formula>16</formula>
    </cfRule>
  </conditionalFormatting>
  <conditionalFormatting sqref="J341:J345">
    <cfRule type="cellIs" dxfId="6298" priority="4117" stopIfTrue="1" operator="greaterThan">
      <formula>6.2</formula>
    </cfRule>
    <cfRule type="cellIs" dxfId="6297" priority="4118" stopIfTrue="1" operator="between">
      <formula>5.601</formula>
      <formula>6.2</formula>
    </cfRule>
    <cfRule type="cellIs" dxfId="6296" priority="4119" stopIfTrue="1" operator="lessThanOrEqual">
      <formula>5.6</formula>
    </cfRule>
  </conditionalFormatting>
  <conditionalFormatting sqref="K341:K345">
    <cfRule type="cellIs" dxfId="6295" priority="4120" stopIfTrue="1" operator="lessThanOrEqual">
      <formula>0.02</formula>
    </cfRule>
  </conditionalFormatting>
  <conditionalFormatting sqref="G341:G345">
    <cfRule type="cellIs" dxfId="6294" priority="4105" stopIfTrue="1" operator="lessThanOrEqual">
      <formula>0.12</formula>
    </cfRule>
    <cfRule type="cellIs" dxfId="6293" priority="4106" stopIfTrue="1" operator="between">
      <formula>0.1201</formula>
      <formula>0.2</formula>
    </cfRule>
    <cfRule type="cellIs" dxfId="6292" priority="4107" stopIfTrue="1" operator="greaterThan">
      <formula>0.2</formula>
    </cfRule>
  </conditionalFormatting>
  <conditionalFormatting sqref="N341:N345">
    <cfRule type="cellIs" dxfId="6291" priority="4102" stopIfTrue="1" operator="between">
      <formula>50.1</formula>
      <formula>100</formula>
    </cfRule>
    <cfRule type="cellIs" dxfId="6290" priority="4104" stopIfTrue="1" operator="greaterThan">
      <formula>100</formula>
    </cfRule>
  </conditionalFormatting>
  <conditionalFormatting sqref="M341:M345">
    <cfRule type="cellIs" dxfId="6289" priority="4101" stopIfTrue="1" operator="between">
      <formula>1250.1</formula>
      <formula>5000</formula>
    </cfRule>
    <cfRule type="cellIs" dxfId="6288" priority="4103" stopIfTrue="1" operator="greaterThan">
      <formula>5000</formula>
    </cfRule>
  </conditionalFormatting>
  <conditionalFormatting sqref="F341:G345">
    <cfRule type="cellIs" dxfId="6287" priority="4098" stopIfTrue="1" operator="lessThanOrEqual">
      <formula>60</formula>
    </cfRule>
    <cfRule type="cellIs" dxfId="6286" priority="4099" stopIfTrue="1" operator="between">
      <formula>60</formula>
      <formula>100</formula>
    </cfRule>
    <cfRule type="cellIs" dxfId="6285" priority="4100" stopIfTrue="1" operator="greaterThan">
      <formula>100</formula>
    </cfRule>
  </conditionalFormatting>
  <conditionalFormatting sqref="E341:E345">
    <cfRule type="cellIs" dxfId="6284" priority="4095" stopIfTrue="1" operator="lessThanOrEqual">
      <formula>2.5</formula>
    </cfRule>
    <cfRule type="cellIs" dxfId="6283" priority="4096" stopIfTrue="1" operator="between">
      <formula>2.5</formula>
      <formula>7</formula>
    </cfRule>
    <cfRule type="cellIs" dxfId="6282" priority="4097" stopIfTrue="1" operator="greaterThan">
      <formula>7</formula>
    </cfRule>
  </conditionalFormatting>
  <conditionalFormatting sqref="H341:H345">
    <cfRule type="cellIs" dxfId="6281" priority="4092" stopIfTrue="1" operator="lessThanOrEqual">
      <formula>12</formula>
    </cfRule>
    <cfRule type="cellIs" dxfId="6280" priority="4093" stopIfTrue="1" operator="between">
      <formula>12</formula>
      <formula>16</formula>
    </cfRule>
    <cfRule type="cellIs" dxfId="6279" priority="4094" stopIfTrue="1" operator="greaterThan">
      <formula>16</formula>
    </cfRule>
  </conditionalFormatting>
  <conditionalFormatting sqref="J341:J345">
    <cfRule type="cellIs" dxfId="6278" priority="4089" stopIfTrue="1" operator="greaterThan">
      <formula>6.2</formula>
    </cfRule>
    <cfRule type="cellIs" dxfId="6277" priority="4090" stopIfTrue="1" operator="between">
      <formula>5.601</formula>
      <formula>6.2</formula>
    </cfRule>
    <cfRule type="cellIs" dxfId="6276" priority="4091" stopIfTrue="1" operator="lessThanOrEqual">
      <formula>5.6</formula>
    </cfRule>
  </conditionalFormatting>
  <conditionalFormatting sqref="K341:K345">
    <cfRule type="cellIs" dxfId="6275" priority="4088" stopIfTrue="1" operator="lessThanOrEqual">
      <formula>0.02</formula>
    </cfRule>
  </conditionalFormatting>
  <conditionalFormatting sqref="G341:G345">
    <cfRule type="cellIs" dxfId="6274" priority="4085" stopIfTrue="1" operator="lessThanOrEqual">
      <formula>0.12</formula>
    </cfRule>
    <cfRule type="cellIs" dxfId="6273" priority="4086" stopIfTrue="1" operator="between">
      <formula>0.1201</formula>
      <formula>0.2</formula>
    </cfRule>
    <cfRule type="cellIs" dxfId="6272" priority="4087" stopIfTrue="1" operator="greaterThan">
      <formula>0.2</formula>
    </cfRule>
  </conditionalFormatting>
  <conditionalFormatting sqref="N341:N345">
    <cfRule type="cellIs" dxfId="6271" priority="4083" stopIfTrue="1" operator="between">
      <formula>50.1</formula>
      <formula>100</formula>
    </cfRule>
    <cfRule type="cellIs" dxfId="6270" priority="4084" stopIfTrue="1" operator="greaterThan">
      <formula>100</formula>
    </cfRule>
  </conditionalFormatting>
  <conditionalFormatting sqref="M341:M345">
    <cfRule type="cellIs" dxfId="6269" priority="4081" stopIfTrue="1" operator="between">
      <formula>1250.1</formula>
      <formula>5000</formula>
    </cfRule>
    <cfRule type="cellIs" dxfId="6268" priority="4082" stopIfTrue="1" operator="greaterThan">
      <formula>5000</formula>
    </cfRule>
  </conditionalFormatting>
  <conditionalFormatting sqref="F357:G361">
    <cfRule type="cellIs" dxfId="6267" priority="4068" stopIfTrue="1" operator="lessThanOrEqual">
      <formula>60</formula>
    </cfRule>
    <cfRule type="cellIs" dxfId="6266" priority="4069" stopIfTrue="1" operator="between">
      <formula>60</formula>
      <formula>100</formula>
    </cfRule>
    <cfRule type="cellIs" dxfId="6265" priority="4070" stopIfTrue="1" operator="greaterThan">
      <formula>100</formula>
    </cfRule>
  </conditionalFormatting>
  <conditionalFormatting sqref="E357:E361">
    <cfRule type="cellIs" dxfId="6264" priority="4071" stopIfTrue="1" operator="lessThanOrEqual">
      <formula>2.5</formula>
    </cfRule>
    <cfRule type="cellIs" dxfId="6263" priority="4072" stopIfTrue="1" operator="between">
      <formula>2.5</formula>
      <formula>7</formula>
    </cfRule>
    <cfRule type="cellIs" dxfId="6262" priority="4073" stopIfTrue="1" operator="greaterThan">
      <formula>7</formula>
    </cfRule>
  </conditionalFormatting>
  <conditionalFormatting sqref="H357:H361">
    <cfRule type="cellIs" dxfId="6261" priority="4074" stopIfTrue="1" operator="lessThanOrEqual">
      <formula>12</formula>
    </cfRule>
    <cfRule type="cellIs" dxfId="6260" priority="4075" stopIfTrue="1" operator="between">
      <formula>12</formula>
      <formula>16</formula>
    </cfRule>
    <cfRule type="cellIs" dxfId="6259" priority="4076" stopIfTrue="1" operator="greaterThan">
      <formula>16</formula>
    </cfRule>
  </conditionalFormatting>
  <conditionalFormatting sqref="J357:J361">
    <cfRule type="cellIs" dxfId="6258" priority="4077" stopIfTrue="1" operator="greaterThan">
      <formula>6.2</formula>
    </cfRule>
    <cfRule type="cellIs" dxfId="6257" priority="4078" stopIfTrue="1" operator="between">
      <formula>5.601</formula>
      <formula>6.2</formula>
    </cfRule>
    <cfRule type="cellIs" dxfId="6256" priority="4079" stopIfTrue="1" operator="lessThanOrEqual">
      <formula>5.6</formula>
    </cfRule>
  </conditionalFormatting>
  <conditionalFormatting sqref="K357:K361">
    <cfRule type="cellIs" dxfId="6255" priority="4080" stopIfTrue="1" operator="lessThanOrEqual">
      <formula>0.02</formula>
    </cfRule>
  </conditionalFormatting>
  <conditionalFormatting sqref="G357:G361">
    <cfRule type="cellIs" dxfId="6254" priority="4065" stopIfTrue="1" operator="lessThanOrEqual">
      <formula>0.12</formula>
    </cfRule>
    <cfRule type="cellIs" dxfId="6253" priority="4066" stopIfTrue="1" operator="between">
      <formula>0.1201</formula>
      <formula>0.2</formula>
    </cfRule>
    <cfRule type="cellIs" dxfId="6252" priority="4067" stopIfTrue="1" operator="greaterThan">
      <formula>0.2</formula>
    </cfRule>
  </conditionalFormatting>
  <conditionalFormatting sqref="N357:N361">
    <cfRule type="cellIs" dxfId="6251" priority="4062" stopIfTrue="1" operator="between">
      <formula>50.1</formula>
      <formula>100</formula>
    </cfRule>
    <cfRule type="cellIs" dxfId="6250" priority="4064" stopIfTrue="1" operator="greaterThan">
      <formula>100</formula>
    </cfRule>
  </conditionalFormatting>
  <conditionalFormatting sqref="M357:M361">
    <cfRule type="cellIs" dxfId="6249" priority="4061" stopIfTrue="1" operator="between">
      <formula>1250.1</formula>
      <formula>5000</formula>
    </cfRule>
    <cfRule type="cellIs" dxfId="6248" priority="4063" stopIfTrue="1" operator="greaterThan">
      <formula>5000</formula>
    </cfRule>
  </conditionalFormatting>
  <conditionalFormatting sqref="F357:G361">
    <cfRule type="cellIs" dxfId="6247" priority="4058" stopIfTrue="1" operator="lessThanOrEqual">
      <formula>60</formula>
    </cfRule>
    <cfRule type="cellIs" dxfId="6246" priority="4059" stopIfTrue="1" operator="between">
      <formula>60</formula>
      <formula>100</formula>
    </cfRule>
    <cfRule type="cellIs" dxfId="6245" priority="4060" stopIfTrue="1" operator="greaterThan">
      <formula>100</formula>
    </cfRule>
  </conditionalFormatting>
  <conditionalFormatting sqref="E357:E361">
    <cfRule type="cellIs" dxfId="6244" priority="4055" stopIfTrue="1" operator="lessThanOrEqual">
      <formula>2.5</formula>
    </cfRule>
    <cfRule type="cellIs" dxfId="6243" priority="4056" stopIfTrue="1" operator="between">
      <formula>2.5</formula>
      <formula>7</formula>
    </cfRule>
    <cfRule type="cellIs" dxfId="6242" priority="4057" stopIfTrue="1" operator="greaterThan">
      <formula>7</formula>
    </cfRule>
  </conditionalFormatting>
  <conditionalFormatting sqref="H357:H361">
    <cfRule type="cellIs" dxfId="6241" priority="4052" stopIfTrue="1" operator="lessThanOrEqual">
      <formula>12</formula>
    </cfRule>
    <cfRule type="cellIs" dxfId="6240" priority="4053" stopIfTrue="1" operator="between">
      <formula>12</formula>
      <formula>16</formula>
    </cfRule>
    <cfRule type="cellIs" dxfId="6239" priority="4054" stopIfTrue="1" operator="greaterThan">
      <formula>16</formula>
    </cfRule>
  </conditionalFormatting>
  <conditionalFormatting sqref="J357:J361">
    <cfRule type="cellIs" dxfId="6238" priority="4049" stopIfTrue="1" operator="greaterThan">
      <formula>6.2</formula>
    </cfRule>
    <cfRule type="cellIs" dxfId="6237" priority="4050" stopIfTrue="1" operator="between">
      <formula>5.601</formula>
      <formula>6.2</formula>
    </cfRule>
    <cfRule type="cellIs" dxfId="6236" priority="4051" stopIfTrue="1" operator="lessThanOrEqual">
      <formula>5.6</formula>
    </cfRule>
  </conditionalFormatting>
  <conditionalFormatting sqref="K357:K361">
    <cfRule type="cellIs" dxfId="6235" priority="4048" stopIfTrue="1" operator="lessThanOrEqual">
      <formula>0.02</formula>
    </cfRule>
  </conditionalFormatting>
  <conditionalFormatting sqref="G357:G361">
    <cfRule type="cellIs" dxfId="6234" priority="4045" stopIfTrue="1" operator="lessThanOrEqual">
      <formula>0.12</formula>
    </cfRule>
    <cfRule type="cellIs" dxfId="6233" priority="4046" stopIfTrue="1" operator="between">
      <formula>0.1201</formula>
      <formula>0.2</formula>
    </cfRule>
    <cfRule type="cellIs" dxfId="6232" priority="4047" stopIfTrue="1" operator="greaterThan">
      <formula>0.2</formula>
    </cfRule>
  </conditionalFormatting>
  <conditionalFormatting sqref="N357:N361">
    <cfRule type="cellIs" dxfId="6231" priority="4043" stopIfTrue="1" operator="between">
      <formula>50.1</formula>
      <formula>100</formula>
    </cfRule>
    <cfRule type="cellIs" dxfId="6230" priority="4044" stopIfTrue="1" operator="greaterThan">
      <formula>100</formula>
    </cfRule>
  </conditionalFormatting>
  <conditionalFormatting sqref="M357:M361">
    <cfRule type="cellIs" dxfId="6229" priority="4041" stopIfTrue="1" operator="between">
      <formula>1250.1</formula>
      <formula>5000</formula>
    </cfRule>
    <cfRule type="cellIs" dxfId="6228" priority="4042" stopIfTrue="1" operator="greaterThan">
      <formula>5000</formula>
    </cfRule>
  </conditionalFormatting>
  <conditionalFormatting sqref="F376:G376">
    <cfRule type="cellIs" dxfId="6227" priority="4028" stopIfTrue="1" operator="lessThanOrEqual">
      <formula>60</formula>
    </cfRule>
    <cfRule type="cellIs" dxfId="6226" priority="4029" stopIfTrue="1" operator="between">
      <formula>60</formula>
      <formula>100</formula>
    </cfRule>
    <cfRule type="cellIs" dxfId="6225" priority="4030" stopIfTrue="1" operator="greaterThan">
      <formula>100</formula>
    </cfRule>
  </conditionalFormatting>
  <conditionalFormatting sqref="E376">
    <cfRule type="cellIs" dxfId="6224" priority="4031" stopIfTrue="1" operator="lessThanOrEqual">
      <formula>2.5</formula>
    </cfRule>
    <cfRule type="cellIs" dxfId="6223" priority="4032" stopIfTrue="1" operator="between">
      <formula>2.5</formula>
      <formula>7</formula>
    </cfRule>
    <cfRule type="cellIs" dxfId="6222" priority="4033" stopIfTrue="1" operator="greaterThan">
      <formula>7</formula>
    </cfRule>
  </conditionalFormatting>
  <conditionalFormatting sqref="H376">
    <cfRule type="cellIs" dxfId="6221" priority="4034" stopIfTrue="1" operator="lessThanOrEqual">
      <formula>12</formula>
    </cfRule>
    <cfRule type="cellIs" dxfId="6220" priority="4035" stopIfTrue="1" operator="between">
      <formula>12</formula>
      <formula>16</formula>
    </cfRule>
    <cfRule type="cellIs" dxfId="6219" priority="4036" stopIfTrue="1" operator="greaterThan">
      <formula>16</formula>
    </cfRule>
  </conditionalFormatting>
  <conditionalFormatting sqref="J376">
    <cfRule type="cellIs" dxfId="6218" priority="4037" stopIfTrue="1" operator="greaterThan">
      <formula>6.2</formula>
    </cfRule>
    <cfRule type="cellIs" dxfId="6217" priority="4038" stopIfTrue="1" operator="between">
      <formula>5.601</formula>
      <formula>6.2</formula>
    </cfRule>
    <cfRule type="cellIs" dxfId="6216" priority="4039" stopIfTrue="1" operator="lessThanOrEqual">
      <formula>5.6</formula>
    </cfRule>
  </conditionalFormatting>
  <conditionalFormatting sqref="K376">
    <cfRule type="cellIs" dxfId="6215" priority="4040" stopIfTrue="1" operator="lessThanOrEqual">
      <formula>0.02</formula>
    </cfRule>
  </conditionalFormatting>
  <conditionalFormatting sqref="G376">
    <cfRule type="cellIs" dxfId="6214" priority="4025" stopIfTrue="1" operator="lessThanOrEqual">
      <formula>0.12</formula>
    </cfRule>
    <cfRule type="cellIs" dxfId="6213" priority="4026" stopIfTrue="1" operator="between">
      <formula>0.1201</formula>
      <formula>0.2</formula>
    </cfRule>
    <cfRule type="cellIs" dxfId="6212" priority="4027" stopIfTrue="1" operator="greaterThan">
      <formula>0.2</formula>
    </cfRule>
  </conditionalFormatting>
  <conditionalFormatting sqref="N376">
    <cfRule type="cellIs" dxfId="6211" priority="4022" stopIfTrue="1" operator="between">
      <formula>50.1</formula>
      <formula>100</formula>
    </cfRule>
    <cfRule type="cellIs" dxfId="6210" priority="4024" stopIfTrue="1" operator="greaterThan">
      <formula>100</formula>
    </cfRule>
  </conditionalFormatting>
  <conditionalFormatting sqref="M376">
    <cfRule type="cellIs" dxfId="6209" priority="4021" stopIfTrue="1" operator="between">
      <formula>1250.1</formula>
      <formula>5000</formula>
    </cfRule>
    <cfRule type="cellIs" dxfId="6208" priority="4023" stopIfTrue="1" operator="greaterThan">
      <formula>5000</formula>
    </cfRule>
  </conditionalFormatting>
  <conditionalFormatting sqref="F376:G376">
    <cfRule type="cellIs" dxfId="6207" priority="4018" stopIfTrue="1" operator="lessThanOrEqual">
      <formula>60</formula>
    </cfRule>
    <cfRule type="cellIs" dxfId="6206" priority="4019" stopIfTrue="1" operator="between">
      <formula>60</formula>
      <formula>100</formula>
    </cfRule>
    <cfRule type="cellIs" dxfId="6205" priority="4020" stopIfTrue="1" operator="greaterThan">
      <formula>100</formula>
    </cfRule>
  </conditionalFormatting>
  <conditionalFormatting sqref="E376">
    <cfRule type="cellIs" dxfId="6204" priority="4015" stopIfTrue="1" operator="lessThanOrEqual">
      <formula>2.5</formula>
    </cfRule>
    <cfRule type="cellIs" dxfId="6203" priority="4016" stopIfTrue="1" operator="between">
      <formula>2.5</formula>
      <formula>7</formula>
    </cfRule>
    <cfRule type="cellIs" dxfId="6202" priority="4017" stopIfTrue="1" operator="greaterThan">
      <formula>7</formula>
    </cfRule>
  </conditionalFormatting>
  <conditionalFormatting sqref="H376">
    <cfRule type="cellIs" dxfId="6201" priority="4012" stopIfTrue="1" operator="lessThanOrEqual">
      <formula>12</formula>
    </cfRule>
    <cfRule type="cellIs" dxfId="6200" priority="4013" stopIfTrue="1" operator="between">
      <formula>12</formula>
      <formula>16</formula>
    </cfRule>
    <cfRule type="cellIs" dxfId="6199" priority="4014" stopIfTrue="1" operator="greaterThan">
      <formula>16</formula>
    </cfRule>
  </conditionalFormatting>
  <conditionalFormatting sqref="J376">
    <cfRule type="cellIs" dxfId="6198" priority="4009" stopIfTrue="1" operator="greaterThan">
      <formula>6.2</formula>
    </cfRule>
    <cfRule type="cellIs" dxfId="6197" priority="4010" stopIfTrue="1" operator="between">
      <formula>5.601</formula>
      <formula>6.2</formula>
    </cfRule>
    <cfRule type="cellIs" dxfId="6196" priority="4011" stopIfTrue="1" operator="lessThanOrEqual">
      <formula>5.6</formula>
    </cfRule>
  </conditionalFormatting>
  <conditionalFormatting sqref="K376">
    <cfRule type="cellIs" dxfId="6195" priority="4008" stopIfTrue="1" operator="lessThanOrEqual">
      <formula>0.02</formula>
    </cfRule>
  </conditionalFormatting>
  <conditionalFormatting sqref="G376">
    <cfRule type="cellIs" dxfId="6194" priority="4005" stopIfTrue="1" operator="lessThanOrEqual">
      <formula>0.12</formula>
    </cfRule>
    <cfRule type="cellIs" dxfId="6193" priority="4006" stopIfTrue="1" operator="between">
      <formula>0.1201</formula>
      <formula>0.2</formula>
    </cfRule>
    <cfRule type="cellIs" dxfId="6192" priority="4007" stopIfTrue="1" operator="greaterThan">
      <formula>0.2</formula>
    </cfRule>
  </conditionalFormatting>
  <conditionalFormatting sqref="N376">
    <cfRule type="cellIs" dxfId="6191" priority="4003" stopIfTrue="1" operator="between">
      <formula>50.1</formula>
      <formula>100</formula>
    </cfRule>
    <cfRule type="cellIs" dxfId="6190" priority="4004" stopIfTrue="1" operator="greaterThan">
      <formula>100</formula>
    </cfRule>
  </conditionalFormatting>
  <conditionalFormatting sqref="M376">
    <cfRule type="cellIs" dxfId="6189" priority="4001" stopIfTrue="1" operator="between">
      <formula>1250.1</formula>
      <formula>5000</formula>
    </cfRule>
    <cfRule type="cellIs" dxfId="6188" priority="4002" stopIfTrue="1" operator="greaterThan">
      <formula>5000</formula>
    </cfRule>
  </conditionalFormatting>
  <conditionalFormatting sqref="F391:G391">
    <cfRule type="cellIs" dxfId="6187" priority="3988" stopIfTrue="1" operator="lessThanOrEqual">
      <formula>60</formula>
    </cfRule>
    <cfRule type="cellIs" dxfId="6186" priority="3989" stopIfTrue="1" operator="between">
      <formula>60</formula>
      <formula>100</formula>
    </cfRule>
    <cfRule type="cellIs" dxfId="6185" priority="3990" stopIfTrue="1" operator="greaterThan">
      <formula>100</formula>
    </cfRule>
  </conditionalFormatting>
  <conditionalFormatting sqref="E391">
    <cfRule type="cellIs" dxfId="6184" priority="3991" stopIfTrue="1" operator="lessThanOrEqual">
      <formula>2.5</formula>
    </cfRule>
    <cfRule type="cellIs" dxfId="6183" priority="3992" stopIfTrue="1" operator="between">
      <formula>2.5</formula>
      <formula>7</formula>
    </cfRule>
    <cfRule type="cellIs" dxfId="6182" priority="3993" stopIfTrue="1" operator="greaterThan">
      <formula>7</formula>
    </cfRule>
  </conditionalFormatting>
  <conditionalFormatting sqref="H391">
    <cfRule type="cellIs" dxfId="6181" priority="3994" stopIfTrue="1" operator="lessThanOrEqual">
      <formula>12</formula>
    </cfRule>
    <cfRule type="cellIs" dxfId="6180" priority="3995" stopIfTrue="1" operator="between">
      <formula>12</formula>
      <formula>16</formula>
    </cfRule>
    <cfRule type="cellIs" dxfId="6179" priority="3996" stopIfTrue="1" operator="greaterThan">
      <formula>16</formula>
    </cfRule>
  </conditionalFormatting>
  <conditionalFormatting sqref="J391">
    <cfRule type="cellIs" dxfId="6178" priority="3997" stopIfTrue="1" operator="greaterThan">
      <formula>6.2</formula>
    </cfRule>
    <cfRule type="cellIs" dxfId="6177" priority="3998" stopIfTrue="1" operator="between">
      <formula>5.601</formula>
      <formula>6.2</formula>
    </cfRule>
    <cfRule type="cellIs" dxfId="6176" priority="3999" stopIfTrue="1" operator="lessThanOrEqual">
      <formula>5.6</formula>
    </cfRule>
  </conditionalFormatting>
  <conditionalFormatting sqref="K391">
    <cfRule type="cellIs" dxfId="6175" priority="4000" stopIfTrue="1" operator="lessThanOrEqual">
      <formula>0.02</formula>
    </cfRule>
  </conditionalFormatting>
  <conditionalFormatting sqref="G391">
    <cfRule type="cellIs" dxfId="6174" priority="3985" stopIfTrue="1" operator="lessThanOrEqual">
      <formula>0.12</formula>
    </cfRule>
    <cfRule type="cellIs" dxfId="6173" priority="3986" stopIfTrue="1" operator="between">
      <formula>0.1201</formula>
      <formula>0.2</formula>
    </cfRule>
    <cfRule type="cellIs" dxfId="6172" priority="3987" stopIfTrue="1" operator="greaterThan">
      <formula>0.2</formula>
    </cfRule>
  </conditionalFormatting>
  <conditionalFormatting sqref="N391">
    <cfRule type="cellIs" dxfId="6171" priority="3982" stopIfTrue="1" operator="between">
      <formula>50.1</formula>
      <formula>100</formula>
    </cfRule>
    <cfRule type="cellIs" dxfId="6170" priority="3984" stopIfTrue="1" operator="greaterThan">
      <formula>100</formula>
    </cfRule>
  </conditionalFormatting>
  <conditionalFormatting sqref="M391">
    <cfRule type="cellIs" dxfId="6169" priority="3981" stopIfTrue="1" operator="between">
      <formula>1250.1</formula>
      <formula>5000</formula>
    </cfRule>
    <cfRule type="cellIs" dxfId="6168" priority="3983" stopIfTrue="1" operator="greaterThan">
      <formula>5000</formula>
    </cfRule>
  </conditionalFormatting>
  <conditionalFormatting sqref="F391:G391">
    <cfRule type="cellIs" dxfId="6167" priority="3978" stopIfTrue="1" operator="lessThanOrEqual">
      <formula>60</formula>
    </cfRule>
    <cfRule type="cellIs" dxfId="6166" priority="3979" stopIfTrue="1" operator="between">
      <formula>60</formula>
      <formula>100</formula>
    </cfRule>
    <cfRule type="cellIs" dxfId="6165" priority="3980" stopIfTrue="1" operator="greaterThan">
      <formula>100</formula>
    </cfRule>
  </conditionalFormatting>
  <conditionalFormatting sqref="E391">
    <cfRule type="cellIs" dxfId="6164" priority="3975" stopIfTrue="1" operator="lessThanOrEqual">
      <formula>2.5</formula>
    </cfRule>
    <cfRule type="cellIs" dxfId="6163" priority="3976" stopIfTrue="1" operator="between">
      <formula>2.5</formula>
      <formula>7</formula>
    </cfRule>
    <cfRule type="cellIs" dxfId="6162" priority="3977" stopIfTrue="1" operator="greaterThan">
      <formula>7</formula>
    </cfRule>
  </conditionalFormatting>
  <conditionalFormatting sqref="H391">
    <cfRule type="cellIs" dxfId="6161" priority="3972" stopIfTrue="1" operator="lessThanOrEqual">
      <formula>12</formula>
    </cfRule>
    <cfRule type="cellIs" dxfId="6160" priority="3973" stopIfTrue="1" operator="between">
      <formula>12</formula>
      <formula>16</formula>
    </cfRule>
    <cfRule type="cellIs" dxfId="6159" priority="3974" stopIfTrue="1" operator="greaterThan">
      <formula>16</formula>
    </cfRule>
  </conditionalFormatting>
  <conditionalFormatting sqref="J391">
    <cfRule type="cellIs" dxfId="6158" priority="3969" stopIfTrue="1" operator="greaterThan">
      <formula>6.2</formula>
    </cfRule>
    <cfRule type="cellIs" dxfId="6157" priority="3970" stopIfTrue="1" operator="between">
      <formula>5.601</formula>
      <formula>6.2</formula>
    </cfRule>
    <cfRule type="cellIs" dxfId="6156" priority="3971" stopIfTrue="1" operator="lessThanOrEqual">
      <formula>5.6</formula>
    </cfRule>
  </conditionalFormatting>
  <conditionalFormatting sqref="K391">
    <cfRule type="cellIs" dxfId="6155" priority="3968" stopIfTrue="1" operator="lessThanOrEqual">
      <formula>0.02</formula>
    </cfRule>
  </conditionalFormatting>
  <conditionalFormatting sqref="G391">
    <cfRule type="cellIs" dxfId="6154" priority="3965" stopIfTrue="1" operator="lessThanOrEqual">
      <formula>0.12</formula>
    </cfRule>
    <cfRule type="cellIs" dxfId="6153" priority="3966" stopIfTrue="1" operator="between">
      <formula>0.1201</formula>
      <formula>0.2</formula>
    </cfRule>
    <cfRule type="cellIs" dxfId="6152" priority="3967" stopIfTrue="1" operator="greaterThan">
      <formula>0.2</formula>
    </cfRule>
  </conditionalFormatting>
  <conditionalFormatting sqref="N391">
    <cfRule type="cellIs" dxfId="6151" priority="3963" stopIfTrue="1" operator="between">
      <formula>50.1</formula>
      <formula>100</formula>
    </cfRule>
    <cfRule type="cellIs" dxfId="6150" priority="3964" stopIfTrue="1" operator="greaterThan">
      <formula>100</formula>
    </cfRule>
  </conditionalFormatting>
  <conditionalFormatting sqref="M391">
    <cfRule type="cellIs" dxfId="6149" priority="3961" stopIfTrue="1" operator="between">
      <formula>1250.1</formula>
      <formula>5000</formula>
    </cfRule>
    <cfRule type="cellIs" dxfId="6148" priority="3962" stopIfTrue="1" operator="greaterThan">
      <formula>5000</formula>
    </cfRule>
  </conditionalFormatting>
  <conditionalFormatting sqref="F403:G403">
    <cfRule type="cellIs" dxfId="6147" priority="3948" stopIfTrue="1" operator="lessThanOrEqual">
      <formula>60</formula>
    </cfRule>
    <cfRule type="cellIs" dxfId="6146" priority="3949" stopIfTrue="1" operator="between">
      <formula>60</formula>
      <formula>100</formula>
    </cfRule>
    <cfRule type="cellIs" dxfId="6145" priority="3950" stopIfTrue="1" operator="greaterThan">
      <formula>100</formula>
    </cfRule>
  </conditionalFormatting>
  <conditionalFormatting sqref="E403">
    <cfRule type="cellIs" dxfId="6144" priority="3951" stopIfTrue="1" operator="lessThanOrEqual">
      <formula>2.5</formula>
    </cfRule>
    <cfRule type="cellIs" dxfId="6143" priority="3952" stopIfTrue="1" operator="between">
      <formula>2.5</formula>
      <formula>7</formula>
    </cfRule>
    <cfRule type="cellIs" dxfId="6142" priority="3953" stopIfTrue="1" operator="greaterThan">
      <formula>7</formula>
    </cfRule>
  </conditionalFormatting>
  <conditionalFormatting sqref="H403">
    <cfRule type="cellIs" dxfId="6141" priority="3954" stopIfTrue="1" operator="lessThanOrEqual">
      <formula>12</formula>
    </cfRule>
    <cfRule type="cellIs" dxfId="6140" priority="3955" stopIfTrue="1" operator="between">
      <formula>12</formula>
      <formula>16</formula>
    </cfRule>
    <cfRule type="cellIs" dxfId="6139" priority="3956" stopIfTrue="1" operator="greaterThan">
      <formula>16</formula>
    </cfRule>
  </conditionalFormatting>
  <conditionalFormatting sqref="J403">
    <cfRule type="cellIs" dxfId="6138" priority="3957" stopIfTrue="1" operator="greaterThan">
      <formula>6.2</formula>
    </cfRule>
    <cfRule type="cellIs" dxfId="6137" priority="3958" stopIfTrue="1" operator="between">
      <formula>5.601</formula>
      <formula>6.2</formula>
    </cfRule>
    <cfRule type="cellIs" dxfId="6136" priority="3959" stopIfTrue="1" operator="lessThanOrEqual">
      <formula>5.6</formula>
    </cfRule>
  </conditionalFormatting>
  <conditionalFormatting sqref="K403">
    <cfRule type="cellIs" dxfId="6135" priority="3960" stopIfTrue="1" operator="lessThanOrEqual">
      <formula>0.02</formula>
    </cfRule>
  </conditionalFormatting>
  <conditionalFormatting sqref="G403">
    <cfRule type="cellIs" dxfId="6134" priority="3945" stopIfTrue="1" operator="lessThanOrEqual">
      <formula>0.12</formula>
    </cfRule>
    <cfRule type="cellIs" dxfId="6133" priority="3946" stopIfTrue="1" operator="between">
      <formula>0.1201</formula>
      <formula>0.2</formula>
    </cfRule>
    <cfRule type="cellIs" dxfId="6132" priority="3947" stopIfTrue="1" operator="greaterThan">
      <formula>0.2</formula>
    </cfRule>
  </conditionalFormatting>
  <conditionalFormatting sqref="N403">
    <cfRule type="cellIs" dxfId="6131" priority="3942" stopIfTrue="1" operator="between">
      <formula>50.1</formula>
      <formula>100</formula>
    </cfRule>
    <cfRule type="cellIs" dxfId="6130" priority="3944" stopIfTrue="1" operator="greaterThan">
      <formula>100</formula>
    </cfRule>
  </conditionalFormatting>
  <conditionalFormatting sqref="M403">
    <cfRule type="cellIs" dxfId="6129" priority="3941" stopIfTrue="1" operator="between">
      <formula>1250.1</formula>
      <formula>5000</formula>
    </cfRule>
    <cfRule type="cellIs" dxfId="6128" priority="3943" stopIfTrue="1" operator="greaterThan">
      <formula>5000</formula>
    </cfRule>
  </conditionalFormatting>
  <conditionalFormatting sqref="F403:G403">
    <cfRule type="cellIs" dxfId="6127" priority="3938" stopIfTrue="1" operator="lessThanOrEqual">
      <formula>60</formula>
    </cfRule>
    <cfRule type="cellIs" dxfId="6126" priority="3939" stopIfTrue="1" operator="between">
      <formula>60</formula>
      <formula>100</formula>
    </cfRule>
    <cfRule type="cellIs" dxfId="6125" priority="3940" stopIfTrue="1" operator="greaterThan">
      <formula>100</formula>
    </cfRule>
  </conditionalFormatting>
  <conditionalFormatting sqref="E403">
    <cfRule type="cellIs" dxfId="6124" priority="3935" stopIfTrue="1" operator="lessThanOrEqual">
      <formula>2.5</formula>
    </cfRule>
    <cfRule type="cellIs" dxfId="6123" priority="3936" stopIfTrue="1" operator="between">
      <formula>2.5</formula>
      <formula>7</formula>
    </cfRule>
    <cfRule type="cellIs" dxfId="6122" priority="3937" stopIfTrue="1" operator="greaterThan">
      <formula>7</formula>
    </cfRule>
  </conditionalFormatting>
  <conditionalFormatting sqref="H403">
    <cfRule type="cellIs" dxfId="6121" priority="3932" stopIfTrue="1" operator="lessThanOrEqual">
      <formula>12</formula>
    </cfRule>
    <cfRule type="cellIs" dxfId="6120" priority="3933" stopIfTrue="1" operator="between">
      <formula>12</formula>
      <formula>16</formula>
    </cfRule>
    <cfRule type="cellIs" dxfId="6119" priority="3934" stopIfTrue="1" operator="greaterThan">
      <formula>16</formula>
    </cfRule>
  </conditionalFormatting>
  <conditionalFormatting sqref="J403">
    <cfRule type="cellIs" dxfId="6118" priority="3929" stopIfTrue="1" operator="greaterThan">
      <formula>6.2</formula>
    </cfRule>
    <cfRule type="cellIs" dxfId="6117" priority="3930" stopIfTrue="1" operator="between">
      <formula>5.601</formula>
      <formula>6.2</formula>
    </cfRule>
    <cfRule type="cellIs" dxfId="6116" priority="3931" stopIfTrue="1" operator="lessThanOrEqual">
      <formula>5.6</formula>
    </cfRule>
  </conditionalFormatting>
  <conditionalFormatting sqref="K403">
    <cfRule type="cellIs" dxfId="6115" priority="3928" stopIfTrue="1" operator="lessThanOrEqual">
      <formula>0.02</formula>
    </cfRule>
  </conditionalFormatting>
  <conditionalFormatting sqref="G403">
    <cfRule type="cellIs" dxfId="6114" priority="3925" stopIfTrue="1" operator="lessThanOrEqual">
      <formula>0.12</formula>
    </cfRule>
    <cfRule type="cellIs" dxfId="6113" priority="3926" stopIfTrue="1" operator="between">
      <formula>0.1201</formula>
      <formula>0.2</formula>
    </cfRule>
    <cfRule type="cellIs" dxfId="6112" priority="3927" stopIfTrue="1" operator="greaterThan">
      <formula>0.2</formula>
    </cfRule>
  </conditionalFormatting>
  <conditionalFormatting sqref="N403">
    <cfRule type="cellIs" dxfId="6111" priority="3923" stopIfTrue="1" operator="between">
      <formula>50.1</formula>
      <formula>100</formula>
    </cfRule>
    <cfRule type="cellIs" dxfId="6110" priority="3924" stopIfTrue="1" operator="greaterThan">
      <formula>100</formula>
    </cfRule>
  </conditionalFormatting>
  <conditionalFormatting sqref="M403">
    <cfRule type="cellIs" dxfId="6109" priority="3921" stopIfTrue="1" operator="between">
      <formula>1250.1</formula>
      <formula>5000</formula>
    </cfRule>
    <cfRule type="cellIs" dxfId="6108" priority="3922" stopIfTrue="1" operator="greaterThan">
      <formula>5000</formula>
    </cfRule>
  </conditionalFormatting>
  <conditionalFormatting sqref="F415:G415">
    <cfRule type="cellIs" dxfId="6107" priority="3908" stopIfTrue="1" operator="lessThanOrEqual">
      <formula>60</formula>
    </cfRule>
    <cfRule type="cellIs" dxfId="6106" priority="3909" stopIfTrue="1" operator="between">
      <formula>60</formula>
      <formula>100</formula>
    </cfRule>
    <cfRule type="cellIs" dxfId="6105" priority="3910" stopIfTrue="1" operator="greaterThan">
      <formula>100</formula>
    </cfRule>
  </conditionalFormatting>
  <conditionalFormatting sqref="E415">
    <cfRule type="cellIs" dxfId="6104" priority="3911" stopIfTrue="1" operator="lessThanOrEqual">
      <formula>2.5</formula>
    </cfRule>
    <cfRule type="cellIs" dxfId="6103" priority="3912" stopIfTrue="1" operator="between">
      <formula>2.5</formula>
      <formula>7</formula>
    </cfRule>
    <cfRule type="cellIs" dxfId="6102" priority="3913" stopIfTrue="1" operator="greaterThan">
      <formula>7</formula>
    </cfRule>
  </conditionalFormatting>
  <conditionalFormatting sqref="H415">
    <cfRule type="cellIs" dxfId="6101" priority="3914" stopIfTrue="1" operator="lessThanOrEqual">
      <formula>12</formula>
    </cfRule>
    <cfRule type="cellIs" dxfId="6100" priority="3915" stopIfTrue="1" operator="between">
      <formula>12</formula>
      <formula>16</formula>
    </cfRule>
    <cfRule type="cellIs" dxfId="6099" priority="3916" stopIfTrue="1" operator="greaterThan">
      <formula>16</formula>
    </cfRule>
  </conditionalFormatting>
  <conditionalFormatting sqref="J415">
    <cfRule type="cellIs" dxfId="6098" priority="3917" stopIfTrue="1" operator="greaterThan">
      <formula>6.2</formula>
    </cfRule>
    <cfRule type="cellIs" dxfId="6097" priority="3918" stopIfTrue="1" operator="between">
      <formula>5.601</formula>
      <formula>6.2</formula>
    </cfRule>
    <cfRule type="cellIs" dxfId="6096" priority="3919" stopIfTrue="1" operator="lessThanOrEqual">
      <formula>5.6</formula>
    </cfRule>
  </conditionalFormatting>
  <conditionalFormatting sqref="K415">
    <cfRule type="cellIs" dxfId="6095" priority="3920" stopIfTrue="1" operator="lessThanOrEqual">
      <formula>0.02</formula>
    </cfRule>
  </conditionalFormatting>
  <conditionalFormatting sqref="G415">
    <cfRule type="cellIs" dxfId="6094" priority="3905" stopIfTrue="1" operator="lessThanOrEqual">
      <formula>0.12</formula>
    </cfRule>
    <cfRule type="cellIs" dxfId="6093" priority="3906" stopIfTrue="1" operator="between">
      <formula>0.1201</formula>
      <formula>0.2</formula>
    </cfRule>
    <cfRule type="cellIs" dxfId="6092" priority="3907" stopIfTrue="1" operator="greaterThan">
      <formula>0.2</formula>
    </cfRule>
  </conditionalFormatting>
  <conditionalFormatting sqref="N415">
    <cfRule type="cellIs" dxfId="6091" priority="3902" stopIfTrue="1" operator="between">
      <formula>50.1</formula>
      <formula>100</formula>
    </cfRule>
    <cfRule type="cellIs" dxfId="6090" priority="3904" stopIfTrue="1" operator="greaterThan">
      <formula>100</formula>
    </cfRule>
  </conditionalFormatting>
  <conditionalFormatting sqref="M415">
    <cfRule type="cellIs" dxfId="6089" priority="3901" stopIfTrue="1" operator="between">
      <formula>1250.1</formula>
      <formula>5000</formula>
    </cfRule>
    <cfRule type="cellIs" dxfId="6088" priority="3903" stopIfTrue="1" operator="greaterThan">
      <formula>5000</formula>
    </cfRule>
  </conditionalFormatting>
  <conditionalFormatting sqref="F415:G415">
    <cfRule type="cellIs" dxfId="6087" priority="3898" stopIfTrue="1" operator="lessThanOrEqual">
      <formula>60</formula>
    </cfRule>
    <cfRule type="cellIs" dxfId="6086" priority="3899" stopIfTrue="1" operator="between">
      <formula>60</formula>
      <formula>100</formula>
    </cfRule>
    <cfRule type="cellIs" dxfId="6085" priority="3900" stopIfTrue="1" operator="greaterThan">
      <formula>100</formula>
    </cfRule>
  </conditionalFormatting>
  <conditionalFormatting sqref="E415">
    <cfRule type="cellIs" dxfId="6084" priority="3895" stopIfTrue="1" operator="lessThanOrEqual">
      <formula>2.5</formula>
    </cfRule>
    <cfRule type="cellIs" dxfId="6083" priority="3896" stopIfTrue="1" operator="between">
      <formula>2.5</formula>
      <formula>7</formula>
    </cfRule>
    <cfRule type="cellIs" dxfId="6082" priority="3897" stopIfTrue="1" operator="greaterThan">
      <formula>7</formula>
    </cfRule>
  </conditionalFormatting>
  <conditionalFormatting sqref="H415">
    <cfRule type="cellIs" dxfId="6081" priority="3892" stopIfTrue="1" operator="lessThanOrEqual">
      <formula>12</formula>
    </cfRule>
    <cfRule type="cellIs" dxfId="6080" priority="3893" stopIfTrue="1" operator="between">
      <formula>12</formula>
      <formula>16</formula>
    </cfRule>
    <cfRule type="cellIs" dxfId="6079" priority="3894" stopIfTrue="1" operator="greaterThan">
      <formula>16</formula>
    </cfRule>
  </conditionalFormatting>
  <conditionalFormatting sqref="J415">
    <cfRule type="cellIs" dxfId="6078" priority="3889" stopIfTrue="1" operator="greaterThan">
      <formula>6.2</formula>
    </cfRule>
    <cfRule type="cellIs" dxfId="6077" priority="3890" stopIfTrue="1" operator="between">
      <formula>5.601</formula>
      <formula>6.2</formula>
    </cfRule>
    <cfRule type="cellIs" dxfId="6076" priority="3891" stopIfTrue="1" operator="lessThanOrEqual">
      <formula>5.6</formula>
    </cfRule>
  </conditionalFormatting>
  <conditionalFormatting sqref="K415">
    <cfRule type="cellIs" dxfId="6075" priority="3888" stopIfTrue="1" operator="lessThanOrEqual">
      <formula>0.02</formula>
    </cfRule>
  </conditionalFormatting>
  <conditionalFormatting sqref="G415">
    <cfRule type="cellIs" dxfId="6074" priority="3885" stopIfTrue="1" operator="lessThanOrEqual">
      <formula>0.12</formula>
    </cfRule>
    <cfRule type="cellIs" dxfId="6073" priority="3886" stopIfTrue="1" operator="between">
      <formula>0.1201</formula>
      <formula>0.2</formula>
    </cfRule>
    <cfRule type="cellIs" dxfId="6072" priority="3887" stopIfTrue="1" operator="greaterThan">
      <formula>0.2</formula>
    </cfRule>
  </conditionalFormatting>
  <conditionalFormatting sqref="N415">
    <cfRule type="cellIs" dxfId="6071" priority="3883" stopIfTrue="1" operator="between">
      <formula>50.1</formula>
      <formula>100</formula>
    </cfRule>
    <cfRule type="cellIs" dxfId="6070" priority="3884" stopIfTrue="1" operator="greaterThan">
      <formula>100</formula>
    </cfRule>
  </conditionalFormatting>
  <conditionalFormatting sqref="M415">
    <cfRule type="cellIs" dxfId="6069" priority="3881" stopIfTrue="1" operator="between">
      <formula>1250.1</formula>
      <formula>5000</formula>
    </cfRule>
    <cfRule type="cellIs" dxfId="6068" priority="3882" stopIfTrue="1" operator="greaterThan">
      <formula>5000</formula>
    </cfRule>
  </conditionalFormatting>
  <conditionalFormatting sqref="F427:G427">
    <cfRule type="cellIs" dxfId="6067" priority="3868" stopIfTrue="1" operator="lessThanOrEqual">
      <formula>60</formula>
    </cfRule>
    <cfRule type="cellIs" dxfId="6066" priority="3869" stopIfTrue="1" operator="between">
      <formula>60</formula>
      <formula>100</formula>
    </cfRule>
    <cfRule type="cellIs" dxfId="6065" priority="3870" stopIfTrue="1" operator="greaterThan">
      <formula>100</formula>
    </cfRule>
  </conditionalFormatting>
  <conditionalFormatting sqref="E427">
    <cfRule type="cellIs" dxfId="6064" priority="3871" stopIfTrue="1" operator="lessThanOrEqual">
      <formula>2.5</formula>
    </cfRule>
    <cfRule type="cellIs" dxfId="6063" priority="3872" stopIfTrue="1" operator="between">
      <formula>2.5</formula>
      <formula>7</formula>
    </cfRule>
    <cfRule type="cellIs" dxfId="6062" priority="3873" stopIfTrue="1" operator="greaterThan">
      <formula>7</formula>
    </cfRule>
  </conditionalFormatting>
  <conditionalFormatting sqref="H427">
    <cfRule type="cellIs" dxfId="6061" priority="3874" stopIfTrue="1" operator="lessThanOrEqual">
      <formula>12</formula>
    </cfRule>
    <cfRule type="cellIs" dxfId="6060" priority="3875" stopIfTrue="1" operator="between">
      <formula>12</formula>
      <formula>16</formula>
    </cfRule>
    <cfRule type="cellIs" dxfId="6059" priority="3876" stopIfTrue="1" operator="greaterThan">
      <formula>16</formula>
    </cfRule>
  </conditionalFormatting>
  <conditionalFormatting sqref="J427">
    <cfRule type="cellIs" dxfId="6058" priority="3877" stopIfTrue="1" operator="greaterThan">
      <formula>6.2</formula>
    </cfRule>
    <cfRule type="cellIs" dxfId="6057" priority="3878" stopIfTrue="1" operator="between">
      <formula>5.601</formula>
      <formula>6.2</formula>
    </cfRule>
    <cfRule type="cellIs" dxfId="6056" priority="3879" stopIfTrue="1" operator="lessThanOrEqual">
      <formula>5.6</formula>
    </cfRule>
  </conditionalFormatting>
  <conditionalFormatting sqref="K427">
    <cfRule type="cellIs" dxfId="6055" priority="3880" stopIfTrue="1" operator="lessThanOrEqual">
      <formula>0.02</formula>
    </cfRule>
  </conditionalFormatting>
  <conditionalFormatting sqref="G427">
    <cfRule type="cellIs" dxfId="6054" priority="3865" stopIfTrue="1" operator="lessThanOrEqual">
      <formula>0.12</formula>
    </cfRule>
    <cfRule type="cellIs" dxfId="6053" priority="3866" stopIfTrue="1" operator="between">
      <formula>0.1201</formula>
      <formula>0.2</formula>
    </cfRule>
    <cfRule type="cellIs" dxfId="6052" priority="3867" stopIfTrue="1" operator="greaterThan">
      <formula>0.2</formula>
    </cfRule>
  </conditionalFormatting>
  <conditionalFormatting sqref="N427">
    <cfRule type="cellIs" dxfId="6051" priority="3862" stopIfTrue="1" operator="between">
      <formula>50.1</formula>
      <formula>100</formula>
    </cfRule>
    <cfRule type="cellIs" dxfId="6050" priority="3864" stopIfTrue="1" operator="greaterThan">
      <formula>100</formula>
    </cfRule>
  </conditionalFormatting>
  <conditionalFormatting sqref="M427">
    <cfRule type="cellIs" dxfId="6049" priority="3861" stopIfTrue="1" operator="between">
      <formula>1250.1</formula>
      <formula>5000</formula>
    </cfRule>
    <cfRule type="cellIs" dxfId="6048" priority="3863" stopIfTrue="1" operator="greaterThan">
      <formula>5000</formula>
    </cfRule>
  </conditionalFormatting>
  <conditionalFormatting sqref="F427:G427">
    <cfRule type="cellIs" dxfId="6047" priority="3858" stopIfTrue="1" operator="lessThanOrEqual">
      <formula>60</formula>
    </cfRule>
    <cfRule type="cellIs" dxfId="6046" priority="3859" stopIfTrue="1" operator="between">
      <formula>60</formula>
      <formula>100</formula>
    </cfRule>
    <cfRule type="cellIs" dxfId="6045" priority="3860" stopIfTrue="1" operator="greaterThan">
      <formula>100</formula>
    </cfRule>
  </conditionalFormatting>
  <conditionalFormatting sqref="E427">
    <cfRule type="cellIs" dxfId="6044" priority="3855" stopIfTrue="1" operator="lessThanOrEqual">
      <formula>2.5</formula>
    </cfRule>
    <cfRule type="cellIs" dxfId="6043" priority="3856" stopIfTrue="1" operator="between">
      <formula>2.5</formula>
      <formula>7</formula>
    </cfRule>
    <cfRule type="cellIs" dxfId="6042" priority="3857" stopIfTrue="1" operator="greaterThan">
      <formula>7</formula>
    </cfRule>
  </conditionalFormatting>
  <conditionalFormatting sqref="H427">
    <cfRule type="cellIs" dxfId="6041" priority="3852" stopIfTrue="1" operator="lessThanOrEqual">
      <formula>12</formula>
    </cfRule>
    <cfRule type="cellIs" dxfId="6040" priority="3853" stopIfTrue="1" operator="between">
      <formula>12</formula>
      <formula>16</formula>
    </cfRule>
    <cfRule type="cellIs" dxfId="6039" priority="3854" stopIfTrue="1" operator="greaterThan">
      <formula>16</formula>
    </cfRule>
  </conditionalFormatting>
  <conditionalFormatting sqref="J427">
    <cfRule type="cellIs" dxfId="6038" priority="3849" stopIfTrue="1" operator="greaterThan">
      <formula>6.2</formula>
    </cfRule>
    <cfRule type="cellIs" dxfId="6037" priority="3850" stopIfTrue="1" operator="between">
      <formula>5.601</formula>
      <formula>6.2</formula>
    </cfRule>
    <cfRule type="cellIs" dxfId="6036" priority="3851" stopIfTrue="1" operator="lessThanOrEqual">
      <formula>5.6</formula>
    </cfRule>
  </conditionalFormatting>
  <conditionalFormatting sqref="K427">
    <cfRule type="cellIs" dxfId="6035" priority="3848" stopIfTrue="1" operator="lessThanOrEqual">
      <formula>0.02</formula>
    </cfRule>
  </conditionalFormatting>
  <conditionalFormatting sqref="G427">
    <cfRule type="cellIs" dxfId="6034" priority="3845" stopIfTrue="1" operator="lessThanOrEqual">
      <formula>0.12</formula>
    </cfRule>
    <cfRule type="cellIs" dxfId="6033" priority="3846" stopIfTrue="1" operator="between">
      <formula>0.1201</formula>
      <formula>0.2</formula>
    </cfRule>
    <cfRule type="cellIs" dxfId="6032" priority="3847" stopIfTrue="1" operator="greaterThan">
      <formula>0.2</formula>
    </cfRule>
  </conditionalFormatting>
  <conditionalFormatting sqref="N427">
    <cfRule type="cellIs" dxfId="6031" priority="3843" stopIfTrue="1" operator="between">
      <formula>50.1</formula>
      <formula>100</formula>
    </cfRule>
    <cfRule type="cellIs" dxfId="6030" priority="3844" stopIfTrue="1" operator="greaterThan">
      <formula>100</formula>
    </cfRule>
  </conditionalFormatting>
  <conditionalFormatting sqref="M427">
    <cfRule type="cellIs" dxfId="6029" priority="3841" stopIfTrue="1" operator="between">
      <formula>1250.1</formula>
      <formula>5000</formula>
    </cfRule>
    <cfRule type="cellIs" dxfId="6028" priority="3842" stopIfTrue="1" operator="greaterThan">
      <formula>5000</formula>
    </cfRule>
  </conditionalFormatting>
  <conditionalFormatting sqref="F439:G439">
    <cfRule type="cellIs" dxfId="6027" priority="3828" stopIfTrue="1" operator="lessThanOrEqual">
      <formula>60</formula>
    </cfRule>
    <cfRule type="cellIs" dxfId="6026" priority="3829" stopIfTrue="1" operator="between">
      <formula>60</formula>
      <formula>100</formula>
    </cfRule>
    <cfRule type="cellIs" dxfId="6025" priority="3830" stopIfTrue="1" operator="greaterThan">
      <formula>100</formula>
    </cfRule>
  </conditionalFormatting>
  <conditionalFormatting sqref="E439">
    <cfRule type="cellIs" dxfId="6024" priority="3831" stopIfTrue="1" operator="lessThanOrEqual">
      <formula>2.5</formula>
    </cfRule>
    <cfRule type="cellIs" dxfId="6023" priority="3832" stopIfTrue="1" operator="between">
      <formula>2.5</formula>
      <formula>7</formula>
    </cfRule>
    <cfRule type="cellIs" dxfId="6022" priority="3833" stopIfTrue="1" operator="greaterThan">
      <formula>7</formula>
    </cfRule>
  </conditionalFormatting>
  <conditionalFormatting sqref="H439">
    <cfRule type="cellIs" dxfId="6021" priority="3834" stopIfTrue="1" operator="lessThanOrEqual">
      <formula>12</formula>
    </cfRule>
    <cfRule type="cellIs" dxfId="6020" priority="3835" stopIfTrue="1" operator="between">
      <formula>12</formula>
      <formula>16</formula>
    </cfRule>
    <cfRule type="cellIs" dxfId="6019" priority="3836" stopIfTrue="1" operator="greaterThan">
      <formula>16</formula>
    </cfRule>
  </conditionalFormatting>
  <conditionalFormatting sqref="J439">
    <cfRule type="cellIs" dxfId="6018" priority="3837" stopIfTrue="1" operator="greaterThan">
      <formula>6.2</formula>
    </cfRule>
    <cfRule type="cellIs" dxfId="6017" priority="3838" stopIfTrue="1" operator="between">
      <formula>5.601</formula>
      <formula>6.2</formula>
    </cfRule>
    <cfRule type="cellIs" dxfId="6016" priority="3839" stopIfTrue="1" operator="lessThanOrEqual">
      <formula>5.6</formula>
    </cfRule>
  </conditionalFormatting>
  <conditionalFormatting sqref="K439">
    <cfRule type="cellIs" dxfId="6015" priority="3840" stopIfTrue="1" operator="lessThanOrEqual">
      <formula>0.02</formula>
    </cfRule>
  </conditionalFormatting>
  <conditionalFormatting sqref="G439">
    <cfRule type="cellIs" dxfId="6014" priority="3825" stopIfTrue="1" operator="lessThanOrEqual">
      <formula>0.12</formula>
    </cfRule>
    <cfRule type="cellIs" dxfId="6013" priority="3826" stopIfTrue="1" operator="between">
      <formula>0.1201</formula>
      <formula>0.2</formula>
    </cfRule>
    <cfRule type="cellIs" dxfId="6012" priority="3827" stopIfTrue="1" operator="greaterThan">
      <formula>0.2</formula>
    </cfRule>
  </conditionalFormatting>
  <conditionalFormatting sqref="N439">
    <cfRule type="cellIs" dxfId="6011" priority="3822" stopIfTrue="1" operator="between">
      <formula>50.1</formula>
      <formula>100</formula>
    </cfRule>
    <cfRule type="cellIs" dxfId="6010" priority="3824" stopIfTrue="1" operator="greaterThan">
      <formula>100</formula>
    </cfRule>
  </conditionalFormatting>
  <conditionalFormatting sqref="M439">
    <cfRule type="cellIs" dxfId="6009" priority="3821" stopIfTrue="1" operator="between">
      <formula>1250.1</formula>
      <formula>5000</formula>
    </cfRule>
    <cfRule type="cellIs" dxfId="6008" priority="3823" stopIfTrue="1" operator="greaterThan">
      <formula>5000</formula>
    </cfRule>
  </conditionalFormatting>
  <conditionalFormatting sqref="F439:G439">
    <cfRule type="cellIs" dxfId="6007" priority="3818" stopIfTrue="1" operator="lessThanOrEqual">
      <formula>60</formula>
    </cfRule>
    <cfRule type="cellIs" dxfId="6006" priority="3819" stopIfTrue="1" operator="between">
      <formula>60</formula>
      <formula>100</formula>
    </cfRule>
    <cfRule type="cellIs" dxfId="6005" priority="3820" stopIfTrue="1" operator="greaterThan">
      <formula>100</formula>
    </cfRule>
  </conditionalFormatting>
  <conditionalFormatting sqref="E439">
    <cfRule type="cellIs" dxfId="6004" priority="3815" stopIfTrue="1" operator="lessThanOrEqual">
      <formula>2.5</formula>
    </cfRule>
    <cfRule type="cellIs" dxfId="6003" priority="3816" stopIfTrue="1" operator="between">
      <formula>2.5</formula>
      <formula>7</formula>
    </cfRule>
    <cfRule type="cellIs" dxfId="6002" priority="3817" stopIfTrue="1" operator="greaterThan">
      <formula>7</formula>
    </cfRule>
  </conditionalFormatting>
  <conditionalFormatting sqref="H439">
    <cfRule type="cellIs" dxfId="6001" priority="3812" stopIfTrue="1" operator="lessThanOrEqual">
      <formula>12</formula>
    </cfRule>
    <cfRule type="cellIs" dxfId="6000" priority="3813" stopIfTrue="1" operator="between">
      <formula>12</formula>
      <formula>16</formula>
    </cfRule>
    <cfRule type="cellIs" dxfId="5999" priority="3814" stopIfTrue="1" operator="greaterThan">
      <formula>16</formula>
    </cfRule>
  </conditionalFormatting>
  <conditionalFormatting sqref="J439">
    <cfRule type="cellIs" dxfId="5998" priority="3809" stopIfTrue="1" operator="greaterThan">
      <formula>6.2</formula>
    </cfRule>
    <cfRule type="cellIs" dxfId="5997" priority="3810" stopIfTrue="1" operator="between">
      <formula>5.601</formula>
      <formula>6.2</formula>
    </cfRule>
    <cfRule type="cellIs" dxfId="5996" priority="3811" stopIfTrue="1" operator="lessThanOrEqual">
      <formula>5.6</formula>
    </cfRule>
  </conditionalFormatting>
  <conditionalFormatting sqref="K439">
    <cfRule type="cellIs" dxfId="5995" priority="3808" stopIfTrue="1" operator="lessThanOrEqual">
      <formula>0.02</formula>
    </cfRule>
  </conditionalFormatting>
  <conditionalFormatting sqref="G439">
    <cfRule type="cellIs" dxfId="5994" priority="3805" stopIfTrue="1" operator="lessThanOrEqual">
      <formula>0.12</formula>
    </cfRule>
    <cfRule type="cellIs" dxfId="5993" priority="3806" stopIfTrue="1" operator="between">
      <formula>0.1201</formula>
      <formula>0.2</formula>
    </cfRule>
    <cfRule type="cellIs" dxfId="5992" priority="3807" stopIfTrue="1" operator="greaterThan">
      <formula>0.2</formula>
    </cfRule>
  </conditionalFormatting>
  <conditionalFormatting sqref="N439">
    <cfRule type="cellIs" dxfId="5991" priority="3803" stopIfTrue="1" operator="between">
      <formula>50.1</formula>
      <formula>100</formula>
    </cfRule>
    <cfRule type="cellIs" dxfId="5990" priority="3804" stopIfTrue="1" operator="greaterThan">
      <formula>100</formula>
    </cfRule>
  </conditionalFormatting>
  <conditionalFormatting sqref="M439">
    <cfRule type="cellIs" dxfId="5989" priority="3801" stopIfTrue="1" operator="between">
      <formula>1250.1</formula>
      <formula>5000</formula>
    </cfRule>
    <cfRule type="cellIs" dxfId="5988" priority="3802" stopIfTrue="1" operator="greaterThan">
      <formula>5000</formula>
    </cfRule>
  </conditionalFormatting>
  <conditionalFormatting sqref="F451:G451">
    <cfRule type="cellIs" dxfId="5987" priority="3788" stopIfTrue="1" operator="lessThanOrEqual">
      <formula>60</formula>
    </cfRule>
    <cfRule type="cellIs" dxfId="5986" priority="3789" stopIfTrue="1" operator="between">
      <formula>60</formula>
      <formula>100</formula>
    </cfRule>
    <cfRule type="cellIs" dxfId="5985" priority="3790" stopIfTrue="1" operator="greaterThan">
      <formula>100</formula>
    </cfRule>
  </conditionalFormatting>
  <conditionalFormatting sqref="E451">
    <cfRule type="cellIs" dxfId="5984" priority="3791" stopIfTrue="1" operator="lessThanOrEqual">
      <formula>2.5</formula>
    </cfRule>
    <cfRule type="cellIs" dxfId="5983" priority="3792" stopIfTrue="1" operator="between">
      <formula>2.5</formula>
      <formula>7</formula>
    </cfRule>
    <cfRule type="cellIs" dxfId="5982" priority="3793" stopIfTrue="1" operator="greaterThan">
      <formula>7</formula>
    </cfRule>
  </conditionalFormatting>
  <conditionalFormatting sqref="H451">
    <cfRule type="cellIs" dxfId="5981" priority="3794" stopIfTrue="1" operator="lessThanOrEqual">
      <formula>12</formula>
    </cfRule>
    <cfRule type="cellIs" dxfId="5980" priority="3795" stopIfTrue="1" operator="between">
      <formula>12</formula>
      <formula>16</formula>
    </cfRule>
    <cfRule type="cellIs" dxfId="5979" priority="3796" stopIfTrue="1" operator="greaterThan">
      <formula>16</formula>
    </cfRule>
  </conditionalFormatting>
  <conditionalFormatting sqref="J451">
    <cfRule type="cellIs" dxfId="5978" priority="3797" stopIfTrue="1" operator="greaterThan">
      <formula>6.2</formula>
    </cfRule>
    <cfRule type="cellIs" dxfId="5977" priority="3798" stopIfTrue="1" operator="between">
      <formula>5.601</formula>
      <formula>6.2</formula>
    </cfRule>
    <cfRule type="cellIs" dxfId="5976" priority="3799" stopIfTrue="1" operator="lessThanOrEqual">
      <formula>5.6</formula>
    </cfRule>
  </conditionalFormatting>
  <conditionalFormatting sqref="K451">
    <cfRule type="cellIs" dxfId="5975" priority="3800" stopIfTrue="1" operator="lessThanOrEqual">
      <formula>0.02</formula>
    </cfRule>
  </conditionalFormatting>
  <conditionalFormatting sqref="G451">
    <cfRule type="cellIs" dxfId="5974" priority="3785" stopIfTrue="1" operator="lessThanOrEqual">
      <formula>0.12</formula>
    </cfRule>
    <cfRule type="cellIs" dxfId="5973" priority="3786" stopIfTrue="1" operator="between">
      <formula>0.1201</formula>
      <formula>0.2</formula>
    </cfRule>
    <cfRule type="cellIs" dxfId="5972" priority="3787" stopIfTrue="1" operator="greaterThan">
      <formula>0.2</formula>
    </cfRule>
  </conditionalFormatting>
  <conditionalFormatting sqref="N451">
    <cfRule type="cellIs" dxfId="5971" priority="3782" stopIfTrue="1" operator="between">
      <formula>50.1</formula>
      <formula>100</formula>
    </cfRule>
    <cfRule type="cellIs" dxfId="5970" priority="3784" stopIfTrue="1" operator="greaterThan">
      <formula>100</formula>
    </cfRule>
  </conditionalFormatting>
  <conditionalFormatting sqref="M451">
    <cfRule type="cellIs" dxfId="5969" priority="3781" stopIfTrue="1" operator="between">
      <formula>1250.1</formula>
      <formula>5000</formula>
    </cfRule>
    <cfRule type="cellIs" dxfId="5968" priority="3783" stopIfTrue="1" operator="greaterThan">
      <formula>5000</formula>
    </cfRule>
  </conditionalFormatting>
  <conditionalFormatting sqref="F451:G451">
    <cfRule type="cellIs" dxfId="5967" priority="3778" stopIfTrue="1" operator="lessThanOrEqual">
      <formula>60</formula>
    </cfRule>
    <cfRule type="cellIs" dxfId="5966" priority="3779" stopIfTrue="1" operator="between">
      <formula>60</formula>
      <formula>100</formula>
    </cfRule>
    <cfRule type="cellIs" dxfId="5965" priority="3780" stopIfTrue="1" operator="greaterThan">
      <formula>100</formula>
    </cfRule>
  </conditionalFormatting>
  <conditionalFormatting sqref="E451">
    <cfRule type="cellIs" dxfId="5964" priority="3775" stopIfTrue="1" operator="lessThanOrEqual">
      <formula>2.5</formula>
    </cfRule>
    <cfRule type="cellIs" dxfId="5963" priority="3776" stopIfTrue="1" operator="between">
      <formula>2.5</formula>
      <formula>7</formula>
    </cfRule>
    <cfRule type="cellIs" dxfId="5962" priority="3777" stopIfTrue="1" operator="greaterThan">
      <formula>7</formula>
    </cfRule>
  </conditionalFormatting>
  <conditionalFormatting sqref="H451">
    <cfRule type="cellIs" dxfId="5961" priority="3772" stopIfTrue="1" operator="lessThanOrEqual">
      <formula>12</formula>
    </cfRule>
    <cfRule type="cellIs" dxfId="5960" priority="3773" stopIfTrue="1" operator="between">
      <formula>12</formula>
      <formula>16</formula>
    </cfRule>
    <cfRule type="cellIs" dxfId="5959" priority="3774" stopIfTrue="1" operator="greaterThan">
      <formula>16</formula>
    </cfRule>
  </conditionalFormatting>
  <conditionalFormatting sqref="J451">
    <cfRule type="cellIs" dxfId="5958" priority="3769" stopIfTrue="1" operator="greaterThan">
      <formula>6.2</formula>
    </cfRule>
    <cfRule type="cellIs" dxfId="5957" priority="3770" stopIfTrue="1" operator="between">
      <formula>5.601</formula>
      <formula>6.2</formula>
    </cfRule>
    <cfRule type="cellIs" dxfId="5956" priority="3771" stopIfTrue="1" operator="lessThanOrEqual">
      <formula>5.6</formula>
    </cfRule>
  </conditionalFormatting>
  <conditionalFormatting sqref="K451">
    <cfRule type="cellIs" dxfId="5955" priority="3768" stopIfTrue="1" operator="lessThanOrEqual">
      <formula>0.02</formula>
    </cfRule>
  </conditionalFormatting>
  <conditionalFormatting sqref="G451">
    <cfRule type="cellIs" dxfId="5954" priority="3765" stopIfTrue="1" operator="lessThanOrEqual">
      <formula>0.12</formula>
    </cfRule>
    <cfRule type="cellIs" dxfId="5953" priority="3766" stopIfTrue="1" operator="between">
      <formula>0.1201</formula>
      <formula>0.2</formula>
    </cfRule>
    <cfRule type="cellIs" dxfId="5952" priority="3767" stopIfTrue="1" operator="greaterThan">
      <formula>0.2</formula>
    </cfRule>
  </conditionalFormatting>
  <conditionalFormatting sqref="N451">
    <cfRule type="cellIs" dxfId="5951" priority="3763" stopIfTrue="1" operator="between">
      <formula>50.1</formula>
      <formula>100</formula>
    </cfRule>
    <cfRule type="cellIs" dxfId="5950" priority="3764" stopIfTrue="1" operator="greaterThan">
      <formula>100</formula>
    </cfRule>
  </conditionalFormatting>
  <conditionalFormatting sqref="M451">
    <cfRule type="cellIs" dxfId="5949" priority="3761" stopIfTrue="1" operator="between">
      <formula>1250.1</formula>
      <formula>5000</formula>
    </cfRule>
    <cfRule type="cellIs" dxfId="5948" priority="3762" stopIfTrue="1" operator="greaterThan">
      <formula>5000</formula>
    </cfRule>
  </conditionalFormatting>
  <conditionalFormatting sqref="F463:G463">
    <cfRule type="cellIs" dxfId="5947" priority="3748" stopIfTrue="1" operator="lessThanOrEqual">
      <formula>60</formula>
    </cfRule>
    <cfRule type="cellIs" dxfId="5946" priority="3749" stopIfTrue="1" operator="between">
      <formula>60</formula>
      <formula>100</formula>
    </cfRule>
    <cfRule type="cellIs" dxfId="5945" priority="3750" stopIfTrue="1" operator="greaterThan">
      <formula>100</formula>
    </cfRule>
  </conditionalFormatting>
  <conditionalFormatting sqref="E463">
    <cfRule type="cellIs" dxfId="5944" priority="3751" stopIfTrue="1" operator="lessThanOrEqual">
      <formula>2.5</formula>
    </cfRule>
    <cfRule type="cellIs" dxfId="5943" priority="3752" stopIfTrue="1" operator="between">
      <formula>2.5</formula>
      <formula>7</formula>
    </cfRule>
    <cfRule type="cellIs" dxfId="5942" priority="3753" stopIfTrue="1" operator="greaterThan">
      <formula>7</formula>
    </cfRule>
  </conditionalFormatting>
  <conditionalFormatting sqref="H463">
    <cfRule type="cellIs" dxfId="5941" priority="3754" stopIfTrue="1" operator="lessThanOrEqual">
      <formula>12</formula>
    </cfRule>
    <cfRule type="cellIs" dxfId="5940" priority="3755" stopIfTrue="1" operator="between">
      <formula>12</formula>
      <formula>16</formula>
    </cfRule>
    <cfRule type="cellIs" dxfId="5939" priority="3756" stopIfTrue="1" operator="greaterThan">
      <formula>16</formula>
    </cfRule>
  </conditionalFormatting>
  <conditionalFormatting sqref="J463">
    <cfRule type="cellIs" dxfId="5938" priority="3757" stopIfTrue="1" operator="greaterThan">
      <formula>6.2</formula>
    </cfRule>
    <cfRule type="cellIs" dxfId="5937" priority="3758" stopIfTrue="1" operator="between">
      <formula>5.601</formula>
      <formula>6.2</formula>
    </cfRule>
    <cfRule type="cellIs" dxfId="5936" priority="3759" stopIfTrue="1" operator="lessThanOrEqual">
      <formula>5.6</formula>
    </cfRule>
  </conditionalFormatting>
  <conditionalFormatting sqref="K463">
    <cfRule type="cellIs" dxfId="5935" priority="3760" stopIfTrue="1" operator="lessThanOrEqual">
      <formula>0.02</formula>
    </cfRule>
  </conditionalFormatting>
  <conditionalFormatting sqref="G463">
    <cfRule type="cellIs" dxfId="5934" priority="3745" stopIfTrue="1" operator="lessThanOrEqual">
      <formula>0.12</formula>
    </cfRule>
    <cfRule type="cellIs" dxfId="5933" priority="3746" stopIfTrue="1" operator="between">
      <formula>0.1201</formula>
      <formula>0.2</formula>
    </cfRule>
    <cfRule type="cellIs" dxfId="5932" priority="3747" stopIfTrue="1" operator="greaterThan">
      <formula>0.2</formula>
    </cfRule>
  </conditionalFormatting>
  <conditionalFormatting sqref="N463">
    <cfRule type="cellIs" dxfId="5931" priority="3742" stopIfTrue="1" operator="between">
      <formula>50.1</formula>
      <formula>100</formula>
    </cfRule>
    <cfRule type="cellIs" dxfId="5930" priority="3744" stopIfTrue="1" operator="greaterThan">
      <formula>100</formula>
    </cfRule>
  </conditionalFormatting>
  <conditionalFormatting sqref="M463">
    <cfRule type="cellIs" dxfId="5929" priority="3741" stopIfTrue="1" operator="between">
      <formula>1250.1</formula>
      <formula>5000</formula>
    </cfRule>
    <cfRule type="cellIs" dxfId="5928" priority="3743" stopIfTrue="1" operator="greaterThan">
      <formula>5000</formula>
    </cfRule>
  </conditionalFormatting>
  <conditionalFormatting sqref="F463:G463">
    <cfRule type="cellIs" dxfId="5927" priority="3738" stopIfTrue="1" operator="lessThanOrEqual">
      <formula>60</formula>
    </cfRule>
    <cfRule type="cellIs" dxfId="5926" priority="3739" stopIfTrue="1" operator="between">
      <formula>60</formula>
      <formula>100</formula>
    </cfRule>
    <cfRule type="cellIs" dxfId="5925" priority="3740" stopIfTrue="1" operator="greaterThan">
      <formula>100</formula>
    </cfRule>
  </conditionalFormatting>
  <conditionalFormatting sqref="E463">
    <cfRule type="cellIs" dxfId="5924" priority="3735" stopIfTrue="1" operator="lessThanOrEqual">
      <formula>2.5</formula>
    </cfRule>
    <cfRule type="cellIs" dxfId="5923" priority="3736" stopIfTrue="1" operator="between">
      <formula>2.5</formula>
      <formula>7</formula>
    </cfRule>
    <cfRule type="cellIs" dxfId="5922" priority="3737" stopIfTrue="1" operator="greaterThan">
      <formula>7</formula>
    </cfRule>
  </conditionalFormatting>
  <conditionalFormatting sqref="H463">
    <cfRule type="cellIs" dxfId="5921" priority="3732" stopIfTrue="1" operator="lessThanOrEqual">
      <formula>12</formula>
    </cfRule>
    <cfRule type="cellIs" dxfId="5920" priority="3733" stopIfTrue="1" operator="between">
      <formula>12</formula>
      <formula>16</formula>
    </cfRule>
    <cfRule type="cellIs" dxfId="5919" priority="3734" stopIfTrue="1" operator="greaterThan">
      <formula>16</formula>
    </cfRule>
  </conditionalFormatting>
  <conditionalFormatting sqref="J463">
    <cfRule type="cellIs" dxfId="5918" priority="3729" stopIfTrue="1" operator="greaterThan">
      <formula>6.2</formula>
    </cfRule>
    <cfRule type="cellIs" dxfId="5917" priority="3730" stopIfTrue="1" operator="between">
      <formula>5.601</formula>
      <formula>6.2</formula>
    </cfRule>
    <cfRule type="cellIs" dxfId="5916" priority="3731" stopIfTrue="1" operator="lessThanOrEqual">
      <formula>5.6</formula>
    </cfRule>
  </conditionalFormatting>
  <conditionalFormatting sqref="K463">
    <cfRule type="cellIs" dxfId="5915" priority="3728" stopIfTrue="1" operator="lessThanOrEqual">
      <formula>0.02</formula>
    </cfRule>
  </conditionalFormatting>
  <conditionalFormatting sqref="G463">
    <cfRule type="cellIs" dxfId="5914" priority="3725" stopIfTrue="1" operator="lessThanOrEqual">
      <formula>0.12</formula>
    </cfRule>
    <cfRule type="cellIs" dxfId="5913" priority="3726" stopIfTrue="1" operator="between">
      <formula>0.1201</formula>
      <formula>0.2</formula>
    </cfRule>
    <cfRule type="cellIs" dxfId="5912" priority="3727" stopIfTrue="1" operator="greaterThan">
      <formula>0.2</formula>
    </cfRule>
  </conditionalFormatting>
  <conditionalFormatting sqref="N463">
    <cfRule type="cellIs" dxfId="5911" priority="3723" stopIfTrue="1" operator="between">
      <formula>50.1</formula>
      <formula>100</formula>
    </cfRule>
    <cfRule type="cellIs" dxfId="5910" priority="3724" stopIfTrue="1" operator="greaterThan">
      <formula>100</formula>
    </cfRule>
  </conditionalFormatting>
  <conditionalFormatting sqref="M463">
    <cfRule type="cellIs" dxfId="5909" priority="3721" stopIfTrue="1" operator="between">
      <formula>1250.1</formula>
      <formula>5000</formula>
    </cfRule>
    <cfRule type="cellIs" dxfId="5908" priority="3722" stopIfTrue="1" operator="greaterThan">
      <formula>5000</formula>
    </cfRule>
  </conditionalFormatting>
  <conditionalFormatting sqref="F475:G475">
    <cfRule type="cellIs" dxfId="5907" priority="3708" stopIfTrue="1" operator="lessThanOrEqual">
      <formula>60</formula>
    </cfRule>
    <cfRule type="cellIs" dxfId="5906" priority="3709" stopIfTrue="1" operator="between">
      <formula>60</formula>
      <formula>100</formula>
    </cfRule>
    <cfRule type="cellIs" dxfId="5905" priority="3710" stopIfTrue="1" operator="greaterThan">
      <formula>100</formula>
    </cfRule>
  </conditionalFormatting>
  <conditionalFormatting sqref="E475">
    <cfRule type="cellIs" dxfId="5904" priority="3711" stopIfTrue="1" operator="lessThanOrEqual">
      <formula>2.5</formula>
    </cfRule>
    <cfRule type="cellIs" dxfId="5903" priority="3712" stopIfTrue="1" operator="between">
      <formula>2.5</formula>
      <formula>7</formula>
    </cfRule>
    <cfRule type="cellIs" dxfId="5902" priority="3713" stopIfTrue="1" operator="greaterThan">
      <formula>7</formula>
    </cfRule>
  </conditionalFormatting>
  <conditionalFormatting sqref="H475">
    <cfRule type="cellIs" dxfId="5901" priority="3714" stopIfTrue="1" operator="lessThanOrEqual">
      <formula>12</formula>
    </cfRule>
    <cfRule type="cellIs" dxfId="5900" priority="3715" stopIfTrue="1" operator="between">
      <formula>12</formula>
      <formula>16</formula>
    </cfRule>
    <cfRule type="cellIs" dxfId="5899" priority="3716" stopIfTrue="1" operator="greaterThan">
      <formula>16</formula>
    </cfRule>
  </conditionalFormatting>
  <conditionalFormatting sqref="J475">
    <cfRule type="cellIs" dxfId="5898" priority="3717" stopIfTrue="1" operator="greaterThan">
      <formula>6.2</formula>
    </cfRule>
    <cfRule type="cellIs" dxfId="5897" priority="3718" stopIfTrue="1" operator="between">
      <formula>5.601</formula>
      <formula>6.2</formula>
    </cfRule>
    <cfRule type="cellIs" dxfId="5896" priority="3719" stopIfTrue="1" operator="lessThanOrEqual">
      <formula>5.6</formula>
    </cfRule>
  </conditionalFormatting>
  <conditionalFormatting sqref="K475">
    <cfRule type="cellIs" dxfId="5895" priority="3720" stopIfTrue="1" operator="lessThanOrEqual">
      <formula>0.02</formula>
    </cfRule>
  </conditionalFormatting>
  <conditionalFormatting sqref="G475">
    <cfRule type="cellIs" dxfId="5894" priority="3705" stopIfTrue="1" operator="lessThanOrEqual">
      <formula>0.12</formula>
    </cfRule>
    <cfRule type="cellIs" dxfId="5893" priority="3706" stopIfTrue="1" operator="between">
      <formula>0.1201</formula>
      <formula>0.2</formula>
    </cfRule>
    <cfRule type="cellIs" dxfId="5892" priority="3707" stopIfTrue="1" operator="greaterThan">
      <formula>0.2</formula>
    </cfRule>
  </conditionalFormatting>
  <conditionalFormatting sqref="N475">
    <cfRule type="cellIs" dxfId="5891" priority="3702" stopIfTrue="1" operator="between">
      <formula>50.1</formula>
      <formula>100</formula>
    </cfRule>
    <cfRule type="cellIs" dxfId="5890" priority="3704" stopIfTrue="1" operator="greaterThan">
      <formula>100</formula>
    </cfRule>
  </conditionalFormatting>
  <conditionalFormatting sqref="M475">
    <cfRule type="cellIs" dxfId="5889" priority="3701" stopIfTrue="1" operator="between">
      <formula>1250.1</formula>
      <formula>5000</formula>
    </cfRule>
    <cfRule type="cellIs" dxfId="5888" priority="3703" stopIfTrue="1" operator="greaterThan">
      <formula>5000</formula>
    </cfRule>
  </conditionalFormatting>
  <conditionalFormatting sqref="F475:G475">
    <cfRule type="cellIs" dxfId="5887" priority="3698" stopIfTrue="1" operator="lessThanOrEqual">
      <formula>60</formula>
    </cfRule>
    <cfRule type="cellIs" dxfId="5886" priority="3699" stopIfTrue="1" operator="between">
      <formula>60</formula>
      <formula>100</formula>
    </cfRule>
    <cfRule type="cellIs" dxfId="5885" priority="3700" stopIfTrue="1" operator="greaterThan">
      <formula>100</formula>
    </cfRule>
  </conditionalFormatting>
  <conditionalFormatting sqref="E475">
    <cfRule type="cellIs" dxfId="5884" priority="3695" stopIfTrue="1" operator="lessThanOrEqual">
      <formula>2.5</formula>
    </cfRule>
    <cfRule type="cellIs" dxfId="5883" priority="3696" stopIfTrue="1" operator="between">
      <formula>2.5</formula>
      <formula>7</formula>
    </cfRule>
    <cfRule type="cellIs" dxfId="5882" priority="3697" stopIfTrue="1" operator="greaterThan">
      <formula>7</formula>
    </cfRule>
  </conditionalFormatting>
  <conditionalFormatting sqref="H475">
    <cfRule type="cellIs" dxfId="5881" priority="3692" stopIfTrue="1" operator="lessThanOrEqual">
      <formula>12</formula>
    </cfRule>
    <cfRule type="cellIs" dxfId="5880" priority="3693" stopIfTrue="1" operator="between">
      <formula>12</formula>
      <formula>16</formula>
    </cfRule>
    <cfRule type="cellIs" dxfId="5879" priority="3694" stopIfTrue="1" operator="greaterThan">
      <formula>16</formula>
    </cfRule>
  </conditionalFormatting>
  <conditionalFormatting sqref="J475">
    <cfRule type="cellIs" dxfId="5878" priority="3689" stopIfTrue="1" operator="greaterThan">
      <formula>6.2</formula>
    </cfRule>
    <cfRule type="cellIs" dxfId="5877" priority="3690" stopIfTrue="1" operator="between">
      <formula>5.601</formula>
      <formula>6.2</formula>
    </cfRule>
    <cfRule type="cellIs" dxfId="5876" priority="3691" stopIfTrue="1" operator="lessThanOrEqual">
      <formula>5.6</formula>
    </cfRule>
  </conditionalFormatting>
  <conditionalFormatting sqref="K475">
    <cfRule type="cellIs" dxfId="5875" priority="3688" stopIfTrue="1" operator="lessThanOrEqual">
      <formula>0.02</formula>
    </cfRule>
  </conditionalFormatting>
  <conditionalFormatting sqref="G475">
    <cfRule type="cellIs" dxfId="5874" priority="3685" stopIfTrue="1" operator="lessThanOrEqual">
      <formula>0.12</formula>
    </cfRule>
    <cfRule type="cellIs" dxfId="5873" priority="3686" stopIfTrue="1" operator="between">
      <formula>0.1201</formula>
      <formula>0.2</formula>
    </cfRule>
    <cfRule type="cellIs" dxfId="5872" priority="3687" stopIfTrue="1" operator="greaterThan">
      <formula>0.2</formula>
    </cfRule>
  </conditionalFormatting>
  <conditionalFormatting sqref="N475">
    <cfRule type="cellIs" dxfId="5871" priority="3683" stopIfTrue="1" operator="between">
      <formula>50.1</formula>
      <formula>100</formula>
    </cfRule>
    <cfRule type="cellIs" dxfId="5870" priority="3684" stopIfTrue="1" operator="greaterThan">
      <formula>100</formula>
    </cfRule>
  </conditionalFormatting>
  <conditionalFormatting sqref="M475">
    <cfRule type="cellIs" dxfId="5869" priority="3681" stopIfTrue="1" operator="between">
      <formula>1250.1</formula>
      <formula>5000</formula>
    </cfRule>
    <cfRule type="cellIs" dxfId="5868" priority="3682" stopIfTrue="1" operator="greaterThan">
      <formula>5000</formula>
    </cfRule>
  </conditionalFormatting>
  <conditionalFormatting sqref="F487:G487">
    <cfRule type="cellIs" dxfId="5867" priority="3668" stopIfTrue="1" operator="lessThanOrEqual">
      <formula>60</formula>
    </cfRule>
    <cfRule type="cellIs" dxfId="5866" priority="3669" stopIfTrue="1" operator="between">
      <formula>60</formula>
      <formula>100</formula>
    </cfRule>
    <cfRule type="cellIs" dxfId="5865" priority="3670" stopIfTrue="1" operator="greaterThan">
      <formula>100</formula>
    </cfRule>
  </conditionalFormatting>
  <conditionalFormatting sqref="E487">
    <cfRule type="cellIs" dxfId="5864" priority="3671" stopIfTrue="1" operator="lessThanOrEqual">
      <formula>2.5</formula>
    </cfRule>
    <cfRule type="cellIs" dxfId="5863" priority="3672" stopIfTrue="1" operator="between">
      <formula>2.5</formula>
      <formula>7</formula>
    </cfRule>
    <cfRule type="cellIs" dxfId="5862" priority="3673" stopIfTrue="1" operator="greaterThan">
      <formula>7</formula>
    </cfRule>
  </conditionalFormatting>
  <conditionalFormatting sqref="H487">
    <cfRule type="cellIs" dxfId="5861" priority="3674" stopIfTrue="1" operator="lessThanOrEqual">
      <formula>12</formula>
    </cfRule>
    <cfRule type="cellIs" dxfId="5860" priority="3675" stopIfTrue="1" operator="between">
      <formula>12</formula>
      <formula>16</formula>
    </cfRule>
    <cfRule type="cellIs" dxfId="5859" priority="3676" stopIfTrue="1" operator="greaterThan">
      <formula>16</formula>
    </cfRule>
  </conditionalFormatting>
  <conditionalFormatting sqref="J487">
    <cfRule type="cellIs" dxfId="5858" priority="3677" stopIfTrue="1" operator="greaterThan">
      <formula>6.2</formula>
    </cfRule>
    <cfRule type="cellIs" dxfId="5857" priority="3678" stopIfTrue="1" operator="between">
      <formula>5.601</formula>
      <formula>6.2</formula>
    </cfRule>
    <cfRule type="cellIs" dxfId="5856" priority="3679" stopIfTrue="1" operator="lessThanOrEqual">
      <formula>5.6</formula>
    </cfRule>
  </conditionalFormatting>
  <conditionalFormatting sqref="K487">
    <cfRule type="cellIs" dxfId="5855" priority="3680" stopIfTrue="1" operator="lessThanOrEqual">
      <formula>0.02</formula>
    </cfRule>
  </conditionalFormatting>
  <conditionalFormatting sqref="G487">
    <cfRule type="cellIs" dxfId="5854" priority="3665" stopIfTrue="1" operator="lessThanOrEqual">
      <formula>0.12</formula>
    </cfRule>
    <cfRule type="cellIs" dxfId="5853" priority="3666" stopIfTrue="1" operator="between">
      <formula>0.1201</formula>
      <formula>0.2</formula>
    </cfRule>
    <cfRule type="cellIs" dxfId="5852" priority="3667" stopIfTrue="1" operator="greaterThan">
      <formula>0.2</formula>
    </cfRule>
  </conditionalFormatting>
  <conditionalFormatting sqref="N487">
    <cfRule type="cellIs" dxfId="5851" priority="3662" stopIfTrue="1" operator="between">
      <formula>50.1</formula>
      <formula>100</formula>
    </cfRule>
    <cfRule type="cellIs" dxfId="5850" priority="3664" stopIfTrue="1" operator="greaterThan">
      <formula>100</formula>
    </cfRule>
  </conditionalFormatting>
  <conditionalFormatting sqref="M487">
    <cfRule type="cellIs" dxfId="5849" priority="3661" stopIfTrue="1" operator="between">
      <formula>1250.1</formula>
      <formula>5000</formula>
    </cfRule>
    <cfRule type="cellIs" dxfId="5848" priority="3663" stopIfTrue="1" operator="greaterThan">
      <formula>5000</formula>
    </cfRule>
  </conditionalFormatting>
  <conditionalFormatting sqref="F487:G487">
    <cfRule type="cellIs" dxfId="5847" priority="3658" stopIfTrue="1" operator="lessThanOrEqual">
      <formula>60</formula>
    </cfRule>
    <cfRule type="cellIs" dxfId="5846" priority="3659" stopIfTrue="1" operator="between">
      <formula>60</formula>
      <formula>100</formula>
    </cfRule>
    <cfRule type="cellIs" dxfId="5845" priority="3660" stopIfTrue="1" operator="greaterThan">
      <formula>100</formula>
    </cfRule>
  </conditionalFormatting>
  <conditionalFormatting sqref="E487">
    <cfRule type="cellIs" dxfId="5844" priority="3655" stopIfTrue="1" operator="lessThanOrEqual">
      <formula>2.5</formula>
    </cfRule>
    <cfRule type="cellIs" dxfId="5843" priority="3656" stopIfTrue="1" operator="between">
      <formula>2.5</formula>
      <formula>7</formula>
    </cfRule>
    <cfRule type="cellIs" dxfId="5842" priority="3657" stopIfTrue="1" operator="greaterThan">
      <formula>7</formula>
    </cfRule>
  </conditionalFormatting>
  <conditionalFormatting sqref="H487">
    <cfRule type="cellIs" dxfId="5841" priority="3652" stopIfTrue="1" operator="lessThanOrEqual">
      <formula>12</formula>
    </cfRule>
    <cfRule type="cellIs" dxfId="5840" priority="3653" stopIfTrue="1" operator="between">
      <formula>12</formula>
      <formula>16</formula>
    </cfRule>
    <cfRule type="cellIs" dxfId="5839" priority="3654" stopIfTrue="1" operator="greaterThan">
      <formula>16</formula>
    </cfRule>
  </conditionalFormatting>
  <conditionalFormatting sqref="J487">
    <cfRule type="cellIs" dxfId="5838" priority="3649" stopIfTrue="1" operator="greaterThan">
      <formula>6.2</formula>
    </cfRule>
    <cfRule type="cellIs" dxfId="5837" priority="3650" stopIfTrue="1" operator="between">
      <formula>5.601</formula>
      <formula>6.2</formula>
    </cfRule>
    <cfRule type="cellIs" dxfId="5836" priority="3651" stopIfTrue="1" operator="lessThanOrEqual">
      <formula>5.6</formula>
    </cfRule>
  </conditionalFormatting>
  <conditionalFormatting sqref="K487">
    <cfRule type="cellIs" dxfId="5835" priority="3648" stopIfTrue="1" operator="lessThanOrEqual">
      <formula>0.02</formula>
    </cfRule>
  </conditionalFormatting>
  <conditionalFormatting sqref="G487">
    <cfRule type="cellIs" dxfId="5834" priority="3645" stopIfTrue="1" operator="lessThanOrEqual">
      <formula>0.12</formula>
    </cfRule>
    <cfRule type="cellIs" dxfId="5833" priority="3646" stopIfTrue="1" operator="between">
      <formula>0.1201</formula>
      <formula>0.2</formula>
    </cfRule>
    <cfRule type="cellIs" dxfId="5832" priority="3647" stopIfTrue="1" operator="greaterThan">
      <formula>0.2</formula>
    </cfRule>
  </conditionalFormatting>
  <conditionalFormatting sqref="N487">
    <cfRule type="cellIs" dxfId="5831" priority="3643" stopIfTrue="1" operator="between">
      <formula>50.1</formula>
      <formula>100</formula>
    </cfRule>
    <cfRule type="cellIs" dxfId="5830" priority="3644" stopIfTrue="1" operator="greaterThan">
      <formula>100</formula>
    </cfRule>
  </conditionalFormatting>
  <conditionalFormatting sqref="M487">
    <cfRule type="cellIs" dxfId="5829" priority="3641" stopIfTrue="1" operator="between">
      <formula>1250.1</formula>
      <formula>5000</formula>
    </cfRule>
    <cfRule type="cellIs" dxfId="5828" priority="3642" stopIfTrue="1" operator="greaterThan">
      <formula>5000</formula>
    </cfRule>
  </conditionalFormatting>
  <conditionalFormatting sqref="F499:G499">
    <cfRule type="cellIs" dxfId="5827" priority="3628" stopIfTrue="1" operator="lessThanOrEqual">
      <formula>60</formula>
    </cfRule>
    <cfRule type="cellIs" dxfId="5826" priority="3629" stopIfTrue="1" operator="between">
      <formula>60</formula>
      <formula>100</formula>
    </cfRule>
    <cfRule type="cellIs" dxfId="5825" priority="3630" stopIfTrue="1" operator="greaterThan">
      <formula>100</formula>
    </cfRule>
  </conditionalFormatting>
  <conditionalFormatting sqref="E499">
    <cfRule type="cellIs" dxfId="5824" priority="3631" stopIfTrue="1" operator="lessThanOrEqual">
      <formula>2.5</formula>
    </cfRule>
    <cfRule type="cellIs" dxfId="5823" priority="3632" stopIfTrue="1" operator="between">
      <formula>2.5</formula>
      <formula>7</formula>
    </cfRule>
    <cfRule type="cellIs" dxfId="5822" priority="3633" stopIfTrue="1" operator="greaterThan">
      <formula>7</formula>
    </cfRule>
  </conditionalFormatting>
  <conditionalFormatting sqref="H499">
    <cfRule type="cellIs" dxfId="5821" priority="3634" stopIfTrue="1" operator="lessThanOrEqual">
      <formula>12</formula>
    </cfRule>
    <cfRule type="cellIs" dxfId="5820" priority="3635" stopIfTrue="1" operator="between">
      <formula>12</formula>
      <formula>16</formula>
    </cfRule>
    <cfRule type="cellIs" dxfId="5819" priority="3636" stopIfTrue="1" operator="greaterThan">
      <formula>16</formula>
    </cfRule>
  </conditionalFormatting>
  <conditionalFormatting sqref="J499">
    <cfRule type="cellIs" dxfId="5818" priority="3637" stopIfTrue="1" operator="greaterThan">
      <formula>6.2</formula>
    </cfRule>
    <cfRule type="cellIs" dxfId="5817" priority="3638" stopIfTrue="1" operator="between">
      <formula>5.601</formula>
      <formula>6.2</formula>
    </cfRule>
    <cfRule type="cellIs" dxfId="5816" priority="3639" stopIfTrue="1" operator="lessThanOrEqual">
      <formula>5.6</formula>
    </cfRule>
  </conditionalFormatting>
  <conditionalFormatting sqref="K499">
    <cfRule type="cellIs" dxfId="5815" priority="3640" stopIfTrue="1" operator="lessThanOrEqual">
      <formula>0.02</formula>
    </cfRule>
  </conditionalFormatting>
  <conditionalFormatting sqref="G499">
    <cfRule type="cellIs" dxfId="5814" priority="3625" stopIfTrue="1" operator="lessThanOrEqual">
      <formula>0.12</formula>
    </cfRule>
    <cfRule type="cellIs" dxfId="5813" priority="3626" stopIfTrue="1" operator="between">
      <formula>0.1201</formula>
      <formula>0.2</formula>
    </cfRule>
    <cfRule type="cellIs" dxfId="5812" priority="3627" stopIfTrue="1" operator="greaterThan">
      <formula>0.2</formula>
    </cfRule>
  </conditionalFormatting>
  <conditionalFormatting sqref="N499">
    <cfRule type="cellIs" dxfId="5811" priority="3622" stopIfTrue="1" operator="between">
      <formula>50.1</formula>
      <formula>100</formula>
    </cfRule>
    <cfRule type="cellIs" dxfId="5810" priority="3624" stopIfTrue="1" operator="greaterThan">
      <formula>100</formula>
    </cfRule>
  </conditionalFormatting>
  <conditionalFormatting sqref="M499">
    <cfRule type="cellIs" dxfId="5809" priority="3621" stopIfTrue="1" operator="between">
      <formula>1250.1</formula>
      <formula>5000</formula>
    </cfRule>
    <cfRule type="cellIs" dxfId="5808" priority="3623" stopIfTrue="1" operator="greaterThan">
      <formula>5000</formula>
    </cfRule>
  </conditionalFormatting>
  <conditionalFormatting sqref="F499:G499">
    <cfRule type="cellIs" dxfId="5807" priority="3618" stopIfTrue="1" operator="lessThanOrEqual">
      <formula>60</formula>
    </cfRule>
    <cfRule type="cellIs" dxfId="5806" priority="3619" stopIfTrue="1" operator="between">
      <formula>60</formula>
      <formula>100</formula>
    </cfRule>
    <cfRule type="cellIs" dxfId="5805" priority="3620" stopIfTrue="1" operator="greaterThan">
      <formula>100</formula>
    </cfRule>
  </conditionalFormatting>
  <conditionalFormatting sqref="E499">
    <cfRule type="cellIs" dxfId="5804" priority="3615" stopIfTrue="1" operator="lessThanOrEqual">
      <formula>2.5</formula>
    </cfRule>
    <cfRule type="cellIs" dxfId="5803" priority="3616" stopIfTrue="1" operator="between">
      <formula>2.5</formula>
      <formula>7</formula>
    </cfRule>
    <cfRule type="cellIs" dxfId="5802" priority="3617" stopIfTrue="1" operator="greaterThan">
      <formula>7</formula>
    </cfRule>
  </conditionalFormatting>
  <conditionalFormatting sqref="H499">
    <cfRule type="cellIs" dxfId="5801" priority="3612" stopIfTrue="1" operator="lessThanOrEqual">
      <formula>12</formula>
    </cfRule>
    <cfRule type="cellIs" dxfId="5800" priority="3613" stopIfTrue="1" operator="between">
      <formula>12</formula>
      <formula>16</formula>
    </cfRule>
    <cfRule type="cellIs" dxfId="5799" priority="3614" stopIfTrue="1" operator="greaterThan">
      <formula>16</formula>
    </cfRule>
  </conditionalFormatting>
  <conditionalFormatting sqref="J499">
    <cfRule type="cellIs" dxfId="5798" priority="3609" stopIfTrue="1" operator="greaterThan">
      <formula>6.2</formula>
    </cfRule>
    <cfRule type="cellIs" dxfId="5797" priority="3610" stopIfTrue="1" operator="between">
      <formula>5.601</formula>
      <formula>6.2</formula>
    </cfRule>
    <cfRule type="cellIs" dxfId="5796" priority="3611" stopIfTrue="1" operator="lessThanOrEqual">
      <formula>5.6</formula>
    </cfRule>
  </conditionalFormatting>
  <conditionalFormatting sqref="K499">
    <cfRule type="cellIs" dxfId="5795" priority="3608" stopIfTrue="1" operator="lessThanOrEqual">
      <formula>0.02</formula>
    </cfRule>
  </conditionalFormatting>
  <conditionalFormatting sqref="G499">
    <cfRule type="cellIs" dxfId="5794" priority="3605" stopIfTrue="1" operator="lessThanOrEqual">
      <formula>0.12</formula>
    </cfRule>
    <cfRule type="cellIs" dxfId="5793" priority="3606" stopIfTrue="1" operator="between">
      <formula>0.1201</formula>
      <formula>0.2</formula>
    </cfRule>
    <cfRule type="cellIs" dxfId="5792" priority="3607" stopIfTrue="1" operator="greaterThan">
      <formula>0.2</formula>
    </cfRule>
  </conditionalFormatting>
  <conditionalFormatting sqref="N499">
    <cfRule type="cellIs" dxfId="5791" priority="3603" stopIfTrue="1" operator="between">
      <formula>50.1</formula>
      <formula>100</formula>
    </cfRule>
    <cfRule type="cellIs" dxfId="5790" priority="3604" stopIfTrue="1" operator="greaterThan">
      <formula>100</formula>
    </cfRule>
  </conditionalFormatting>
  <conditionalFormatting sqref="M499">
    <cfRule type="cellIs" dxfId="5789" priority="3601" stopIfTrue="1" operator="between">
      <formula>1250.1</formula>
      <formula>5000</formula>
    </cfRule>
    <cfRule type="cellIs" dxfId="5788" priority="3602" stopIfTrue="1" operator="greaterThan">
      <formula>5000</formula>
    </cfRule>
  </conditionalFormatting>
  <conditionalFormatting sqref="F511:G511">
    <cfRule type="cellIs" dxfId="5787" priority="3588" stopIfTrue="1" operator="lessThanOrEqual">
      <formula>60</formula>
    </cfRule>
    <cfRule type="cellIs" dxfId="5786" priority="3589" stopIfTrue="1" operator="between">
      <formula>60</formula>
      <formula>100</formula>
    </cfRule>
    <cfRule type="cellIs" dxfId="5785" priority="3590" stopIfTrue="1" operator="greaterThan">
      <formula>100</formula>
    </cfRule>
  </conditionalFormatting>
  <conditionalFormatting sqref="E511">
    <cfRule type="cellIs" dxfId="5784" priority="3591" stopIfTrue="1" operator="lessThanOrEqual">
      <formula>2.5</formula>
    </cfRule>
    <cfRule type="cellIs" dxfId="5783" priority="3592" stopIfTrue="1" operator="between">
      <formula>2.5</formula>
      <formula>7</formula>
    </cfRule>
    <cfRule type="cellIs" dxfId="5782" priority="3593" stopIfTrue="1" operator="greaterThan">
      <formula>7</formula>
    </cfRule>
  </conditionalFormatting>
  <conditionalFormatting sqref="H511">
    <cfRule type="cellIs" dxfId="5781" priority="3594" stopIfTrue="1" operator="lessThanOrEqual">
      <formula>12</formula>
    </cfRule>
    <cfRule type="cellIs" dxfId="5780" priority="3595" stopIfTrue="1" operator="between">
      <formula>12</formula>
      <formula>16</formula>
    </cfRule>
    <cfRule type="cellIs" dxfId="5779" priority="3596" stopIfTrue="1" operator="greaterThan">
      <formula>16</formula>
    </cfRule>
  </conditionalFormatting>
  <conditionalFormatting sqref="J511">
    <cfRule type="cellIs" dxfId="5778" priority="3597" stopIfTrue="1" operator="greaterThan">
      <formula>6.2</formula>
    </cfRule>
    <cfRule type="cellIs" dxfId="5777" priority="3598" stopIfTrue="1" operator="between">
      <formula>5.601</formula>
      <formula>6.2</formula>
    </cfRule>
    <cfRule type="cellIs" dxfId="5776" priority="3599" stopIfTrue="1" operator="lessThanOrEqual">
      <formula>5.6</formula>
    </cfRule>
  </conditionalFormatting>
  <conditionalFormatting sqref="K511">
    <cfRule type="cellIs" dxfId="5775" priority="3600" stopIfTrue="1" operator="lessThanOrEqual">
      <formula>0.02</formula>
    </cfRule>
  </conditionalFormatting>
  <conditionalFormatting sqref="G511">
    <cfRule type="cellIs" dxfId="5774" priority="3585" stopIfTrue="1" operator="lessThanOrEqual">
      <formula>0.12</formula>
    </cfRule>
    <cfRule type="cellIs" dxfId="5773" priority="3586" stopIfTrue="1" operator="between">
      <formula>0.1201</formula>
      <formula>0.2</formula>
    </cfRule>
    <cfRule type="cellIs" dxfId="5772" priority="3587" stopIfTrue="1" operator="greaterThan">
      <formula>0.2</formula>
    </cfRule>
  </conditionalFormatting>
  <conditionalFormatting sqref="N511">
    <cfRule type="cellIs" dxfId="5771" priority="3582" stopIfTrue="1" operator="between">
      <formula>50.1</formula>
      <formula>100</formula>
    </cfRule>
    <cfRule type="cellIs" dxfId="5770" priority="3584" stopIfTrue="1" operator="greaterThan">
      <formula>100</formula>
    </cfRule>
  </conditionalFormatting>
  <conditionalFormatting sqref="M511">
    <cfRule type="cellIs" dxfId="5769" priority="3581" stopIfTrue="1" operator="between">
      <formula>1250.1</formula>
      <formula>5000</formula>
    </cfRule>
    <cfRule type="cellIs" dxfId="5768" priority="3583" stopIfTrue="1" operator="greaterThan">
      <formula>5000</formula>
    </cfRule>
  </conditionalFormatting>
  <conditionalFormatting sqref="F511:G511">
    <cfRule type="cellIs" dxfId="5767" priority="3578" stopIfTrue="1" operator="lessThanOrEqual">
      <formula>60</formula>
    </cfRule>
    <cfRule type="cellIs" dxfId="5766" priority="3579" stopIfTrue="1" operator="between">
      <formula>60</formula>
      <formula>100</formula>
    </cfRule>
    <cfRule type="cellIs" dxfId="5765" priority="3580" stopIfTrue="1" operator="greaterThan">
      <formula>100</formula>
    </cfRule>
  </conditionalFormatting>
  <conditionalFormatting sqref="E511">
    <cfRule type="cellIs" dxfId="5764" priority="3575" stopIfTrue="1" operator="lessThanOrEqual">
      <formula>2.5</formula>
    </cfRule>
    <cfRule type="cellIs" dxfId="5763" priority="3576" stopIfTrue="1" operator="between">
      <formula>2.5</formula>
      <formula>7</formula>
    </cfRule>
    <cfRule type="cellIs" dxfId="5762" priority="3577" stopIfTrue="1" operator="greaterThan">
      <formula>7</formula>
    </cfRule>
  </conditionalFormatting>
  <conditionalFormatting sqref="H511">
    <cfRule type="cellIs" dxfId="5761" priority="3572" stopIfTrue="1" operator="lessThanOrEqual">
      <formula>12</formula>
    </cfRule>
    <cfRule type="cellIs" dxfId="5760" priority="3573" stopIfTrue="1" operator="between">
      <formula>12</formula>
      <formula>16</formula>
    </cfRule>
    <cfRule type="cellIs" dxfId="5759" priority="3574" stopIfTrue="1" operator="greaterThan">
      <formula>16</formula>
    </cfRule>
  </conditionalFormatting>
  <conditionalFormatting sqref="J511">
    <cfRule type="cellIs" dxfId="5758" priority="3569" stopIfTrue="1" operator="greaterThan">
      <formula>6.2</formula>
    </cfRule>
    <cfRule type="cellIs" dxfId="5757" priority="3570" stopIfTrue="1" operator="between">
      <formula>5.601</formula>
      <formula>6.2</formula>
    </cfRule>
    <cfRule type="cellIs" dxfId="5756" priority="3571" stopIfTrue="1" operator="lessThanOrEqual">
      <formula>5.6</formula>
    </cfRule>
  </conditionalFormatting>
  <conditionalFormatting sqref="K511">
    <cfRule type="cellIs" dxfId="5755" priority="3568" stopIfTrue="1" operator="lessThanOrEqual">
      <formula>0.02</formula>
    </cfRule>
  </conditionalFormatting>
  <conditionalFormatting sqref="G511">
    <cfRule type="cellIs" dxfId="5754" priority="3565" stopIfTrue="1" operator="lessThanOrEqual">
      <formula>0.12</formula>
    </cfRule>
    <cfRule type="cellIs" dxfId="5753" priority="3566" stopIfTrue="1" operator="between">
      <formula>0.1201</formula>
      <formula>0.2</formula>
    </cfRule>
    <cfRule type="cellIs" dxfId="5752" priority="3567" stopIfTrue="1" operator="greaterThan">
      <formula>0.2</formula>
    </cfRule>
  </conditionalFormatting>
  <conditionalFormatting sqref="N511">
    <cfRule type="cellIs" dxfId="5751" priority="3563" stopIfTrue="1" operator="between">
      <formula>50.1</formula>
      <formula>100</formula>
    </cfRule>
    <cfRule type="cellIs" dxfId="5750" priority="3564" stopIfTrue="1" operator="greaterThan">
      <formula>100</formula>
    </cfRule>
  </conditionalFormatting>
  <conditionalFormatting sqref="M511">
    <cfRule type="cellIs" dxfId="5749" priority="3561" stopIfTrue="1" operator="between">
      <formula>1250.1</formula>
      <formula>5000</formula>
    </cfRule>
    <cfRule type="cellIs" dxfId="5748" priority="3562" stopIfTrue="1" operator="greaterThan">
      <formula>5000</formula>
    </cfRule>
  </conditionalFormatting>
  <conditionalFormatting sqref="F523:G523">
    <cfRule type="cellIs" dxfId="5747" priority="3548" stopIfTrue="1" operator="lessThanOrEqual">
      <formula>60</formula>
    </cfRule>
    <cfRule type="cellIs" dxfId="5746" priority="3549" stopIfTrue="1" operator="between">
      <formula>60</formula>
      <formula>100</formula>
    </cfRule>
    <cfRule type="cellIs" dxfId="5745" priority="3550" stopIfTrue="1" operator="greaterThan">
      <formula>100</formula>
    </cfRule>
  </conditionalFormatting>
  <conditionalFormatting sqref="E523">
    <cfRule type="cellIs" dxfId="5744" priority="3551" stopIfTrue="1" operator="lessThanOrEqual">
      <formula>2.5</formula>
    </cfRule>
    <cfRule type="cellIs" dxfId="5743" priority="3552" stopIfTrue="1" operator="between">
      <formula>2.5</formula>
      <formula>7</formula>
    </cfRule>
    <cfRule type="cellIs" dxfId="5742" priority="3553" stopIfTrue="1" operator="greaterThan">
      <formula>7</formula>
    </cfRule>
  </conditionalFormatting>
  <conditionalFormatting sqref="H523">
    <cfRule type="cellIs" dxfId="5741" priority="3554" stopIfTrue="1" operator="lessThanOrEqual">
      <formula>12</formula>
    </cfRule>
    <cfRule type="cellIs" dxfId="5740" priority="3555" stopIfTrue="1" operator="between">
      <formula>12</formula>
      <formula>16</formula>
    </cfRule>
    <cfRule type="cellIs" dxfId="5739" priority="3556" stopIfTrue="1" operator="greaterThan">
      <formula>16</formula>
    </cfRule>
  </conditionalFormatting>
  <conditionalFormatting sqref="J523">
    <cfRule type="cellIs" dxfId="5738" priority="3557" stopIfTrue="1" operator="greaterThan">
      <formula>6.2</formula>
    </cfRule>
    <cfRule type="cellIs" dxfId="5737" priority="3558" stopIfTrue="1" operator="between">
      <formula>5.601</formula>
      <formula>6.2</formula>
    </cfRule>
    <cfRule type="cellIs" dxfId="5736" priority="3559" stopIfTrue="1" operator="lessThanOrEqual">
      <formula>5.6</formula>
    </cfRule>
  </conditionalFormatting>
  <conditionalFormatting sqref="K523">
    <cfRule type="cellIs" dxfId="5735" priority="3560" stopIfTrue="1" operator="lessThanOrEqual">
      <formula>0.02</formula>
    </cfRule>
  </conditionalFormatting>
  <conditionalFormatting sqref="G523">
    <cfRule type="cellIs" dxfId="5734" priority="3545" stopIfTrue="1" operator="lessThanOrEqual">
      <formula>0.12</formula>
    </cfRule>
    <cfRule type="cellIs" dxfId="5733" priority="3546" stopIfTrue="1" operator="between">
      <formula>0.1201</formula>
      <formula>0.2</formula>
    </cfRule>
    <cfRule type="cellIs" dxfId="5732" priority="3547" stopIfTrue="1" operator="greaterThan">
      <formula>0.2</formula>
    </cfRule>
  </conditionalFormatting>
  <conditionalFormatting sqref="N523">
    <cfRule type="cellIs" dxfId="5731" priority="3542" stopIfTrue="1" operator="between">
      <formula>50.1</formula>
      <formula>100</formula>
    </cfRule>
    <cfRule type="cellIs" dxfId="5730" priority="3544" stopIfTrue="1" operator="greaterThan">
      <formula>100</formula>
    </cfRule>
  </conditionalFormatting>
  <conditionalFormatting sqref="M523">
    <cfRule type="cellIs" dxfId="5729" priority="3541" stopIfTrue="1" operator="between">
      <formula>1250.1</formula>
      <formula>5000</formula>
    </cfRule>
    <cfRule type="cellIs" dxfId="5728" priority="3543" stopIfTrue="1" operator="greaterThan">
      <formula>5000</formula>
    </cfRule>
  </conditionalFormatting>
  <conditionalFormatting sqref="F523:G523">
    <cfRule type="cellIs" dxfId="5727" priority="3538" stopIfTrue="1" operator="lessThanOrEqual">
      <formula>60</formula>
    </cfRule>
    <cfRule type="cellIs" dxfId="5726" priority="3539" stopIfTrue="1" operator="between">
      <formula>60</formula>
      <formula>100</formula>
    </cfRule>
    <cfRule type="cellIs" dxfId="5725" priority="3540" stopIfTrue="1" operator="greaterThan">
      <formula>100</formula>
    </cfRule>
  </conditionalFormatting>
  <conditionalFormatting sqref="E523">
    <cfRule type="cellIs" dxfId="5724" priority="3535" stopIfTrue="1" operator="lessThanOrEqual">
      <formula>2.5</formula>
    </cfRule>
    <cfRule type="cellIs" dxfId="5723" priority="3536" stopIfTrue="1" operator="between">
      <formula>2.5</formula>
      <formula>7</formula>
    </cfRule>
    <cfRule type="cellIs" dxfId="5722" priority="3537" stopIfTrue="1" operator="greaterThan">
      <formula>7</formula>
    </cfRule>
  </conditionalFormatting>
  <conditionalFormatting sqref="H523">
    <cfRule type="cellIs" dxfId="5721" priority="3532" stopIfTrue="1" operator="lessThanOrEqual">
      <formula>12</formula>
    </cfRule>
    <cfRule type="cellIs" dxfId="5720" priority="3533" stopIfTrue="1" operator="between">
      <formula>12</formula>
      <formula>16</formula>
    </cfRule>
    <cfRule type="cellIs" dxfId="5719" priority="3534" stopIfTrue="1" operator="greaterThan">
      <formula>16</formula>
    </cfRule>
  </conditionalFormatting>
  <conditionalFormatting sqref="J523">
    <cfRule type="cellIs" dxfId="5718" priority="3529" stopIfTrue="1" operator="greaterThan">
      <formula>6.2</formula>
    </cfRule>
    <cfRule type="cellIs" dxfId="5717" priority="3530" stopIfTrue="1" operator="between">
      <formula>5.601</formula>
      <formula>6.2</formula>
    </cfRule>
    <cfRule type="cellIs" dxfId="5716" priority="3531" stopIfTrue="1" operator="lessThanOrEqual">
      <formula>5.6</formula>
    </cfRule>
  </conditionalFormatting>
  <conditionalFormatting sqref="K523">
    <cfRule type="cellIs" dxfId="5715" priority="3528" stopIfTrue="1" operator="lessThanOrEqual">
      <formula>0.02</formula>
    </cfRule>
  </conditionalFormatting>
  <conditionalFormatting sqref="G523">
    <cfRule type="cellIs" dxfId="5714" priority="3525" stopIfTrue="1" operator="lessThanOrEqual">
      <formula>0.12</formula>
    </cfRule>
    <cfRule type="cellIs" dxfId="5713" priority="3526" stopIfTrue="1" operator="between">
      <formula>0.1201</formula>
      <formula>0.2</formula>
    </cfRule>
    <cfRule type="cellIs" dxfId="5712" priority="3527" stopIfTrue="1" operator="greaterThan">
      <formula>0.2</formula>
    </cfRule>
  </conditionalFormatting>
  <conditionalFormatting sqref="N523">
    <cfRule type="cellIs" dxfId="5711" priority="3523" stopIfTrue="1" operator="between">
      <formula>50.1</formula>
      <formula>100</formula>
    </cfRule>
    <cfRule type="cellIs" dxfId="5710" priority="3524" stopIfTrue="1" operator="greaterThan">
      <formula>100</formula>
    </cfRule>
  </conditionalFormatting>
  <conditionalFormatting sqref="M523">
    <cfRule type="cellIs" dxfId="5709" priority="3521" stopIfTrue="1" operator="between">
      <formula>1250.1</formula>
      <formula>5000</formula>
    </cfRule>
    <cfRule type="cellIs" dxfId="5708" priority="3522" stopIfTrue="1" operator="greaterThan">
      <formula>5000</formula>
    </cfRule>
  </conditionalFormatting>
  <conditionalFormatting sqref="F535:G535">
    <cfRule type="cellIs" dxfId="5707" priority="3508" stopIfTrue="1" operator="lessThanOrEqual">
      <formula>60</formula>
    </cfRule>
    <cfRule type="cellIs" dxfId="5706" priority="3509" stopIfTrue="1" operator="between">
      <formula>60</formula>
      <formula>100</formula>
    </cfRule>
    <cfRule type="cellIs" dxfId="5705" priority="3510" stopIfTrue="1" operator="greaterThan">
      <formula>100</formula>
    </cfRule>
  </conditionalFormatting>
  <conditionalFormatting sqref="E535">
    <cfRule type="cellIs" dxfId="5704" priority="3511" stopIfTrue="1" operator="lessThanOrEqual">
      <formula>2.5</formula>
    </cfRule>
    <cfRule type="cellIs" dxfId="5703" priority="3512" stopIfTrue="1" operator="between">
      <formula>2.5</formula>
      <formula>7</formula>
    </cfRule>
    <cfRule type="cellIs" dxfId="5702" priority="3513" stopIfTrue="1" operator="greaterThan">
      <formula>7</formula>
    </cfRule>
  </conditionalFormatting>
  <conditionalFormatting sqref="H535">
    <cfRule type="cellIs" dxfId="5701" priority="3514" stopIfTrue="1" operator="lessThanOrEqual">
      <formula>12</formula>
    </cfRule>
    <cfRule type="cellIs" dxfId="5700" priority="3515" stopIfTrue="1" operator="between">
      <formula>12</formula>
      <formula>16</formula>
    </cfRule>
    <cfRule type="cellIs" dxfId="5699" priority="3516" stopIfTrue="1" operator="greaterThan">
      <formula>16</formula>
    </cfRule>
  </conditionalFormatting>
  <conditionalFormatting sqref="J535">
    <cfRule type="cellIs" dxfId="5698" priority="3517" stopIfTrue="1" operator="greaterThan">
      <formula>6.2</formula>
    </cfRule>
    <cfRule type="cellIs" dxfId="5697" priority="3518" stopIfTrue="1" operator="between">
      <formula>5.601</formula>
      <formula>6.2</formula>
    </cfRule>
    <cfRule type="cellIs" dxfId="5696" priority="3519" stopIfTrue="1" operator="lessThanOrEqual">
      <formula>5.6</formula>
    </cfRule>
  </conditionalFormatting>
  <conditionalFormatting sqref="K535">
    <cfRule type="cellIs" dxfId="5695" priority="3520" stopIfTrue="1" operator="lessThanOrEqual">
      <formula>0.02</formula>
    </cfRule>
  </conditionalFormatting>
  <conditionalFormatting sqref="G535">
    <cfRule type="cellIs" dxfId="5694" priority="3505" stopIfTrue="1" operator="lessThanOrEqual">
      <formula>0.12</formula>
    </cfRule>
    <cfRule type="cellIs" dxfId="5693" priority="3506" stopIfTrue="1" operator="between">
      <formula>0.1201</formula>
      <formula>0.2</formula>
    </cfRule>
    <cfRule type="cellIs" dxfId="5692" priority="3507" stopIfTrue="1" operator="greaterThan">
      <formula>0.2</formula>
    </cfRule>
  </conditionalFormatting>
  <conditionalFormatting sqref="N535">
    <cfRule type="cellIs" dxfId="5691" priority="3502" stopIfTrue="1" operator="between">
      <formula>50.1</formula>
      <formula>100</formula>
    </cfRule>
    <cfRule type="cellIs" dxfId="5690" priority="3504" stopIfTrue="1" operator="greaterThan">
      <formula>100</formula>
    </cfRule>
  </conditionalFormatting>
  <conditionalFormatting sqref="M535">
    <cfRule type="cellIs" dxfId="5689" priority="3501" stopIfTrue="1" operator="between">
      <formula>1250.1</formula>
      <formula>5000</formula>
    </cfRule>
    <cfRule type="cellIs" dxfId="5688" priority="3503" stopIfTrue="1" operator="greaterThan">
      <formula>5000</formula>
    </cfRule>
  </conditionalFormatting>
  <conditionalFormatting sqref="F535:G535">
    <cfRule type="cellIs" dxfId="5687" priority="3498" stopIfTrue="1" operator="lessThanOrEqual">
      <formula>60</formula>
    </cfRule>
    <cfRule type="cellIs" dxfId="5686" priority="3499" stopIfTrue="1" operator="between">
      <formula>60</formula>
      <formula>100</formula>
    </cfRule>
    <cfRule type="cellIs" dxfId="5685" priority="3500" stopIfTrue="1" operator="greaterThan">
      <formula>100</formula>
    </cfRule>
  </conditionalFormatting>
  <conditionalFormatting sqref="E535">
    <cfRule type="cellIs" dxfId="5684" priority="3495" stopIfTrue="1" operator="lessThanOrEqual">
      <formula>2.5</formula>
    </cfRule>
    <cfRule type="cellIs" dxfId="5683" priority="3496" stopIfTrue="1" operator="between">
      <formula>2.5</formula>
      <formula>7</formula>
    </cfRule>
    <cfRule type="cellIs" dxfId="5682" priority="3497" stopIfTrue="1" operator="greaterThan">
      <formula>7</formula>
    </cfRule>
  </conditionalFormatting>
  <conditionalFormatting sqref="H535">
    <cfRule type="cellIs" dxfId="5681" priority="3492" stopIfTrue="1" operator="lessThanOrEqual">
      <formula>12</formula>
    </cfRule>
    <cfRule type="cellIs" dxfId="5680" priority="3493" stopIfTrue="1" operator="between">
      <formula>12</formula>
      <formula>16</formula>
    </cfRule>
    <cfRule type="cellIs" dxfId="5679" priority="3494" stopIfTrue="1" operator="greaterThan">
      <formula>16</formula>
    </cfRule>
  </conditionalFormatting>
  <conditionalFormatting sqref="J535">
    <cfRule type="cellIs" dxfId="5678" priority="3489" stopIfTrue="1" operator="greaterThan">
      <formula>6.2</formula>
    </cfRule>
    <cfRule type="cellIs" dxfId="5677" priority="3490" stopIfTrue="1" operator="between">
      <formula>5.601</formula>
      <formula>6.2</formula>
    </cfRule>
    <cfRule type="cellIs" dxfId="5676" priority="3491" stopIfTrue="1" operator="lessThanOrEqual">
      <formula>5.6</formula>
    </cfRule>
  </conditionalFormatting>
  <conditionalFormatting sqref="K535">
    <cfRule type="cellIs" dxfId="5675" priority="3488" stopIfTrue="1" operator="lessThanOrEqual">
      <formula>0.02</formula>
    </cfRule>
  </conditionalFormatting>
  <conditionalFormatting sqref="G535">
    <cfRule type="cellIs" dxfId="5674" priority="3485" stopIfTrue="1" operator="lessThanOrEqual">
      <formula>0.12</formula>
    </cfRule>
    <cfRule type="cellIs" dxfId="5673" priority="3486" stopIfTrue="1" operator="between">
      <formula>0.1201</formula>
      <formula>0.2</formula>
    </cfRule>
    <cfRule type="cellIs" dxfId="5672" priority="3487" stopIfTrue="1" operator="greaterThan">
      <formula>0.2</formula>
    </cfRule>
  </conditionalFormatting>
  <conditionalFormatting sqref="N535">
    <cfRule type="cellIs" dxfId="5671" priority="3483" stopIfTrue="1" operator="between">
      <formula>50.1</formula>
      <formula>100</formula>
    </cfRule>
    <cfRule type="cellIs" dxfId="5670" priority="3484" stopIfTrue="1" operator="greaterThan">
      <formula>100</formula>
    </cfRule>
  </conditionalFormatting>
  <conditionalFormatting sqref="M535">
    <cfRule type="cellIs" dxfId="5669" priority="3481" stopIfTrue="1" operator="between">
      <formula>1250.1</formula>
      <formula>5000</formula>
    </cfRule>
    <cfRule type="cellIs" dxfId="5668" priority="3482" stopIfTrue="1" operator="greaterThan">
      <formula>5000</formula>
    </cfRule>
  </conditionalFormatting>
  <conditionalFormatting sqref="F547:G547">
    <cfRule type="cellIs" dxfId="5667" priority="3468" stopIfTrue="1" operator="lessThanOrEqual">
      <formula>60</formula>
    </cfRule>
    <cfRule type="cellIs" dxfId="5666" priority="3469" stopIfTrue="1" operator="between">
      <formula>60</formula>
      <formula>100</formula>
    </cfRule>
    <cfRule type="cellIs" dxfId="5665" priority="3470" stopIfTrue="1" operator="greaterThan">
      <formula>100</formula>
    </cfRule>
  </conditionalFormatting>
  <conditionalFormatting sqref="E547">
    <cfRule type="cellIs" dxfId="5664" priority="3471" stopIfTrue="1" operator="lessThanOrEqual">
      <formula>2.5</formula>
    </cfRule>
    <cfRule type="cellIs" dxfId="5663" priority="3472" stopIfTrue="1" operator="between">
      <formula>2.5</formula>
      <formula>7</formula>
    </cfRule>
    <cfRule type="cellIs" dxfId="5662" priority="3473" stopIfTrue="1" operator="greaterThan">
      <formula>7</formula>
    </cfRule>
  </conditionalFormatting>
  <conditionalFormatting sqref="H547">
    <cfRule type="cellIs" dxfId="5661" priority="3474" stopIfTrue="1" operator="lessThanOrEqual">
      <formula>12</formula>
    </cfRule>
    <cfRule type="cellIs" dxfId="5660" priority="3475" stopIfTrue="1" operator="between">
      <formula>12</formula>
      <formula>16</formula>
    </cfRule>
    <cfRule type="cellIs" dxfId="5659" priority="3476" stopIfTrue="1" operator="greaterThan">
      <formula>16</formula>
    </cfRule>
  </conditionalFormatting>
  <conditionalFormatting sqref="J547">
    <cfRule type="cellIs" dxfId="5658" priority="3477" stopIfTrue="1" operator="greaterThan">
      <formula>6.2</formula>
    </cfRule>
    <cfRule type="cellIs" dxfId="5657" priority="3478" stopIfTrue="1" operator="between">
      <formula>5.601</formula>
      <formula>6.2</formula>
    </cfRule>
    <cfRule type="cellIs" dxfId="5656" priority="3479" stopIfTrue="1" operator="lessThanOrEqual">
      <formula>5.6</formula>
    </cfRule>
  </conditionalFormatting>
  <conditionalFormatting sqref="K547">
    <cfRule type="cellIs" dxfId="5655" priority="3480" stopIfTrue="1" operator="lessThanOrEqual">
      <formula>0.02</formula>
    </cfRule>
  </conditionalFormatting>
  <conditionalFormatting sqref="G547">
    <cfRule type="cellIs" dxfId="5654" priority="3465" stopIfTrue="1" operator="lessThanOrEqual">
      <formula>0.12</formula>
    </cfRule>
    <cfRule type="cellIs" dxfId="5653" priority="3466" stopIfTrue="1" operator="between">
      <formula>0.1201</formula>
      <formula>0.2</formula>
    </cfRule>
    <cfRule type="cellIs" dxfId="5652" priority="3467" stopIfTrue="1" operator="greaterThan">
      <formula>0.2</formula>
    </cfRule>
  </conditionalFormatting>
  <conditionalFormatting sqref="N547">
    <cfRule type="cellIs" dxfId="5651" priority="3462" stopIfTrue="1" operator="between">
      <formula>50.1</formula>
      <formula>100</formula>
    </cfRule>
    <cfRule type="cellIs" dxfId="5650" priority="3464" stopIfTrue="1" operator="greaterThan">
      <formula>100</formula>
    </cfRule>
  </conditionalFormatting>
  <conditionalFormatting sqref="M547">
    <cfRule type="cellIs" dxfId="5649" priority="3461" stopIfTrue="1" operator="between">
      <formula>1250.1</formula>
      <formula>5000</formula>
    </cfRule>
    <cfRule type="cellIs" dxfId="5648" priority="3463" stopIfTrue="1" operator="greaterThan">
      <formula>5000</formula>
    </cfRule>
  </conditionalFormatting>
  <conditionalFormatting sqref="F547:G547">
    <cfRule type="cellIs" dxfId="5647" priority="3458" stopIfTrue="1" operator="lessThanOrEqual">
      <formula>60</formula>
    </cfRule>
    <cfRule type="cellIs" dxfId="5646" priority="3459" stopIfTrue="1" operator="between">
      <formula>60</formula>
      <formula>100</formula>
    </cfRule>
    <cfRule type="cellIs" dxfId="5645" priority="3460" stopIfTrue="1" operator="greaterThan">
      <formula>100</formula>
    </cfRule>
  </conditionalFormatting>
  <conditionalFormatting sqref="E547">
    <cfRule type="cellIs" dxfId="5644" priority="3455" stopIfTrue="1" operator="lessThanOrEqual">
      <formula>2.5</formula>
    </cfRule>
    <cfRule type="cellIs" dxfId="5643" priority="3456" stopIfTrue="1" operator="between">
      <formula>2.5</formula>
      <formula>7</formula>
    </cfRule>
    <cfRule type="cellIs" dxfId="5642" priority="3457" stopIfTrue="1" operator="greaterThan">
      <formula>7</formula>
    </cfRule>
  </conditionalFormatting>
  <conditionalFormatting sqref="H547">
    <cfRule type="cellIs" dxfId="5641" priority="3452" stopIfTrue="1" operator="lessThanOrEqual">
      <formula>12</formula>
    </cfRule>
    <cfRule type="cellIs" dxfId="5640" priority="3453" stopIfTrue="1" operator="between">
      <formula>12</formula>
      <formula>16</formula>
    </cfRule>
    <cfRule type="cellIs" dxfId="5639" priority="3454" stopIfTrue="1" operator="greaterThan">
      <formula>16</formula>
    </cfRule>
  </conditionalFormatting>
  <conditionalFormatting sqref="J547">
    <cfRule type="cellIs" dxfId="5638" priority="3449" stopIfTrue="1" operator="greaterThan">
      <formula>6.2</formula>
    </cfRule>
    <cfRule type="cellIs" dxfId="5637" priority="3450" stopIfTrue="1" operator="between">
      <formula>5.601</formula>
      <formula>6.2</formula>
    </cfRule>
    <cfRule type="cellIs" dxfId="5636" priority="3451" stopIfTrue="1" operator="lessThanOrEqual">
      <formula>5.6</formula>
    </cfRule>
  </conditionalFormatting>
  <conditionalFormatting sqref="K547">
    <cfRule type="cellIs" dxfId="5635" priority="3448" stopIfTrue="1" operator="lessThanOrEqual">
      <formula>0.02</formula>
    </cfRule>
  </conditionalFormatting>
  <conditionalFormatting sqref="G547">
    <cfRule type="cellIs" dxfId="5634" priority="3445" stopIfTrue="1" operator="lessThanOrEqual">
      <formula>0.12</formula>
    </cfRule>
    <cfRule type="cellIs" dxfId="5633" priority="3446" stopIfTrue="1" operator="between">
      <formula>0.1201</formula>
      <formula>0.2</formula>
    </cfRule>
    <cfRule type="cellIs" dxfId="5632" priority="3447" stopIfTrue="1" operator="greaterThan">
      <formula>0.2</formula>
    </cfRule>
  </conditionalFormatting>
  <conditionalFormatting sqref="N547">
    <cfRule type="cellIs" dxfId="5631" priority="3443" stopIfTrue="1" operator="between">
      <formula>50.1</formula>
      <formula>100</formula>
    </cfRule>
    <cfRule type="cellIs" dxfId="5630" priority="3444" stopIfTrue="1" operator="greaterThan">
      <formula>100</formula>
    </cfRule>
  </conditionalFormatting>
  <conditionalFormatting sqref="M547">
    <cfRule type="cellIs" dxfId="5629" priority="3441" stopIfTrue="1" operator="between">
      <formula>1250.1</formula>
      <formula>5000</formula>
    </cfRule>
    <cfRule type="cellIs" dxfId="5628" priority="3442" stopIfTrue="1" operator="greaterThan">
      <formula>5000</formula>
    </cfRule>
  </conditionalFormatting>
  <conditionalFormatting sqref="F559:G559">
    <cfRule type="cellIs" dxfId="5627" priority="3428" stopIfTrue="1" operator="lessThanOrEqual">
      <formula>60</formula>
    </cfRule>
    <cfRule type="cellIs" dxfId="5626" priority="3429" stopIfTrue="1" operator="between">
      <formula>60</formula>
      <formula>100</formula>
    </cfRule>
    <cfRule type="cellIs" dxfId="5625" priority="3430" stopIfTrue="1" operator="greaterThan">
      <formula>100</formula>
    </cfRule>
  </conditionalFormatting>
  <conditionalFormatting sqref="E559">
    <cfRule type="cellIs" dxfId="5624" priority="3431" stopIfTrue="1" operator="lessThanOrEqual">
      <formula>2.5</formula>
    </cfRule>
    <cfRule type="cellIs" dxfId="5623" priority="3432" stopIfTrue="1" operator="between">
      <formula>2.5</formula>
      <formula>7</formula>
    </cfRule>
    <cfRule type="cellIs" dxfId="5622" priority="3433" stopIfTrue="1" operator="greaterThan">
      <formula>7</formula>
    </cfRule>
  </conditionalFormatting>
  <conditionalFormatting sqref="H559">
    <cfRule type="cellIs" dxfId="5621" priority="3434" stopIfTrue="1" operator="lessThanOrEqual">
      <formula>12</formula>
    </cfRule>
    <cfRule type="cellIs" dxfId="5620" priority="3435" stopIfTrue="1" operator="between">
      <formula>12</formula>
      <formula>16</formula>
    </cfRule>
    <cfRule type="cellIs" dxfId="5619" priority="3436" stopIfTrue="1" operator="greaterThan">
      <formula>16</formula>
    </cfRule>
  </conditionalFormatting>
  <conditionalFormatting sqref="J559">
    <cfRule type="cellIs" dxfId="5618" priority="3437" stopIfTrue="1" operator="greaterThan">
      <formula>6.2</formula>
    </cfRule>
    <cfRule type="cellIs" dxfId="5617" priority="3438" stopIfTrue="1" operator="between">
      <formula>5.601</formula>
      <formula>6.2</formula>
    </cfRule>
    <cfRule type="cellIs" dxfId="5616" priority="3439" stopIfTrue="1" operator="lessThanOrEqual">
      <formula>5.6</formula>
    </cfRule>
  </conditionalFormatting>
  <conditionalFormatting sqref="K559">
    <cfRule type="cellIs" dxfId="5615" priority="3440" stopIfTrue="1" operator="lessThanOrEqual">
      <formula>0.02</formula>
    </cfRule>
  </conditionalFormatting>
  <conditionalFormatting sqref="G559">
    <cfRule type="cellIs" dxfId="5614" priority="3425" stopIfTrue="1" operator="lessThanOrEqual">
      <formula>0.12</formula>
    </cfRule>
    <cfRule type="cellIs" dxfId="5613" priority="3426" stopIfTrue="1" operator="between">
      <formula>0.1201</formula>
      <formula>0.2</formula>
    </cfRule>
    <cfRule type="cellIs" dxfId="5612" priority="3427" stopIfTrue="1" operator="greaterThan">
      <formula>0.2</formula>
    </cfRule>
  </conditionalFormatting>
  <conditionalFormatting sqref="N559">
    <cfRule type="cellIs" dxfId="5611" priority="3422" stopIfTrue="1" operator="between">
      <formula>50.1</formula>
      <formula>100</formula>
    </cfRule>
    <cfRule type="cellIs" dxfId="5610" priority="3424" stopIfTrue="1" operator="greaterThan">
      <formula>100</formula>
    </cfRule>
  </conditionalFormatting>
  <conditionalFormatting sqref="M559">
    <cfRule type="cellIs" dxfId="5609" priority="3421" stopIfTrue="1" operator="between">
      <formula>1250.1</formula>
      <formula>5000</formula>
    </cfRule>
    <cfRule type="cellIs" dxfId="5608" priority="3423" stopIfTrue="1" operator="greaterThan">
      <formula>5000</formula>
    </cfRule>
  </conditionalFormatting>
  <conditionalFormatting sqref="F559:G559">
    <cfRule type="cellIs" dxfId="5607" priority="3418" stopIfTrue="1" operator="lessThanOrEqual">
      <formula>60</formula>
    </cfRule>
    <cfRule type="cellIs" dxfId="5606" priority="3419" stopIfTrue="1" operator="between">
      <formula>60</formula>
      <formula>100</formula>
    </cfRule>
    <cfRule type="cellIs" dxfId="5605" priority="3420" stopIfTrue="1" operator="greaterThan">
      <formula>100</formula>
    </cfRule>
  </conditionalFormatting>
  <conditionalFormatting sqref="E559">
    <cfRule type="cellIs" dxfId="5604" priority="3415" stopIfTrue="1" operator="lessThanOrEqual">
      <formula>2.5</formula>
    </cfRule>
    <cfRule type="cellIs" dxfId="5603" priority="3416" stopIfTrue="1" operator="between">
      <formula>2.5</formula>
      <formula>7</formula>
    </cfRule>
    <cfRule type="cellIs" dxfId="5602" priority="3417" stopIfTrue="1" operator="greaterThan">
      <formula>7</formula>
    </cfRule>
  </conditionalFormatting>
  <conditionalFormatting sqref="H559">
    <cfRule type="cellIs" dxfId="5601" priority="3412" stopIfTrue="1" operator="lessThanOrEqual">
      <formula>12</formula>
    </cfRule>
    <cfRule type="cellIs" dxfId="5600" priority="3413" stopIfTrue="1" operator="between">
      <formula>12</formula>
      <formula>16</formula>
    </cfRule>
    <cfRule type="cellIs" dxfId="5599" priority="3414" stopIfTrue="1" operator="greaterThan">
      <formula>16</formula>
    </cfRule>
  </conditionalFormatting>
  <conditionalFormatting sqref="J559">
    <cfRule type="cellIs" dxfId="5598" priority="3409" stopIfTrue="1" operator="greaterThan">
      <formula>6.2</formula>
    </cfRule>
    <cfRule type="cellIs" dxfId="5597" priority="3410" stopIfTrue="1" operator="between">
      <formula>5.601</formula>
      <formula>6.2</formula>
    </cfRule>
    <cfRule type="cellIs" dxfId="5596" priority="3411" stopIfTrue="1" operator="lessThanOrEqual">
      <formula>5.6</formula>
    </cfRule>
  </conditionalFormatting>
  <conditionalFormatting sqref="K559">
    <cfRule type="cellIs" dxfId="5595" priority="3408" stopIfTrue="1" operator="lessThanOrEqual">
      <formula>0.02</formula>
    </cfRule>
  </conditionalFormatting>
  <conditionalFormatting sqref="G559">
    <cfRule type="cellIs" dxfId="5594" priority="3405" stopIfTrue="1" operator="lessThanOrEqual">
      <formula>0.12</formula>
    </cfRule>
    <cfRule type="cellIs" dxfId="5593" priority="3406" stopIfTrue="1" operator="between">
      <formula>0.1201</formula>
      <formula>0.2</formula>
    </cfRule>
    <cfRule type="cellIs" dxfId="5592" priority="3407" stopIfTrue="1" operator="greaterThan">
      <formula>0.2</formula>
    </cfRule>
  </conditionalFormatting>
  <conditionalFormatting sqref="N559">
    <cfRule type="cellIs" dxfId="5591" priority="3403" stopIfTrue="1" operator="between">
      <formula>50.1</formula>
      <formula>100</formula>
    </cfRule>
    <cfRule type="cellIs" dxfId="5590" priority="3404" stopIfTrue="1" operator="greaterThan">
      <formula>100</formula>
    </cfRule>
  </conditionalFormatting>
  <conditionalFormatting sqref="M559">
    <cfRule type="cellIs" dxfId="5589" priority="3401" stopIfTrue="1" operator="between">
      <formula>1250.1</formula>
      <formula>5000</formula>
    </cfRule>
    <cfRule type="cellIs" dxfId="5588" priority="3402" stopIfTrue="1" operator="greaterThan">
      <formula>5000</formula>
    </cfRule>
  </conditionalFormatting>
  <conditionalFormatting sqref="F571:G571">
    <cfRule type="cellIs" dxfId="5587" priority="3388" stopIfTrue="1" operator="lessThanOrEqual">
      <formula>60</formula>
    </cfRule>
    <cfRule type="cellIs" dxfId="5586" priority="3389" stopIfTrue="1" operator="between">
      <formula>60</formula>
      <formula>100</formula>
    </cfRule>
    <cfRule type="cellIs" dxfId="5585" priority="3390" stopIfTrue="1" operator="greaterThan">
      <formula>100</formula>
    </cfRule>
  </conditionalFormatting>
  <conditionalFormatting sqref="E571">
    <cfRule type="cellIs" dxfId="5584" priority="3391" stopIfTrue="1" operator="lessThanOrEqual">
      <formula>2.5</formula>
    </cfRule>
    <cfRule type="cellIs" dxfId="5583" priority="3392" stopIfTrue="1" operator="between">
      <formula>2.5</formula>
      <formula>7</formula>
    </cfRule>
    <cfRule type="cellIs" dxfId="5582" priority="3393" stopIfTrue="1" operator="greaterThan">
      <formula>7</formula>
    </cfRule>
  </conditionalFormatting>
  <conditionalFormatting sqref="H571">
    <cfRule type="cellIs" dxfId="5581" priority="3394" stopIfTrue="1" operator="lessThanOrEqual">
      <formula>12</formula>
    </cfRule>
    <cfRule type="cellIs" dxfId="5580" priority="3395" stopIfTrue="1" operator="between">
      <formula>12</formula>
      <formula>16</formula>
    </cfRule>
    <cfRule type="cellIs" dxfId="5579" priority="3396" stopIfTrue="1" operator="greaterThan">
      <formula>16</formula>
    </cfRule>
  </conditionalFormatting>
  <conditionalFormatting sqref="J571">
    <cfRule type="cellIs" dxfId="5578" priority="3397" stopIfTrue="1" operator="greaterThan">
      <formula>6.2</formula>
    </cfRule>
    <cfRule type="cellIs" dxfId="5577" priority="3398" stopIfTrue="1" operator="between">
      <formula>5.601</formula>
      <formula>6.2</formula>
    </cfRule>
    <cfRule type="cellIs" dxfId="5576" priority="3399" stopIfTrue="1" operator="lessThanOrEqual">
      <formula>5.6</formula>
    </cfRule>
  </conditionalFormatting>
  <conditionalFormatting sqref="K571">
    <cfRule type="cellIs" dxfId="5575" priority="3400" stopIfTrue="1" operator="lessThanOrEqual">
      <formula>0.02</formula>
    </cfRule>
  </conditionalFormatting>
  <conditionalFormatting sqref="G571">
    <cfRule type="cellIs" dxfId="5574" priority="3385" stopIfTrue="1" operator="lessThanOrEqual">
      <formula>0.12</formula>
    </cfRule>
    <cfRule type="cellIs" dxfId="5573" priority="3386" stopIfTrue="1" operator="between">
      <formula>0.1201</formula>
      <formula>0.2</formula>
    </cfRule>
    <cfRule type="cellIs" dxfId="5572" priority="3387" stopIfTrue="1" operator="greaterThan">
      <formula>0.2</formula>
    </cfRule>
  </conditionalFormatting>
  <conditionalFormatting sqref="N571">
    <cfRule type="cellIs" dxfId="5571" priority="3382" stopIfTrue="1" operator="between">
      <formula>50.1</formula>
      <formula>100</formula>
    </cfRule>
    <cfRule type="cellIs" dxfId="5570" priority="3384" stopIfTrue="1" operator="greaterThan">
      <formula>100</formula>
    </cfRule>
  </conditionalFormatting>
  <conditionalFormatting sqref="M571">
    <cfRule type="cellIs" dxfId="5569" priority="3381" stopIfTrue="1" operator="between">
      <formula>1250.1</formula>
      <formula>5000</formula>
    </cfRule>
    <cfRule type="cellIs" dxfId="5568" priority="3383" stopIfTrue="1" operator="greaterThan">
      <formula>5000</formula>
    </cfRule>
  </conditionalFormatting>
  <conditionalFormatting sqref="F571:G571">
    <cfRule type="cellIs" dxfId="5567" priority="3378" stopIfTrue="1" operator="lessThanOrEqual">
      <formula>60</formula>
    </cfRule>
    <cfRule type="cellIs" dxfId="5566" priority="3379" stopIfTrue="1" operator="between">
      <formula>60</formula>
      <formula>100</formula>
    </cfRule>
    <cfRule type="cellIs" dxfId="5565" priority="3380" stopIfTrue="1" operator="greaterThan">
      <formula>100</formula>
    </cfRule>
  </conditionalFormatting>
  <conditionalFormatting sqref="E571">
    <cfRule type="cellIs" dxfId="5564" priority="3375" stopIfTrue="1" operator="lessThanOrEqual">
      <formula>2.5</formula>
    </cfRule>
    <cfRule type="cellIs" dxfId="5563" priority="3376" stopIfTrue="1" operator="between">
      <formula>2.5</formula>
      <formula>7</formula>
    </cfRule>
    <cfRule type="cellIs" dxfId="5562" priority="3377" stopIfTrue="1" operator="greaterThan">
      <formula>7</formula>
    </cfRule>
  </conditionalFormatting>
  <conditionalFormatting sqref="H571">
    <cfRule type="cellIs" dxfId="5561" priority="3372" stopIfTrue="1" operator="lessThanOrEqual">
      <formula>12</formula>
    </cfRule>
    <cfRule type="cellIs" dxfId="5560" priority="3373" stopIfTrue="1" operator="between">
      <formula>12</formula>
      <formula>16</formula>
    </cfRule>
    <cfRule type="cellIs" dxfId="5559" priority="3374" stopIfTrue="1" operator="greaterThan">
      <formula>16</formula>
    </cfRule>
  </conditionalFormatting>
  <conditionalFormatting sqref="J571">
    <cfRule type="cellIs" dxfId="5558" priority="3369" stopIfTrue="1" operator="greaterThan">
      <formula>6.2</formula>
    </cfRule>
    <cfRule type="cellIs" dxfId="5557" priority="3370" stopIfTrue="1" operator="between">
      <formula>5.601</formula>
      <formula>6.2</formula>
    </cfRule>
    <cfRule type="cellIs" dxfId="5556" priority="3371" stopIfTrue="1" operator="lessThanOrEqual">
      <formula>5.6</formula>
    </cfRule>
  </conditionalFormatting>
  <conditionalFormatting sqref="K571">
    <cfRule type="cellIs" dxfId="5555" priority="3368" stopIfTrue="1" operator="lessThanOrEqual">
      <formula>0.02</formula>
    </cfRule>
  </conditionalFormatting>
  <conditionalFormatting sqref="G571">
    <cfRule type="cellIs" dxfId="5554" priority="3365" stopIfTrue="1" operator="lessThanOrEqual">
      <formula>0.12</formula>
    </cfRule>
    <cfRule type="cellIs" dxfId="5553" priority="3366" stopIfTrue="1" operator="between">
      <formula>0.1201</formula>
      <formula>0.2</formula>
    </cfRule>
    <cfRule type="cellIs" dxfId="5552" priority="3367" stopIfTrue="1" operator="greaterThan">
      <formula>0.2</formula>
    </cfRule>
  </conditionalFormatting>
  <conditionalFormatting sqref="N571">
    <cfRule type="cellIs" dxfId="5551" priority="3363" stopIfTrue="1" operator="between">
      <formula>50.1</formula>
      <formula>100</formula>
    </cfRule>
    <cfRule type="cellIs" dxfId="5550" priority="3364" stopIfTrue="1" operator="greaterThan">
      <formula>100</formula>
    </cfRule>
  </conditionalFormatting>
  <conditionalFormatting sqref="M571">
    <cfRule type="cellIs" dxfId="5549" priority="3361" stopIfTrue="1" operator="between">
      <formula>1250.1</formula>
      <formula>5000</formula>
    </cfRule>
    <cfRule type="cellIs" dxfId="5548" priority="3362" stopIfTrue="1" operator="greaterThan">
      <formula>5000</formula>
    </cfRule>
  </conditionalFormatting>
  <conditionalFormatting sqref="F583:G583">
    <cfRule type="cellIs" dxfId="5547" priority="3348" stopIfTrue="1" operator="lessThanOrEqual">
      <formula>60</formula>
    </cfRule>
    <cfRule type="cellIs" dxfId="5546" priority="3349" stopIfTrue="1" operator="between">
      <formula>60</formula>
      <formula>100</formula>
    </cfRule>
    <cfRule type="cellIs" dxfId="5545" priority="3350" stopIfTrue="1" operator="greaterThan">
      <formula>100</formula>
    </cfRule>
  </conditionalFormatting>
  <conditionalFormatting sqref="E583">
    <cfRule type="cellIs" dxfId="5544" priority="3351" stopIfTrue="1" operator="lessThanOrEqual">
      <formula>2.5</formula>
    </cfRule>
    <cfRule type="cellIs" dxfId="5543" priority="3352" stopIfTrue="1" operator="between">
      <formula>2.5</formula>
      <formula>7</formula>
    </cfRule>
    <cfRule type="cellIs" dxfId="5542" priority="3353" stopIfTrue="1" operator="greaterThan">
      <formula>7</formula>
    </cfRule>
  </conditionalFormatting>
  <conditionalFormatting sqref="H583">
    <cfRule type="cellIs" dxfId="5541" priority="3354" stopIfTrue="1" operator="lessThanOrEqual">
      <formula>12</formula>
    </cfRule>
    <cfRule type="cellIs" dxfId="5540" priority="3355" stopIfTrue="1" operator="between">
      <formula>12</formula>
      <formula>16</formula>
    </cfRule>
    <cfRule type="cellIs" dxfId="5539" priority="3356" stopIfTrue="1" operator="greaterThan">
      <formula>16</formula>
    </cfRule>
  </conditionalFormatting>
  <conditionalFormatting sqref="J583">
    <cfRule type="cellIs" dxfId="5538" priority="3357" stopIfTrue="1" operator="greaterThan">
      <formula>6.2</formula>
    </cfRule>
    <cfRule type="cellIs" dxfId="5537" priority="3358" stopIfTrue="1" operator="between">
      <formula>5.601</formula>
      <formula>6.2</formula>
    </cfRule>
    <cfRule type="cellIs" dxfId="5536" priority="3359" stopIfTrue="1" operator="lessThanOrEqual">
      <formula>5.6</formula>
    </cfRule>
  </conditionalFormatting>
  <conditionalFormatting sqref="K583">
    <cfRule type="cellIs" dxfId="5535" priority="3360" stopIfTrue="1" operator="lessThanOrEqual">
      <formula>0.02</formula>
    </cfRule>
  </conditionalFormatting>
  <conditionalFormatting sqref="G583">
    <cfRule type="cellIs" dxfId="5534" priority="3345" stopIfTrue="1" operator="lessThanOrEqual">
      <formula>0.12</formula>
    </cfRule>
    <cfRule type="cellIs" dxfId="5533" priority="3346" stopIfTrue="1" operator="between">
      <formula>0.1201</formula>
      <formula>0.2</formula>
    </cfRule>
    <cfRule type="cellIs" dxfId="5532" priority="3347" stopIfTrue="1" operator="greaterThan">
      <formula>0.2</formula>
    </cfRule>
  </conditionalFormatting>
  <conditionalFormatting sqref="N583">
    <cfRule type="cellIs" dxfId="5531" priority="3342" stopIfTrue="1" operator="between">
      <formula>50.1</formula>
      <formula>100</formula>
    </cfRule>
    <cfRule type="cellIs" dxfId="5530" priority="3344" stopIfTrue="1" operator="greaterThan">
      <formula>100</formula>
    </cfRule>
  </conditionalFormatting>
  <conditionalFormatting sqref="M583">
    <cfRule type="cellIs" dxfId="5529" priority="3341" stopIfTrue="1" operator="between">
      <formula>1250.1</formula>
      <formula>5000</formula>
    </cfRule>
    <cfRule type="cellIs" dxfId="5528" priority="3343" stopIfTrue="1" operator="greaterThan">
      <formula>5000</formula>
    </cfRule>
  </conditionalFormatting>
  <conditionalFormatting sqref="F583:G583">
    <cfRule type="cellIs" dxfId="5527" priority="3338" stopIfTrue="1" operator="lessThanOrEqual">
      <formula>60</formula>
    </cfRule>
    <cfRule type="cellIs" dxfId="5526" priority="3339" stopIfTrue="1" operator="between">
      <formula>60</formula>
      <formula>100</formula>
    </cfRule>
    <cfRule type="cellIs" dxfId="5525" priority="3340" stopIfTrue="1" operator="greaterThan">
      <formula>100</formula>
    </cfRule>
  </conditionalFormatting>
  <conditionalFormatting sqref="E583">
    <cfRule type="cellIs" dxfId="5524" priority="3335" stopIfTrue="1" operator="lessThanOrEqual">
      <formula>2.5</formula>
    </cfRule>
    <cfRule type="cellIs" dxfId="5523" priority="3336" stopIfTrue="1" operator="between">
      <formula>2.5</formula>
      <formula>7</formula>
    </cfRule>
    <cfRule type="cellIs" dxfId="5522" priority="3337" stopIfTrue="1" operator="greaterThan">
      <formula>7</formula>
    </cfRule>
  </conditionalFormatting>
  <conditionalFormatting sqref="H583">
    <cfRule type="cellIs" dxfId="5521" priority="3332" stopIfTrue="1" operator="lessThanOrEqual">
      <formula>12</formula>
    </cfRule>
    <cfRule type="cellIs" dxfId="5520" priority="3333" stopIfTrue="1" operator="between">
      <formula>12</formula>
      <formula>16</formula>
    </cfRule>
    <cfRule type="cellIs" dxfId="5519" priority="3334" stopIfTrue="1" operator="greaterThan">
      <formula>16</formula>
    </cfRule>
  </conditionalFormatting>
  <conditionalFormatting sqref="J583">
    <cfRule type="cellIs" dxfId="5518" priority="3329" stopIfTrue="1" operator="greaterThan">
      <formula>6.2</formula>
    </cfRule>
    <cfRule type="cellIs" dxfId="5517" priority="3330" stopIfTrue="1" operator="between">
      <formula>5.601</formula>
      <formula>6.2</formula>
    </cfRule>
    <cfRule type="cellIs" dxfId="5516" priority="3331" stopIfTrue="1" operator="lessThanOrEqual">
      <formula>5.6</formula>
    </cfRule>
  </conditionalFormatting>
  <conditionalFormatting sqref="K583">
    <cfRule type="cellIs" dxfId="5515" priority="3328" stopIfTrue="1" operator="lessThanOrEqual">
      <formula>0.02</formula>
    </cfRule>
  </conditionalFormatting>
  <conditionalFormatting sqref="G583">
    <cfRule type="cellIs" dxfId="5514" priority="3325" stopIfTrue="1" operator="lessThanOrEqual">
      <formula>0.12</formula>
    </cfRule>
    <cfRule type="cellIs" dxfId="5513" priority="3326" stopIfTrue="1" operator="between">
      <formula>0.1201</formula>
      <formula>0.2</formula>
    </cfRule>
    <cfRule type="cellIs" dxfId="5512" priority="3327" stopIfTrue="1" operator="greaterThan">
      <formula>0.2</formula>
    </cfRule>
  </conditionalFormatting>
  <conditionalFormatting sqref="N583">
    <cfRule type="cellIs" dxfId="5511" priority="3323" stopIfTrue="1" operator="between">
      <formula>50.1</formula>
      <formula>100</formula>
    </cfRule>
    <cfRule type="cellIs" dxfId="5510" priority="3324" stopIfTrue="1" operator="greaterThan">
      <formula>100</formula>
    </cfRule>
  </conditionalFormatting>
  <conditionalFormatting sqref="M583">
    <cfRule type="cellIs" dxfId="5509" priority="3321" stopIfTrue="1" operator="between">
      <formula>1250.1</formula>
      <formula>5000</formula>
    </cfRule>
    <cfRule type="cellIs" dxfId="5508" priority="3322" stopIfTrue="1" operator="greaterThan">
      <formula>5000</formula>
    </cfRule>
  </conditionalFormatting>
  <conditionalFormatting sqref="F595:G595">
    <cfRule type="cellIs" dxfId="5507" priority="3308" stopIfTrue="1" operator="lessThanOrEqual">
      <formula>60</formula>
    </cfRule>
    <cfRule type="cellIs" dxfId="5506" priority="3309" stopIfTrue="1" operator="between">
      <formula>60</formula>
      <formula>100</formula>
    </cfRule>
    <cfRule type="cellIs" dxfId="5505" priority="3310" stopIfTrue="1" operator="greaterThan">
      <formula>100</formula>
    </cfRule>
  </conditionalFormatting>
  <conditionalFormatting sqref="E595">
    <cfRule type="cellIs" dxfId="5504" priority="3311" stopIfTrue="1" operator="lessThanOrEqual">
      <formula>2.5</formula>
    </cfRule>
    <cfRule type="cellIs" dxfId="5503" priority="3312" stopIfTrue="1" operator="between">
      <formula>2.5</formula>
      <formula>7</formula>
    </cfRule>
    <cfRule type="cellIs" dxfId="5502" priority="3313" stopIfTrue="1" operator="greaterThan">
      <formula>7</formula>
    </cfRule>
  </conditionalFormatting>
  <conditionalFormatting sqref="H595">
    <cfRule type="cellIs" dxfId="5501" priority="3314" stopIfTrue="1" operator="lessThanOrEqual">
      <formula>12</formula>
    </cfRule>
    <cfRule type="cellIs" dxfId="5500" priority="3315" stopIfTrue="1" operator="between">
      <formula>12</formula>
      <formula>16</formula>
    </cfRule>
    <cfRule type="cellIs" dxfId="5499" priority="3316" stopIfTrue="1" operator="greaterThan">
      <formula>16</formula>
    </cfRule>
  </conditionalFormatting>
  <conditionalFormatting sqref="J595">
    <cfRule type="cellIs" dxfId="5498" priority="3317" stopIfTrue="1" operator="greaterThan">
      <formula>6.2</formula>
    </cfRule>
    <cfRule type="cellIs" dxfId="5497" priority="3318" stopIfTrue="1" operator="between">
      <formula>5.601</formula>
      <formula>6.2</formula>
    </cfRule>
    <cfRule type="cellIs" dxfId="5496" priority="3319" stopIfTrue="1" operator="lessThanOrEqual">
      <formula>5.6</formula>
    </cfRule>
  </conditionalFormatting>
  <conditionalFormatting sqref="K595">
    <cfRule type="cellIs" dxfId="5495" priority="3320" stopIfTrue="1" operator="lessThanOrEqual">
      <formula>0.02</formula>
    </cfRule>
  </conditionalFormatting>
  <conditionalFormatting sqref="G595">
    <cfRule type="cellIs" dxfId="5494" priority="3305" stopIfTrue="1" operator="lessThanOrEqual">
      <formula>0.12</formula>
    </cfRule>
    <cfRule type="cellIs" dxfId="5493" priority="3306" stopIfTrue="1" operator="between">
      <formula>0.1201</formula>
      <formula>0.2</formula>
    </cfRule>
    <cfRule type="cellIs" dxfId="5492" priority="3307" stopIfTrue="1" operator="greaterThan">
      <formula>0.2</formula>
    </cfRule>
  </conditionalFormatting>
  <conditionalFormatting sqref="N595">
    <cfRule type="cellIs" dxfId="5491" priority="3302" stopIfTrue="1" operator="between">
      <formula>50.1</formula>
      <formula>100</formula>
    </cfRule>
    <cfRule type="cellIs" dxfId="5490" priority="3304" stopIfTrue="1" operator="greaterThan">
      <formula>100</formula>
    </cfRule>
  </conditionalFormatting>
  <conditionalFormatting sqref="M595">
    <cfRule type="cellIs" dxfId="5489" priority="3301" stopIfTrue="1" operator="between">
      <formula>1250.1</formula>
      <formula>5000</formula>
    </cfRule>
    <cfRule type="cellIs" dxfId="5488" priority="3303" stopIfTrue="1" operator="greaterThan">
      <formula>5000</formula>
    </cfRule>
  </conditionalFormatting>
  <conditionalFormatting sqref="F595:G595">
    <cfRule type="cellIs" dxfId="5487" priority="3298" stopIfTrue="1" operator="lessThanOrEqual">
      <formula>60</formula>
    </cfRule>
    <cfRule type="cellIs" dxfId="5486" priority="3299" stopIfTrue="1" operator="between">
      <formula>60</formula>
      <formula>100</formula>
    </cfRule>
    <cfRule type="cellIs" dxfId="5485" priority="3300" stopIfTrue="1" operator="greaterThan">
      <formula>100</formula>
    </cfRule>
  </conditionalFormatting>
  <conditionalFormatting sqref="E595">
    <cfRule type="cellIs" dxfId="5484" priority="3295" stopIfTrue="1" operator="lessThanOrEqual">
      <formula>2.5</formula>
    </cfRule>
    <cfRule type="cellIs" dxfId="5483" priority="3296" stopIfTrue="1" operator="between">
      <formula>2.5</formula>
      <formula>7</formula>
    </cfRule>
    <cfRule type="cellIs" dxfId="5482" priority="3297" stopIfTrue="1" operator="greaterThan">
      <formula>7</formula>
    </cfRule>
  </conditionalFormatting>
  <conditionalFormatting sqref="H595">
    <cfRule type="cellIs" dxfId="5481" priority="3292" stopIfTrue="1" operator="lessThanOrEqual">
      <formula>12</formula>
    </cfRule>
    <cfRule type="cellIs" dxfId="5480" priority="3293" stopIfTrue="1" operator="between">
      <formula>12</formula>
      <formula>16</formula>
    </cfRule>
    <cfRule type="cellIs" dxfId="5479" priority="3294" stopIfTrue="1" operator="greaterThan">
      <formula>16</formula>
    </cfRule>
  </conditionalFormatting>
  <conditionalFormatting sqref="J595">
    <cfRule type="cellIs" dxfId="5478" priority="3289" stopIfTrue="1" operator="greaterThan">
      <formula>6.2</formula>
    </cfRule>
    <cfRule type="cellIs" dxfId="5477" priority="3290" stopIfTrue="1" operator="between">
      <formula>5.601</formula>
      <formula>6.2</formula>
    </cfRule>
    <cfRule type="cellIs" dxfId="5476" priority="3291" stopIfTrue="1" operator="lessThanOrEqual">
      <formula>5.6</formula>
    </cfRule>
  </conditionalFormatting>
  <conditionalFormatting sqref="K595">
    <cfRule type="cellIs" dxfId="5475" priority="3288" stopIfTrue="1" operator="lessThanOrEqual">
      <formula>0.02</formula>
    </cfRule>
  </conditionalFormatting>
  <conditionalFormatting sqref="G595">
    <cfRule type="cellIs" dxfId="5474" priority="3285" stopIfTrue="1" operator="lessThanOrEqual">
      <formula>0.12</formula>
    </cfRule>
    <cfRule type="cellIs" dxfId="5473" priority="3286" stopIfTrue="1" operator="between">
      <formula>0.1201</formula>
      <formula>0.2</formula>
    </cfRule>
    <cfRule type="cellIs" dxfId="5472" priority="3287" stopIfTrue="1" operator="greaterThan">
      <formula>0.2</formula>
    </cfRule>
  </conditionalFormatting>
  <conditionalFormatting sqref="N595">
    <cfRule type="cellIs" dxfId="5471" priority="3283" stopIfTrue="1" operator="between">
      <formula>50.1</formula>
      <formula>100</formula>
    </cfRule>
    <cfRule type="cellIs" dxfId="5470" priority="3284" stopIfTrue="1" operator="greaterThan">
      <formula>100</formula>
    </cfRule>
  </conditionalFormatting>
  <conditionalFormatting sqref="M595">
    <cfRule type="cellIs" dxfId="5469" priority="3281" stopIfTrue="1" operator="between">
      <formula>1250.1</formula>
      <formula>5000</formula>
    </cfRule>
    <cfRule type="cellIs" dxfId="5468" priority="3282" stopIfTrue="1" operator="greaterThan">
      <formula>5000</formula>
    </cfRule>
  </conditionalFormatting>
  <conditionalFormatting sqref="F607:G607">
    <cfRule type="cellIs" dxfId="5467" priority="3268" stopIfTrue="1" operator="lessThanOrEqual">
      <formula>60</formula>
    </cfRule>
    <cfRule type="cellIs" dxfId="5466" priority="3269" stopIfTrue="1" operator="between">
      <formula>60</formula>
      <formula>100</formula>
    </cfRule>
    <cfRule type="cellIs" dxfId="5465" priority="3270" stopIfTrue="1" operator="greaterThan">
      <formula>100</formula>
    </cfRule>
  </conditionalFormatting>
  <conditionalFormatting sqref="E607">
    <cfRule type="cellIs" dxfId="5464" priority="3271" stopIfTrue="1" operator="lessThanOrEqual">
      <formula>2.5</formula>
    </cfRule>
    <cfRule type="cellIs" dxfId="5463" priority="3272" stopIfTrue="1" operator="between">
      <formula>2.5</formula>
      <formula>7</formula>
    </cfRule>
    <cfRule type="cellIs" dxfId="5462" priority="3273" stopIfTrue="1" operator="greaterThan">
      <formula>7</formula>
    </cfRule>
  </conditionalFormatting>
  <conditionalFormatting sqref="H607">
    <cfRule type="cellIs" dxfId="5461" priority="3274" stopIfTrue="1" operator="lessThanOrEqual">
      <formula>12</formula>
    </cfRule>
    <cfRule type="cellIs" dxfId="5460" priority="3275" stopIfTrue="1" operator="between">
      <formula>12</formula>
      <formula>16</formula>
    </cfRule>
    <cfRule type="cellIs" dxfId="5459" priority="3276" stopIfTrue="1" operator="greaterThan">
      <formula>16</formula>
    </cfRule>
  </conditionalFormatting>
  <conditionalFormatting sqref="J607">
    <cfRule type="cellIs" dxfId="5458" priority="3277" stopIfTrue="1" operator="greaterThan">
      <formula>6.2</formula>
    </cfRule>
    <cfRule type="cellIs" dxfId="5457" priority="3278" stopIfTrue="1" operator="between">
      <formula>5.601</formula>
      <formula>6.2</formula>
    </cfRule>
    <cfRule type="cellIs" dxfId="5456" priority="3279" stopIfTrue="1" operator="lessThanOrEqual">
      <formula>5.6</formula>
    </cfRule>
  </conditionalFormatting>
  <conditionalFormatting sqref="K607">
    <cfRule type="cellIs" dxfId="5455" priority="3280" stopIfTrue="1" operator="lessThanOrEqual">
      <formula>0.02</formula>
    </cfRule>
  </conditionalFormatting>
  <conditionalFormatting sqref="G607">
    <cfRule type="cellIs" dxfId="5454" priority="3265" stopIfTrue="1" operator="lessThanOrEqual">
      <formula>0.12</formula>
    </cfRule>
    <cfRule type="cellIs" dxfId="5453" priority="3266" stopIfTrue="1" operator="between">
      <formula>0.1201</formula>
      <formula>0.2</formula>
    </cfRule>
    <cfRule type="cellIs" dxfId="5452" priority="3267" stopIfTrue="1" operator="greaterThan">
      <formula>0.2</formula>
    </cfRule>
  </conditionalFormatting>
  <conditionalFormatting sqref="N607">
    <cfRule type="cellIs" dxfId="5451" priority="3262" stopIfTrue="1" operator="between">
      <formula>50.1</formula>
      <formula>100</formula>
    </cfRule>
    <cfRule type="cellIs" dxfId="5450" priority="3264" stopIfTrue="1" operator="greaterThan">
      <formula>100</formula>
    </cfRule>
  </conditionalFormatting>
  <conditionalFormatting sqref="M607">
    <cfRule type="cellIs" dxfId="5449" priority="3261" stopIfTrue="1" operator="between">
      <formula>1250.1</formula>
      <formula>5000</formula>
    </cfRule>
    <cfRule type="cellIs" dxfId="5448" priority="3263" stopIfTrue="1" operator="greaterThan">
      <formula>5000</formula>
    </cfRule>
  </conditionalFormatting>
  <conditionalFormatting sqref="F607:G607">
    <cfRule type="cellIs" dxfId="5447" priority="3258" stopIfTrue="1" operator="lessThanOrEqual">
      <formula>60</formula>
    </cfRule>
    <cfRule type="cellIs" dxfId="5446" priority="3259" stopIfTrue="1" operator="between">
      <formula>60</formula>
      <formula>100</formula>
    </cfRule>
    <cfRule type="cellIs" dxfId="5445" priority="3260" stopIfTrue="1" operator="greaterThan">
      <formula>100</formula>
    </cfRule>
  </conditionalFormatting>
  <conditionalFormatting sqref="E607">
    <cfRule type="cellIs" dxfId="5444" priority="3255" stopIfTrue="1" operator="lessThanOrEqual">
      <formula>2.5</formula>
    </cfRule>
    <cfRule type="cellIs" dxfId="5443" priority="3256" stopIfTrue="1" operator="between">
      <formula>2.5</formula>
      <formula>7</formula>
    </cfRule>
    <cfRule type="cellIs" dxfId="5442" priority="3257" stopIfTrue="1" operator="greaterThan">
      <formula>7</formula>
    </cfRule>
  </conditionalFormatting>
  <conditionalFormatting sqref="H607">
    <cfRule type="cellIs" dxfId="5441" priority="3252" stopIfTrue="1" operator="lessThanOrEqual">
      <formula>12</formula>
    </cfRule>
    <cfRule type="cellIs" dxfId="5440" priority="3253" stopIfTrue="1" operator="between">
      <formula>12</formula>
      <formula>16</formula>
    </cfRule>
    <cfRule type="cellIs" dxfId="5439" priority="3254" stopIfTrue="1" operator="greaterThan">
      <formula>16</formula>
    </cfRule>
  </conditionalFormatting>
  <conditionalFormatting sqref="J607">
    <cfRule type="cellIs" dxfId="5438" priority="3249" stopIfTrue="1" operator="greaterThan">
      <formula>6.2</formula>
    </cfRule>
    <cfRule type="cellIs" dxfId="5437" priority="3250" stopIfTrue="1" operator="between">
      <formula>5.601</formula>
      <formula>6.2</formula>
    </cfRule>
    <cfRule type="cellIs" dxfId="5436" priority="3251" stopIfTrue="1" operator="lessThanOrEqual">
      <formula>5.6</formula>
    </cfRule>
  </conditionalFormatting>
  <conditionalFormatting sqref="K607">
    <cfRule type="cellIs" dxfId="5435" priority="3248" stopIfTrue="1" operator="lessThanOrEqual">
      <formula>0.02</formula>
    </cfRule>
  </conditionalFormatting>
  <conditionalFormatting sqref="G607">
    <cfRule type="cellIs" dxfId="5434" priority="3245" stopIfTrue="1" operator="lessThanOrEqual">
      <formula>0.12</formula>
    </cfRule>
    <cfRule type="cellIs" dxfId="5433" priority="3246" stopIfTrue="1" operator="between">
      <formula>0.1201</formula>
      <formula>0.2</formula>
    </cfRule>
    <cfRule type="cellIs" dxfId="5432" priority="3247" stopIfTrue="1" operator="greaterThan">
      <formula>0.2</formula>
    </cfRule>
  </conditionalFormatting>
  <conditionalFormatting sqref="N607">
    <cfRule type="cellIs" dxfId="5431" priority="3243" stopIfTrue="1" operator="between">
      <formula>50.1</formula>
      <formula>100</formula>
    </cfRule>
    <cfRule type="cellIs" dxfId="5430" priority="3244" stopIfTrue="1" operator="greaterThan">
      <formula>100</formula>
    </cfRule>
  </conditionalFormatting>
  <conditionalFormatting sqref="M607">
    <cfRule type="cellIs" dxfId="5429" priority="3241" stopIfTrue="1" operator="between">
      <formula>1250.1</formula>
      <formula>5000</formula>
    </cfRule>
    <cfRule type="cellIs" dxfId="5428" priority="3242" stopIfTrue="1" operator="greaterThan">
      <formula>5000</formula>
    </cfRule>
  </conditionalFormatting>
  <conditionalFormatting sqref="F622:G622">
    <cfRule type="cellIs" dxfId="5427" priority="3228" stopIfTrue="1" operator="lessThanOrEqual">
      <formula>60</formula>
    </cfRule>
    <cfRule type="cellIs" dxfId="5426" priority="3229" stopIfTrue="1" operator="between">
      <formula>60</formula>
      <formula>100</formula>
    </cfRule>
    <cfRule type="cellIs" dxfId="5425" priority="3230" stopIfTrue="1" operator="greaterThan">
      <formula>100</formula>
    </cfRule>
  </conditionalFormatting>
  <conditionalFormatting sqref="E622">
    <cfRule type="cellIs" dxfId="5424" priority="3231" stopIfTrue="1" operator="lessThanOrEqual">
      <formula>2.5</formula>
    </cfRule>
    <cfRule type="cellIs" dxfId="5423" priority="3232" stopIfTrue="1" operator="between">
      <formula>2.5</formula>
      <formula>7</formula>
    </cfRule>
    <cfRule type="cellIs" dxfId="5422" priority="3233" stopIfTrue="1" operator="greaterThan">
      <formula>7</formula>
    </cfRule>
  </conditionalFormatting>
  <conditionalFormatting sqref="H622">
    <cfRule type="cellIs" dxfId="5421" priority="3234" stopIfTrue="1" operator="lessThanOrEqual">
      <formula>12</formula>
    </cfRule>
    <cfRule type="cellIs" dxfId="5420" priority="3235" stopIfTrue="1" operator="between">
      <formula>12</formula>
      <formula>16</formula>
    </cfRule>
    <cfRule type="cellIs" dxfId="5419" priority="3236" stopIfTrue="1" operator="greaterThan">
      <formula>16</formula>
    </cfRule>
  </conditionalFormatting>
  <conditionalFormatting sqref="J622">
    <cfRule type="cellIs" dxfId="5418" priority="3237" stopIfTrue="1" operator="greaterThan">
      <formula>6.2</formula>
    </cfRule>
    <cfRule type="cellIs" dxfId="5417" priority="3238" stopIfTrue="1" operator="between">
      <formula>5.601</formula>
      <formula>6.2</formula>
    </cfRule>
    <cfRule type="cellIs" dxfId="5416" priority="3239" stopIfTrue="1" operator="lessThanOrEqual">
      <formula>5.6</formula>
    </cfRule>
  </conditionalFormatting>
  <conditionalFormatting sqref="K622">
    <cfRule type="cellIs" dxfId="5415" priority="3240" stopIfTrue="1" operator="lessThanOrEqual">
      <formula>0.02</formula>
    </cfRule>
  </conditionalFormatting>
  <conditionalFormatting sqref="G622">
    <cfRule type="cellIs" dxfId="5414" priority="3225" stopIfTrue="1" operator="lessThanOrEqual">
      <formula>0.12</formula>
    </cfRule>
    <cfRule type="cellIs" dxfId="5413" priority="3226" stopIfTrue="1" operator="between">
      <formula>0.1201</formula>
      <formula>0.2</formula>
    </cfRule>
    <cfRule type="cellIs" dxfId="5412" priority="3227" stopIfTrue="1" operator="greaterThan">
      <formula>0.2</formula>
    </cfRule>
  </conditionalFormatting>
  <conditionalFormatting sqref="N622">
    <cfRule type="cellIs" dxfId="5411" priority="3222" stopIfTrue="1" operator="between">
      <formula>50.1</formula>
      <formula>100</formula>
    </cfRule>
    <cfRule type="cellIs" dxfId="5410" priority="3224" stopIfTrue="1" operator="greaterThan">
      <formula>100</formula>
    </cfRule>
  </conditionalFormatting>
  <conditionalFormatting sqref="M622">
    <cfRule type="cellIs" dxfId="5409" priority="3221" stopIfTrue="1" operator="between">
      <formula>1250.1</formula>
      <formula>5000</formula>
    </cfRule>
    <cfRule type="cellIs" dxfId="5408" priority="3223" stopIfTrue="1" operator="greaterThan">
      <formula>5000</formula>
    </cfRule>
  </conditionalFormatting>
  <conditionalFormatting sqref="F622:G622">
    <cfRule type="cellIs" dxfId="5407" priority="3218" stopIfTrue="1" operator="lessThanOrEqual">
      <formula>60</formula>
    </cfRule>
    <cfRule type="cellIs" dxfId="5406" priority="3219" stopIfTrue="1" operator="between">
      <formula>60</formula>
      <formula>100</formula>
    </cfRule>
    <cfRule type="cellIs" dxfId="5405" priority="3220" stopIfTrue="1" operator="greaterThan">
      <formula>100</formula>
    </cfRule>
  </conditionalFormatting>
  <conditionalFormatting sqref="E622">
    <cfRule type="cellIs" dxfId="5404" priority="3215" stopIfTrue="1" operator="lessThanOrEqual">
      <formula>2.5</formula>
    </cfRule>
    <cfRule type="cellIs" dxfId="5403" priority="3216" stopIfTrue="1" operator="between">
      <formula>2.5</formula>
      <formula>7</formula>
    </cfRule>
    <cfRule type="cellIs" dxfId="5402" priority="3217" stopIfTrue="1" operator="greaterThan">
      <formula>7</formula>
    </cfRule>
  </conditionalFormatting>
  <conditionalFormatting sqref="H622">
    <cfRule type="cellIs" dxfId="5401" priority="3212" stopIfTrue="1" operator="lessThanOrEqual">
      <formula>12</formula>
    </cfRule>
    <cfRule type="cellIs" dxfId="5400" priority="3213" stopIfTrue="1" operator="between">
      <formula>12</formula>
      <formula>16</formula>
    </cfRule>
    <cfRule type="cellIs" dxfId="5399" priority="3214" stopIfTrue="1" operator="greaterThan">
      <formula>16</formula>
    </cfRule>
  </conditionalFormatting>
  <conditionalFormatting sqref="J622">
    <cfRule type="cellIs" dxfId="5398" priority="3209" stopIfTrue="1" operator="greaterThan">
      <formula>6.2</formula>
    </cfRule>
    <cfRule type="cellIs" dxfId="5397" priority="3210" stopIfTrue="1" operator="between">
      <formula>5.601</formula>
      <formula>6.2</formula>
    </cfRule>
    <cfRule type="cellIs" dxfId="5396" priority="3211" stopIfTrue="1" operator="lessThanOrEqual">
      <formula>5.6</formula>
    </cfRule>
  </conditionalFormatting>
  <conditionalFormatting sqref="K622">
    <cfRule type="cellIs" dxfId="5395" priority="3208" stopIfTrue="1" operator="lessThanOrEqual">
      <formula>0.02</formula>
    </cfRule>
  </conditionalFormatting>
  <conditionalFormatting sqref="G622">
    <cfRule type="cellIs" dxfId="5394" priority="3205" stopIfTrue="1" operator="lessThanOrEqual">
      <formula>0.12</formula>
    </cfRule>
    <cfRule type="cellIs" dxfId="5393" priority="3206" stopIfTrue="1" operator="between">
      <formula>0.1201</formula>
      <formula>0.2</formula>
    </cfRule>
    <cfRule type="cellIs" dxfId="5392" priority="3207" stopIfTrue="1" operator="greaterThan">
      <formula>0.2</formula>
    </cfRule>
  </conditionalFormatting>
  <conditionalFormatting sqref="N622">
    <cfRule type="cellIs" dxfId="5391" priority="3203" stopIfTrue="1" operator="between">
      <formula>50.1</formula>
      <formula>100</formula>
    </cfRule>
    <cfRule type="cellIs" dxfId="5390" priority="3204" stopIfTrue="1" operator="greaterThan">
      <formula>100</formula>
    </cfRule>
  </conditionalFormatting>
  <conditionalFormatting sqref="M622">
    <cfRule type="cellIs" dxfId="5389" priority="3201" stopIfTrue="1" operator="between">
      <formula>1250.1</formula>
      <formula>5000</formula>
    </cfRule>
    <cfRule type="cellIs" dxfId="5388" priority="3202" stopIfTrue="1" operator="greaterThan">
      <formula>5000</formula>
    </cfRule>
  </conditionalFormatting>
  <conditionalFormatting sqref="F637:G637">
    <cfRule type="cellIs" dxfId="5387" priority="3188" stopIfTrue="1" operator="lessThanOrEqual">
      <formula>60</formula>
    </cfRule>
    <cfRule type="cellIs" dxfId="5386" priority="3189" stopIfTrue="1" operator="between">
      <formula>60</formula>
      <formula>100</formula>
    </cfRule>
    <cfRule type="cellIs" dxfId="5385" priority="3190" stopIfTrue="1" operator="greaterThan">
      <formula>100</formula>
    </cfRule>
  </conditionalFormatting>
  <conditionalFormatting sqref="E637">
    <cfRule type="cellIs" dxfId="5384" priority="3191" stopIfTrue="1" operator="lessThanOrEqual">
      <formula>2.5</formula>
    </cfRule>
    <cfRule type="cellIs" dxfId="5383" priority="3192" stopIfTrue="1" operator="between">
      <formula>2.5</formula>
      <formula>7</formula>
    </cfRule>
    <cfRule type="cellIs" dxfId="5382" priority="3193" stopIfTrue="1" operator="greaterThan">
      <formula>7</formula>
    </cfRule>
  </conditionalFormatting>
  <conditionalFormatting sqref="H637">
    <cfRule type="cellIs" dxfId="5381" priority="3194" stopIfTrue="1" operator="lessThanOrEqual">
      <formula>12</formula>
    </cfRule>
    <cfRule type="cellIs" dxfId="5380" priority="3195" stopIfTrue="1" operator="between">
      <formula>12</formula>
      <formula>16</formula>
    </cfRule>
    <cfRule type="cellIs" dxfId="5379" priority="3196" stopIfTrue="1" operator="greaterThan">
      <formula>16</formula>
    </cfRule>
  </conditionalFormatting>
  <conditionalFormatting sqref="J637">
    <cfRule type="cellIs" dxfId="5378" priority="3197" stopIfTrue="1" operator="greaterThan">
      <formula>6.2</formula>
    </cfRule>
    <cfRule type="cellIs" dxfId="5377" priority="3198" stopIfTrue="1" operator="between">
      <formula>5.601</formula>
      <formula>6.2</formula>
    </cfRule>
    <cfRule type="cellIs" dxfId="5376" priority="3199" stopIfTrue="1" operator="lessThanOrEqual">
      <formula>5.6</formula>
    </cfRule>
  </conditionalFormatting>
  <conditionalFormatting sqref="K637">
    <cfRule type="cellIs" dxfId="5375" priority="3200" stopIfTrue="1" operator="lessThanOrEqual">
      <formula>0.02</formula>
    </cfRule>
  </conditionalFormatting>
  <conditionalFormatting sqref="G637">
    <cfRule type="cellIs" dxfId="5374" priority="3185" stopIfTrue="1" operator="lessThanOrEqual">
      <formula>0.12</formula>
    </cfRule>
    <cfRule type="cellIs" dxfId="5373" priority="3186" stopIfTrue="1" operator="between">
      <formula>0.1201</formula>
      <formula>0.2</formula>
    </cfRule>
    <cfRule type="cellIs" dxfId="5372" priority="3187" stopIfTrue="1" operator="greaterThan">
      <formula>0.2</formula>
    </cfRule>
  </conditionalFormatting>
  <conditionalFormatting sqref="N637">
    <cfRule type="cellIs" dxfId="5371" priority="3182" stopIfTrue="1" operator="between">
      <formula>50.1</formula>
      <formula>100</formula>
    </cfRule>
    <cfRule type="cellIs" dxfId="5370" priority="3184" stopIfTrue="1" operator="greaterThan">
      <formula>100</formula>
    </cfRule>
  </conditionalFormatting>
  <conditionalFormatting sqref="M637">
    <cfRule type="cellIs" dxfId="5369" priority="3181" stopIfTrue="1" operator="between">
      <formula>1250.1</formula>
      <formula>5000</formula>
    </cfRule>
    <cfRule type="cellIs" dxfId="5368" priority="3183" stopIfTrue="1" operator="greaterThan">
      <formula>5000</formula>
    </cfRule>
  </conditionalFormatting>
  <conditionalFormatting sqref="F637:G637">
    <cfRule type="cellIs" dxfId="5367" priority="3178" stopIfTrue="1" operator="lessThanOrEqual">
      <formula>60</formula>
    </cfRule>
    <cfRule type="cellIs" dxfId="5366" priority="3179" stopIfTrue="1" operator="between">
      <formula>60</formula>
      <formula>100</formula>
    </cfRule>
    <cfRule type="cellIs" dxfId="5365" priority="3180" stopIfTrue="1" operator="greaterThan">
      <formula>100</formula>
    </cfRule>
  </conditionalFormatting>
  <conditionalFormatting sqref="E637">
    <cfRule type="cellIs" dxfId="5364" priority="3175" stopIfTrue="1" operator="lessThanOrEqual">
      <formula>2.5</formula>
    </cfRule>
    <cfRule type="cellIs" dxfId="5363" priority="3176" stopIfTrue="1" operator="between">
      <formula>2.5</formula>
      <formula>7</formula>
    </cfRule>
    <cfRule type="cellIs" dxfId="5362" priority="3177" stopIfTrue="1" operator="greaterThan">
      <formula>7</formula>
    </cfRule>
  </conditionalFormatting>
  <conditionalFormatting sqref="H637">
    <cfRule type="cellIs" dxfId="5361" priority="3172" stopIfTrue="1" operator="lessThanOrEqual">
      <formula>12</formula>
    </cfRule>
    <cfRule type="cellIs" dxfId="5360" priority="3173" stopIfTrue="1" operator="between">
      <formula>12</formula>
      <formula>16</formula>
    </cfRule>
    <cfRule type="cellIs" dxfId="5359" priority="3174" stopIfTrue="1" operator="greaterThan">
      <formula>16</formula>
    </cfRule>
  </conditionalFormatting>
  <conditionalFormatting sqref="J637">
    <cfRule type="cellIs" dxfId="5358" priority="3169" stopIfTrue="1" operator="greaterThan">
      <formula>6.2</formula>
    </cfRule>
    <cfRule type="cellIs" dxfId="5357" priority="3170" stopIfTrue="1" operator="between">
      <formula>5.601</formula>
      <formula>6.2</formula>
    </cfRule>
    <cfRule type="cellIs" dxfId="5356" priority="3171" stopIfTrue="1" operator="lessThanOrEqual">
      <formula>5.6</formula>
    </cfRule>
  </conditionalFormatting>
  <conditionalFormatting sqref="K637">
    <cfRule type="cellIs" dxfId="5355" priority="3168" stopIfTrue="1" operator="lessThanOrEqual">
      <formula>0.02</formula>
    </cfRule>
  </conditionalFormatting>
  <conditionalFormatting sqref="G637">
    <cfRule type="cellIs" dxfId="5354" priority="3165" stopIfTrue="1" operator="lessThanOrEqual">
      <formula>0.12</formula>
    </cfRule>
    <cfRule type="cellIs" dxfId="5353" priority="3166" stopIfTrue="1" operator="between">
      <formula>0.1201</formula>
      <formula>0.2</formula>
    </cfRule>
    <cfRule type="cellIs" dxfId="5352" priority="3167" stopIfTrue="1" operator="greaterThan">
      <formula>0.2</formula>
    </cfRule>
  </conditionalFormatting>
  <conditionalFormatting sqref="N637">
    <cfRule type="cellIs" dxfId="5351" priority="3163" stopIfTrue="1" operator="between">
      <formula>50.1</formula>
      <formula>100</formula>
    </cfRule>
    <cfRule type="cellIs" dxfId="5350" priority="3164" stopIfTrue="1" operator="greaterThan">
      <formula>100</formula>
    </cfRule>
  </conditionalFormatting>
  <conditionalFormatting sqref="M637">
    <cfRule type="cellIs" dxfId="5349" priority="3161" stopIfTrue="1" operator="between">
      <formula>1250.1</formula>
      <formula>5000</formula>
    </cfRule>
    <cfRule type="cellIs" dxfId="5348" priority="3162" stopIfTrue="1" operator="greaterThan">
      <formula>5000</formula>
    </cfRule>
  </conditionalFormatting>
  <conditionalFormatting sqref="F649:G649">
    <cfRule type="cellIs" dxfId="5347" priority="3148" stopIfTrue="1" operator="lessThanOrEqual">
      <formula>60</formula>
    </cfRule>
    <cfRule type="cellIs" dxfId="5346" priority="3149" stopIfTrue="1" operator="between">
      <formula>60</formula>
      <formula>100</formula>
    </cfRule>
    <cfRule type="cellIs" dxfId="5345" priority="3150" stopIfTrue="1" operator="greaterThan">
      <formula>100</formula>
    </cfRule>
  </conditionalFormatting>
  <conditionalFormatting sqref="E649">
    <cfRule type="cellIs" dxfId="5344" priority="3151" stopIfTrue="1" operator="lessThanOrEqual">
      <formula>2.5</formula>
    </cfRule>
    <cfRule type="cellIs" dxfId="5343" priority="3152" stopIfTrue="1" operator="between">
      <formula>2.5</formula>
      <formula>7</formula>
    </cfRule>
    <cfRule type="cellIs" dxfId="5342" priority="3153" stopIfTrue="1" operator="greaterThan">
      <formula>7</formula>
    </cfRule>
  </conditionalFormatting>
  <conditionalFormatting sqref="H649">
    <cfRule type="cellIs" dxfId="5341" priority="3154" stopIfTrue="1" operator="lessThanOrEqual">
      <formula>12</formula>
    </cfRule>
    <cfRule type="cellIs" dxfId="5340" priority="3155" stopIfTrue="1" operator="between">
      <formula>12</formula>
      <formula>16</formula>
    </cfRule>
    <cfRule type="cellIs" dxfId="5339" priority="3156" stopIfTrue="1" operator="greaterThan">
      <formula>16</formula>
    </cfRule>
  </conditionalFormatting>
  <conditionalFormatting sqref="J649">
    <cfRule type="cellIs" dxfId="5338" priority="3157" stopIfTrue="1" operator="greaterThan">
      <formula>6.2</formula>
    </cfRule>
    <cfRule type="cellIs" dxfId="5337" priority="3158" stopIfTrue="1" operator="between">
      <formula>5.601</formula>
      <formula>6.2</formula>
    </cfRule>
    <cfRule type="cellIs" dxfId="5336" priority="3159" stopIfTrue="1" operator="lessThanOrEqual">
      <formula>5.6</formula>
    </cfRule>
  </conditionalFormatting>
  <conditionalFormatting sqref="K649">
    <cfRule type="cellIs" dxfId="5335" priority="3160" stopIfTrue="1" operator="lessThanOrEqual">
      <formula>0.02</formula>
    </cfRule>
  </conditionalFormatting>
  <conditionalFormatting sqref="G649">
    <cfRule type="cellIs" dxfId="5334" priority="3145" stopIfTrue="1" operator="lessThanOrEqual">
      <formula>0.12</formula>
    </cfRule>
    <cfRule type="cellIs" dxfId="5333" priority="3146" stopIfTrue="1" operator="between">
      <formula>0.1201</formula>
      <formula>0.2</formula>
    </cfRule>
    <cfRule type="cellIs" dxfId="5332" priority="3147" stopIfTrue="1" operator="greaterThan">
      <formula>0.2</formula>
    </cfRule>
  </conditionalFormatting>
  <conditionalFormatting sqref="N649">
    <cfRule type="cellIs" dxfId="5331" priority="3142" stopIfTrue="1" operator="between">
      <formula>50.1</formula>
      <formula>100</formula>
    </cfRule>
    <cfRule type="cellIs" dxfId="5330" priority="3144" stopIfTrue="1" operator="greaterThan">
      <formula>100</formula>
    </cfRule>
  </conditionalFormatting>
  <conditionalFormatting sqref="M649">
    <cfRule type="cellIs" dxfId="5329" priority="3141" stopIfTrue="1" operator="between">
      <formula>1250.1</formula>
      <formula>5000</formula>
    </cfRule>
    <cfRule type="cellIs" dxfId="5328" priority="3143" stopIfTrue="1" operator="greaterThan">
      <formula>5000</formula>
    </cfRule>
  </conditionalFormatting>
  <conditionalFormatting sqref="F649:G649">
    <cfRule type="cellIs" dxfId="5327" priority="3138" stopIfTrue="1" operator="lessThanOrEqual">
      <formula>60</formula>
    </cfRule>
    <cfRule type="cellIs" dxfId="5326" priority="3139" stopIfTrue="1" operator="between">
      <formula>60</formula>
      <formula>100</formula>
    </cfRule>
    <cfRule type="cellIs" dxfId="5325" priority="3140" stopIfTrue="1" operator="greaterThan">
      <formula>100</formula>
    </cfRule>
  </conditionalFormatting>
  <conditionalFormatting sqref="E649">
    <cfRule type="cellIs" dxfId="5324" priority="3135" stopIfTrue="1" operator="lessThanOrEqual">
      <formula>2.5</formula>
    </cfRule>
    <cfRule type="cellIs" dxfId="5323" priority="3136" stopIfTrue="1" operator="between">
      <formula>2.5</formula>
      <formula>7</formula>
    </cfRule>
    <cfRule type="cellIs" dxfId="5322" priority="3137" stopIfTrue="1" operator="greaterThan">
      <formula>7</formula>
    </cfRule>
  </conditionalFormatting>
  <conditionalFormatting sqref="H649">
    <cfRule type="cellIs" dxfId="5321" priority="3132" stopIfTrue="1" operator="lessThanOrEqual">
      <formula>12</formula>
    </cfRule>
    <cfRule type="cellIs" dxfId="5320" priority="3133" stopIfTrue="1" operator="between">
      <formula>12</formula>
      <formula>16</formula>
    </cfRule>
    <cfRule type="cellIs" dxfId="5319" priority="3134" stopIfTrue="1" operator="greaterThan">
      <formula>16</formula>
    </cfRule>
  </conditionalFormatting>
  <conditionalFormatting sqref="J649">
    <cfRule type="cellIs" dxfId="5318" priority="3129" stopIfTrue="1" operator="greaterThan">
      <formula>6.2</formula>
    </cfRule>
    <cfRule type="cellIs" dxfId="5317" priority="3130" stopIfTrue="1" operator="between">
      <formula>5.601</formula>
      <formula>6.2</formula>
    </cfRule>
    <cfRule type="cellIs" dxfId="5316" priority="3131" stopIfTrue="1" operator="lessThanOrEqual">
      <formula>5.6</formula>
    </cfRule>
  </conditionalFormatting>
  <conditionalFormatting sqref="K649">
    <cfRule type="cellIs" dxfId="5315" priority="3128" stopIfTrue="1" operator="lessThanOrEqual">
      <formula>0.02</formula>
    </cfRule>
  </conditionalFormatting>
  <conditionalFormatting sqref="G649">
    <cfRule type="cellIs" dxfId="5314" priority="3125" stopIfTrue="1" operator="lessThanOrEqual">
      <formula>0.12</formula>
    </cfRule>
    <cfRule type="cellIs" dxfId="5313" priority="3126" stopIfTrue="1" operator="between">
      <formula>0.1201</formula>
      <formula>0.2</formula>
    </cfRule>
    <cfRule type="cellIs" dxfId="5312" priority="3127" stopIfTrue="1" operator="greaterThan">
      <formula>0.2</formula>
    </cfRule>
  </conditionalFormatting>
  <conditionalFormatting sqref="N649">
    <cfRule type="cellIs" dxfId="5311" priority="3123" stopIfTrue="1" operator="between">
      <formula>50.1</formula>
      <formula>100</formula>
    </cfRule>
    <cfRule type="cellIs" dxfId="5310" priority="3124" stopIfTrue="1" operator="greaterThan">
      <formula>100</formula>
    </cfRule>
  </conditionalFormatting>
  <conditionalFormatting sqref="M649">
    <cfRule type="cellIs" dxfId="5309" priority="3121" stopIfTrue="1" operator="between">
      <formula>1250.1</formula>
      <formula>5000</formula>
    </cfRule>
    <cfRule type="cellIs" dxfId="5308" priority="3122" stopIfTrue="1" operator="greaterThan">
      <formula>5000</formula>
    </cfRule>
  </conditionalFormatting>
  <conditionalFormatting sqref="F661:G661">
    <cfRule type="cellIs" dxfId="5307" priority="3108" stopIfTrue="1" operator="lessThanOrEqual">
      <formula>60</formula>
    </cfRule>
    <cfRule type="cellIs" dxfId="5306" priority="3109" stopIfTrue="1" operator="between">
      <formula>60</formula>
      <formula>100</formula>
    </cfRule>
    <cfRule type="cellIs" dxfId="5305" priority="3110" stopIfTrue="1" operator="greaterThan">
      <formula>100</formula>
    </cfRule>
  </conditionalFormatting>
  <conditionalFormatting sqref="E661">
    <cfRule type="cellIs" dxfId="5304" priority="3111" stopIfTrue="1" operator="lessThanOrEqual">
      <formula>2.5</formula>
    </cfRule>
    <cfRule type="cellIs" dxfId="5303" priority="3112" stopIfTrue="1" operator="between">
      <formula>2.5</formula>
      <formula>7</formula>
    </cfRule>
    <cfRule type="cellIs" dxfId="5302" priority="3113" stopIfTrue="1" operator="greaterThan">
      <formula>7</formula>
    </cfRule>
  </conditionalFormatting>
  <conditionalFormatting sqref="H661">
    <cfRule type="cellIs" dxfId="5301" priority="3114" stopIfTrue="1" operator="lessThanOrEqual">
      <formula>12</formula>
    </cfRule>
    <cfRule type="cellIs" dxfId="5300" priority="3115" stopIfTrue="1" operator="between">
      <formula>12</formula>
      <formula>16</formula>
    </cfRule>
    <cfRule type="cellIs" dxfId="5299" priority="3116" stopIfTrue="1" operator="greaterThan">
      <formula>16</formula>
    </cfRule>
  </conditionalFormatting>
  <conditionalFormatting sqref="J661">
    <cfRule type="cellIs" dxfId="5298" priority="3117" stopIfTrue="1" operator="greaterThan">
      <formula>6.2</formula>
    </cfRule>
    <cfRule type="cellIs" dxfId="5297" priority="3118" stopIfTrue="1" operator="between">
      <formula>5.601</formula>
      <formula>6.2</formula>
    </cfRule>
    <cfRule type="cellIs" dxfId="5296" priority="3119" stopIfTrue="1" operator="lessThanOrEqual">
      <formula>5.6</formula>
    </cfRule>
  </conditionalFormatting>
  <conditionalFormatting sqref="K661">
    <cfRule type="cellIs" dxfId="5295" priority="3120" stopIfTrue="1" operator="lessThanOrEqual">
      <formula>0.02</formula>
    </cfRule>
  </conditionalFormatting>
  <conditionalFormatting sqref="G661">
    <cfRule type="cellIs" dxfId="5294" priority="3105" stopIfTrue="1" operator="lessThanOrEqual">
      <formula>0.12</formula>
    </cfRule>
    <cfRule type="cellIs" dxfId="5293" priority="3106" stopIfTrue="1" operator="between">
      <formula>0.1201</formula>
      <formula>0.2</formula>
    </cfRule>
    <cfRule type="cellIs" dxfId="5292" priority="3107" stopIfTrue="1" operator="greaterThan">
      <formula>0.2</formula>
    </cfRule>
  </conditionalFormatting>
  <conditionalFormatting sqref="N661">
    <cfRule type="cellIs" dxfId="5291" priority="3102" stopIfTrue="1" operator="between">
      <formula>50.1</formula>
      <formula>100</formula>
    </cfRule>
    <cfRule type="cellIs" dxfId="5290" priority="3104" stopIfTrue="1" operator="greaterThan">
      <formula>100</formula>
    </cfRule>
  </conditionalFormatting>
  <conditionalFormatting sqref="M661">
    <cfRule type="cellIs" dxfId="5289" priority="3101" stopIfTrue="1" operator="between">
      <formula>1250.1</formula>
      <formula>5000</formula>
    </cfRule>
    <cfRule type="cellIs" dxfId="5288" priority="3103" stopIfTrue="1" operator="greaterThan">
      <formula>5000</formula>
    </cfRule>
  </conditionalFormatting>
  <conditionalFormatting sqref="F661:G661">
    <cfRule type="cellIs" dxfId="5287" priority="3098" stopIfTrue="1" operator="lessThanOrEqual">
      <formula>60</formula>
    </cfRule>
    <cfRule type="cellIs" dxfId="5286" priority="3099" stopIfTrue="1" operator="between">
      <formula>60</formula>
      <formula>100</formula>
    </cfRule>
    <cfRule type="cellIs" dxfId="5285" priority="3100" stopIfTrue="1" operator="greaterThan">
      <formula>100</formula>
    </cfRule>
  </conditionalFormatting>
  <conditionalFormatting sqref="E661">
    <cfRule type="cellIs" dxfId="5284" priority="3095" stopIfTrue="1" operator="lessThanOrEqual">
      <formula>2.5</formula>
    </cfRule>
    <cfRule type="cellIs" dxfId="5283" priority="3096" stopIfTrue="1" operator="between">
      <formula>2.5</formula>
      <formula>7</formula>
    </cfRule>
    <cfRule type="cellIs" dxfId="5282" priority="3097" stopIfTrue="1" operator="greaterThan">
      <formula>7</formula>
    </cfRule>
  </conditionalFormatting>
  <conditionalFormatting sqref="H661">
    <cfRule type="cellIs" dxfId="5281" priority="3092" stopIfTrue="1" operator="lessThanOrEqual">
      <formula>12</formula>
    </cfRule>
    <cfRule type="cellIs" dxfId="5280" priority="3093" stopIfTrue="1" operator="between">
      <formula>12</formula>
      <formula>16</formula>
    </cfRule>
    <cfRule type="cellIs" dxfId="5279" priority="3094" stopIfTrue="1" operator="greaterThan">
      <formula>16</formula>
    </cfRule>
  </conditionalFormatting>
  <conditionalFormatting sqref="J661">
    <cfRule type="cellIs" dxfId="5278" priority="3089" stopIfTrue="1" operator="greaterThan">
      <formula>6.2</formula>
    </cfRule>
    <cfRule type="cellIs" dxfId="5277" priority="3090" stopIfTrue="1" operator="between">
      <formula>5.601</formula>
      <formula>6.2</formula>
    </cfRule>
    <cfRule type="cellIs" dxfId="5276" priority="3091" stopIfTrue="1" operator="lessThanOrEqual">
      <formula>5.6</formula>
    </cfRule>
  </conditionalFormatting>
  <conditionalFormatting sqref="K661">
    <cfRule type="cellIs" dxfId="5275" priority="3088" stopIfTrue="1" operator="lessThanOrEqual">
      <formula>0.02</formula>
    </cfRule>
  </conditionalFormatting>
  <conditionalFormatting sqref="G661">
    <cfRule type="cellIs" dxfId="5274" priority="3085" stopIfTrue="1" operator="lessThanOrEqual">
      <formula>0.12</formula>
    </cfRule>
    <cfRule type="cellIs" dxfId="5273" priority="3086" stopIfTrue="1" operator="between">
      <formula>0.1201</formula>
      <formula>0.2</formula>
    </cfRule>
    <cfRule type="cellIs" dxfId="5272" priority="3087" stopIfTrue="1" operator="greaterThan">
      <formula>0.2</formula>
    </cfRule>
  </conditionalFormatting>
  <conditionalFormatting sqref="N661">
    <cfRule type="cellIs" dxfId="5271" priority="3083" stopIfTrue="1" operator="between">
      <formula>50.1</formula>
      <formula>100</formula>
    </cfRule>
    <cfRule type="cellIs" dxfId="5270" priority="3084" stopIfTrue="1" operator="greaterThan">
      <formula>100</formula>
    </cfRule>
  </conditionalFormatting>
  <conditionalFormatting sqref="M661">
    <cfRule type="cellIs" dxfId="5269" priority="3081" stopIfTrue="1" operator="between">
      <formula>1250.1</formula>
      <formula>5000</formula>
    </cfRule>
    <cfRule type="cellIs" dxfId="5268" priority="3082" stopIfTrue="1" operator="greaterThan">
      <formula>5000</formula>
    </cfRule>
  </conditionalFormatting>
  <conditionalFormatting sqref="F688:G688">
    <cfRule type="cellIs" dxfId="5267" priority="3028" stopIfTrue="1" operator="lessThanOrEqual">
      <formula>60</formula>
    </cfRule>
    <cfRule type="cellIs" dxfId="5266" priority="3029" stopIfTrue="1" operator="between">
      <formula>60</formula>
      <formula>100</formula>
    </cfRule>
    <cfRule type="cellIs" dxfId="5265" priority="3030" stopIfTrue="1" operator="greaterThan">
      <formula>100</formula>
    </cfRule>
  </conditionalFormatting>
  <conditionalFormatting sqref="E688">
    <cfRule type="cellIs" dxfId="5264" priority="3031" stopIfTrue="1" operator="lessThanOrEqual">
      <formula>2.5</formula>
    </cfRule>
    <cfRule type="cellIs" dxfId="5263" priority="3032" stopIfTrue="1" operator="between">
      <formula>2.5</formula>
      <formula>7</formula>
    </cfRule>
    <cfRule type="cellIs" dxfId="5262" priority="3033" stopIfTrue="1" operator="greaterThan">
      <formula>7</formula>
    </cfRule>
  </conditionalFormatting>
  <conditionalFormatting sqref="H688">
    <cfRule type="cellIs" dxfId="5261" priority="3034" stopIfTrue="1" operator="lessThanOrEqual">
      <formula>12</formula>
    </cfRule>
    <cfRule type="cellIs" dxfId="5260" priority="3035" stopIfTrue="1" operator="between">
      <formula>12</formula>
      <formula>16</formula>
    </cfRule>
    <cfRule type="cellIs" dxfId="5259" priority="3036" stopIfTrue="1" operator="greaterThan">
      <formula>16</formula>
    </cfRule>
  </conditionalFormatting>
  <conditionalFormatting sqref="J688">
    <cfRule type="cellIs" dxfId="5258" priority="3037" stopIfTrue="1" operator="greaterThan">
      <formula>6.2</formula>
    </cfRule>
    <cfRule type="cellIs" dxfId="5257" priority="3038" stopIfTrue="1" operator="between">
      <formula>5.601</formula>
      <formula>6.2</formula>
    </cfRule>
    <cfRule type="cellIs" dxfId="5256" priority="3039" stopIfTrue="1" operator="lessThanOrEqual">
      <formula>5.6</formula>
    </cfRule>
  </conditionalFormatting>
  <conditionalFormatting sqref="K688">
    <cfRule type="cellIs" dxfId="5255" priority="3040" stopIfTrue="1" operator="lessThanOrEqual">
      <formula>0.02</formula>
    </cfRule>
  </conditionalFormatting>
  <conditionalFormatting sqref="G688">
    <cfRule type="cellIs" dxfId="5254" priority="3025" stopIfTrue="1" operator="lessThanOrEqual">
      <formula>0.12</formula>
    </cfRule>
    <cfRule type="cellIs" dxfId="5253" priority="3026" stopIfTrue="1" operator="between">
      <formula>0.1201</formula>
      <formula>0.2</formula>
    </cfRule>
    <cfRule type="cellIs" dxfId="5252" priority="3027" stopIfTrue="1" operator="greaterThan">
      <formula>0.2</formula>
    </cfRule>
  </conditionalFormatting>
  <conditionalFormatting sqref="N688">
    <cfRule type="cellIs" dxfId="5251" priority="3022" stopIfTrue="1" operator="between">
      <formula>50.1</formula>
      <formula>100</formula>
    </cfRule>
    <cfRule type="cellIs" dxfId="5250" priority="3024" stopIfTrue="1" operator="greaterThan">
      <formula>100</formula>
    </cfRule>
  </conditionalFormatting>
  <conditionalFormatting sqref="M688">
    <cfRule type="cellIs" dxfId="5249" priority="3021" stopIfTrue="1" operator="between">
      <formula>1250.1</formula>
      <formula>5000</formula>
    </cfRule>
    <cfRule type="cellIs" dxfId="5248" priority="3023" stopIfTrue="1" operator="greaterThan">
      <formula>5000</formula>
    </cfRule>
  </conditionalFormatting>
  <conditionalFormatting sqref="F688:G688">
    <cfRule type="cellIs" dxfId="5247" priority="3018" stopIfTrue="1" operator="lessThanOrEqual">
      <formula>60</formula>
    </cfRule>
    <cfRule type="cellIs" dxfId="5246" priority="3019" stopIfTrue="1" operator="between">
      <formula>60</formula>
      <formula>100</formula>
    </cfRule>
    <cfRule type="cellIs" dxfId="5245" priority="3020" stopIfTrue="1" operator="greaterThan">
      <formula>100</formula>
    </cfRule>
  </conditionalFormatting>
  <conditionalFormatting sqref="E688">
    <cfRule type="cellIs" dxfId="5244" priority="3015" stopIfTrue="1" operator="lessThanOrEqual">
      <formula>2.5</formula>
    </cfRule>
    <cfRule type="cellIs" dxfId="5243" priority="3016" stopIfTrue="1" operator="between">
      <formula>2.5</formula>
      <formula>7</formula>
    </cfRule>
    <cfRule type="cellIs" dxfId="5242" priority="3017" stopIfTrue="1" operator="greaterThan">
      <formula>7</formula>
    </cfRule>
  </conditionalFormatting>
  <conditionalFormatting sqref="H688">
    <cfRule type="cellIs" dxfId="5241" priority="3012" stopIfTrue="1" operator="lessThanOrEqual">
      <formula>12</formula>
    </cfRule>
    <cfRule type="cellIs" dxfId="5240" priority="3013" stopIfTrue="1" operator="between">
      <formula>12</formula>
      <formula>16</formula>
    </cfRule>
    <cfRule type="cellIs" dxfId="5239" priority="3014" stopIfTrue="1" operator="greaterThan">
      <formula>16</formula>
    </cfRule>
  </conditionalFormatting>
  <conditionalFormatting sqref="J688">
    <cfRule type="cellIs" dxfId="5238" priority="3009" stopIfTrue="1" operator="greaterThan">
      <formula>6.2</formula>
    </cfRule>
    <cfRule type="cellIs" dxfId="5237" priority="3010" stopIfTrue="1" operator="between">
      <formula>5.601</formula>
      <formula>6.2</formula>
    </cfRule>
    <cfRule type="cellIs" dxfId="5236" priority="3011" stopIfTrue="1" operator="lessThanOrEqual">
      <formula>5.6</formula>
    </cfRule>
  </conditionalFormatting>
  <conditionalFormatting sqref="K688">
    <cfRule type="cellIs" dxfId="5235" priority="3008" stopIfTrue="1" operator="lessThanOrEqual">
      <formula>0.02</formula>
    </cfRule>
  </conditionalFormatting>
  <conditionalFormatting sqref="G688">
    <cfRule type="cellIs" dxfId="5234" priority="3005" stopIfTrue="1" operator="lessThanOrEqual">
      <formula>0.12</formula>
    </cfRule>
    <cfRule type="cellIs" dxfId="5233" priority="3006" stopIfTrue="1" operator="between">
      <formula>0.1201</formula>
      <formula>0.2</formula>
    </cfRule>
    <cfRule type="cellIs" dxfId="5232" priority="3007" stopIfTrue="1" operator="greaterThan">
      <formula>0.2</formula>
    </cfRule>
  </conditionalFormatting>
  <conditionalFormatting sqref="N688">
    <cfRule type="cellIs" dxfId="5231" priority="3003" stopIfTrue="1" operator="between">
      <formula>50.1</formula>
      <formula>100</formula>
    </cfRule>
    <cfRule type="cellIs" dxfId="5230" priority="3004" stopIfTrue="1" operator="greaterThan">
      <formula>100</formula>
    </cfRule>
  </conditionalFormatting>
  <conditionalFormatting sqref="M688">
    <cfRule type="cellIs" dxfId="5229" priority="3001" stopIfTrue="1" operator="between">
      <formula>1250.1</formula>
      <formula>5000</formula>
    </cfRule>
    <cfRule type="cellIs" dxfId="5228" priority="3002" stopIfTrue="1" operator="greaterThan">
      <formula>5000</formula>
    </cfRule>
  </conditionalFormatting>
  <conditionalFormatting sqref="F703:G703">
    <cfRule type="cellIs" dxfId="5227" priority="2988" stopIfTrue="1" operator="lessThanOrEqual">
      <formula>60</formula>
    </cfRule>
    <cfRule type="cellIs" dxfId="5226" priority="2989" stopIfTrue="1" operator="between">
      <formula>60</formula>
      <formula>100</formula>
    </cfRule>
    <cfRule type="cellIs" dxfId="5225" priority="2990" stopIfTrue="1" operator="greaterThan">
      <formula>100</formula>
    </cfRule>
  </conditionalFormatting>
  <conditionalFormatting sqref="E703">
    <cfRule type="cellIs" dxfId="5224" priority="2991" stopIfTrue="1" operator="lessThanOrEqual">
      <formula>2.5</formula>
    </cfRule>
    <cfRule type="cellIs" dxfId="5223" priority="2992" stopIfTrue="1" operator="between">
      <formula>2.5</formula>
      <formula>7</formula>
    </cfRule>
    <cfRule type="cellIs" dxfId="5222" priority="2993" stopIfTrue="1" operator="greaterThan">
      <formula>7</formula>
    </cfRule>
  </conditionalFormatting>
  <conditionalFormatting sqref="H703">
    <cfRule type="cellIs" dxfId="5221" priority="2994" stopIfTrue="1" operator="lessThanOrEqual">
      <formula>12</formula>
    </cfRule>
    <cfRule type="cellIs" dxfId="5220" priority="2995" stopIfTrue="1" operator="between">
      <formula>12</formula>
      <formula>16</formula>
    </cfRule>
    <cfRule type="cellIs" dxfId="5219" priority="2996" stopIfTrue="1" operator="greaterThan">
      <formula>16</formula>
    </cfRule>
  </conditionalFormatting>
  <conditionalFormatting sqref="J703">
    <cfRule type="cellIs" dxfId="5218" priority="2997" stopIfTrue="1" operator="greaterThan">
      <formula>6.2</formula>
    </cfRule>
    <cfRule type="cellIs" dxfId="5217" priority="2998" stopIfTrue="1" operator="between">
      <formula>5.601</formula>
      <formula>6.2</formula>
    </cfRule>
    <cfRule type="cellIs" dxfId="5216" priority="2999" stopIfTrue="1" operator="lessThanOrEqual">
      <formula>5.6</formula>
    </cfRule>
  </conditionalFormatting>
  <conditionalFormatting sqref="K703">
    <cfRule type="cellIs" dxfId="5215" priority="3000" stopIfTrue="1" operator="lessThanOrEqual">
      <formula>0.02</formula>
    </cfRule>
  </conditionalFormatting>
  <conditionalFormatting sqref="G703">
    <cfRule type="cellIs" dxfId="5214" priority="2985" stopIfTrue="1" operator="lessThanOrEqual">
      <formula>0.12</formula>
    </cfRule>
    <cfRule type="cellIs" dxfId="5213" priority="2986" stopIfTrue="1" operator="between">
      <formula>0.1201</formula>
      <formula>0.2</formula>
    </cfRule>
    <cfRule type="cellIs" dxfId="5212" priority="2987" stopIfTrue="1" operator="greaterThan">
      <formula>0.2</formula>
    </cfRule>
  </conditionalFormatting>
  <conditionalFormatting sqref="N703">
    <cfRule type="cellIs" dxfId="5211" priority="2982" stopIfTrue="1" operator="between">
      <formula>50.1</formula>
      <formula>100</formula>
    </cfRule>
    <cfRule type="cellIs" dxfId="5210" priority="2984" stopIfTrue="1" operator="greaterThan">
      <formula>100</formula>
    </cfRule>
  </conditionalFormatting>
  <conditionalFormatting sqref="M703">
    <cfRule type="cellIs" dxfId="5209" priority="2981" stopIfTrue="1" operator="between">
      <formula>1250.1</formula>
      <formula>5000</formula>
    </cfRule>
    <cfRule type="cellIs" dxfId="5208" priority="2983" stopIfTrue="1" operator="greaterThan">
      <formula>5000</formula>
    </cfRule>
  </conditionalFormatting>
  <conditionalFormatting sqref="F703:G703">
    <cfRule type="cellIs" dxfId="5207" priority="2978" stopIfTrue="1" operator="lessThanOrEqual">
      <formula>60</formula>
    </cfRule>
    <cfRule type="cellIs" dxfId="5206" priority="2979" stopIfTrue="1" operator="between">
      <formula>60</formula>
      <formula>100</formula>
    </cfRule>
    <cfRule type="cellIs" dxfId="5205" priority="2980" stopIfTrue="1" operator="greaterThan">
      <formula>100</formula>
    </cfRule>
  </conditionalFormatting>
  <conditionalFormatting sqref="E703">
    <cfRule type="cellIs" dxfId="5204" priority="2975" stopIfTrue="1" operator="lessThanOrEqual">
      <formula>2.5</formula>
    </cfRule>
    <cfRule type="cellIs" dxfId="5203" priority="2976" stopIfTrue="1" operator="between">
      <formula>2.5</formula>
      <formula>7</formula>
    </cfRule>
    <cfRule type="cellIs" dxfId="5202" priority="2977" stopIfTrue="1" operator="greaterThan">
      <formula>7</formula>
    </cfRule>
  </conditionalFormatting>
  <conditionalFormatting sqref="H703">
    <cfRule type="cellIs" dxfId="5201" priority="2972" stopIfTrue="1" operator="lessThanOrEqual">
      <formula>12</formula>
    </cfRule>
    <cfRule type="cellIs" dxfId="5200" priority="2973" stopIfTrue="1" operator="between">
      <formula>12</formula>
      <formula>16</formula>
    </cfRule>
    <cfRule type="cellIs" dxfId="5199" priority="2974" stopIfTrue="1" operator="greaterThan">
      <formula>16</formula>
    </cfRule>
  </conditionalFormatting>
  <conditionalFormatting sqref="J703">
    <cfRule type="cellIs" dxfId="5198" priority="2969" stopIfTrue="1" operator="greaterThan">
      <formula>6.2</formula>
    </cfRule>
    <cfRule type="cellIs" dxfId="5197" priority="2970" stopIfTrue="1" operator="between">
      <formula>5.601</formula>
      <formula>6.2</formula>
    </cfRule>
    <cfRule type="cellIs" dxfId="5196" priority="2971" stopIfTrue="1" operator="lessThanOrEqual">
      <formula>5.6</formula>
    </cfRule>
  </conditionalFormatting>
  <conditionalFormatting sqref="K703">
    <cfRule type="cellIs" dxfId="5195" priority="2968" stopIfTrue="1" operator="lessThanOrEqual">
      <formula>0.02</formula>
    </cfRule>
  </conditionalFormatting>
  <conditionalFormatting sqref="G703">
    <cfRule type="cellIs" dxfId="5194" priority="2965" stopIfTrue="1" operator="lessThanOrEqual">
      <formula>0.12</formula>
    </cfRule>
    <cfRule type="cellIs" dxfId="5193" priority="2966" stopIfTrue="1" operator="between">
      <formula>0.1201</formula>
      <formula>0.2</formula>
    </cfRule>
    <cfRule type="cellIs" dxfId="5192" priority="2967" stopIfTrue="1" operator="greaterThan">
      <formula>0.2</formula>
    </cfRule>
  </conditionalFormatting>
  <conditionalFormatting sqref="N703">
    <cfRule type="cellIs" dxfId="5191" priority="2963" stopIfTrue="1" operator="between">
      <formula>50.1</formula>
      <formula>100</formula>
    </cfRule>
    <cfRule type="cellIs" dxfId="5190" priority="2964" stopIfTrue="1" operator="greaterThan">
      <formula>100</formula>
    </cfRule>
  </conditionalFormatting>
  <conditionalFormatting sqref="M703">
    <cfRule type="cellIs" dxfId="5189" priority="2961" stopIfTrue="1" operator="between">
      <formula>1250.1</formula>
      <formula>5000</formula>
    </cfRule>
    <cfRule type="cellIs" dxfId="5188" priority="2962" stopIfTrue="1" operator="greaterThan">
      <formula>5000</formula>
    </cfRule>
  </conditionalFormatting>
  <conditionalFormatting sqref="F715:G715">
    <cfRule type="cellIs" dxfId="5187" priority="2948" stopIfTrue="1" operator="lessThanOrEqual">
      <formula>60</formula>
    </cfRule>
    <cfRule type="cellIs" dxfId="5186" priority="2949" stopIfTrue="1" operator="between">
      <formula>60</formula>
      <formula>100</formula>
    </cfRule>
    <cfRule type="cellIs" dxfId="5185" priority="2950" stopIfTrue="1" operator="greaterThan">
      <formula>100</formula>
    </cfRule>
  </conditionalFormatting>
  <conditionalFormatting sqref="E715">
    <cfRule type="cellIs" dxfId="5184" priority="2951" stopIfTrue="1" operator="lessThanOrEqual">
      <formula>2.5</formula>
    </cfRule>
    <cfRule type="cellIs" dxfId="5183" priority="2952" stopIfTrue="1" operator="between">
      <formula>2.5</formula>
      <formula>7</formula>
    </cfRule>
    <cfRule type="cellIs" dxfId="5182" priority="2953" stopIfTrue="1" operator="greaterThan">
      <formula>7</formula>
    </cfRule>
  </conditionalFormatting>
  <conditionalFormatting sqref="H715">
    <cfRule type="cellIs" dxfId="5181" priority="2954" stopIfTrue="1" operator="lessThanOrEqual">
      <formula>12</formula>
    </cfRule>
    <cfRule type="cellIs" dxfId="5180" priority="2955" stopIfTrue="1" operator="between">
      <formula>12</formula>
      <formula>16</formula>
    </cfRule>
    <cfRule type="cellIs" dxfId="5179" priority="2956" stopIfTrue="1" operator="greaterThan">
      <formula>16</formula>
    </cfRule>
  </conditionalFormatting>
  <conditionalFormatting sqref="J715">
    <cfRule type="cellIs" dxfId="5178" priority="2957" stopIfTrue="1" operator="greaterThan">
      <formula>6.2</formula>
    </cfRule>
    <cfRule type="cellIs" dxfId="5177" priority="2958" stopIfTrue="1" operator="between">
      <formula>5.601</formula>
      <formula>6.2</formula>
    </cfRule>
    <cfRule type="cellIs" dxfId="5176" priority="2959" stopIfTrue="1" operator="lessThanOrEqual">
      <formula>5.6</formula>
    </cfRule>
  </conditionalFormatting>
  <conditionalFormatting sqref="K715">
    <cfRule type="cellIs" dxfId="5175" priority="2960" stopIfTrue="1" operator="lessThanOrEqual">
      <formula>0.02</formula>
    </cfRule>
  </conditionalFormatting>
  <conditionalFormatting sqref="G715">
    <cfRule type="cellIs" dxfId="5174" priority="2945" stopIfTrue="1" operator="lessThanOrEqual">
      <formula>0.12</formula>
    </cfRule>
    <cfRule type="cellIs" dxfId="5173" priority="2946" stopIfTrue="1" operator="between">
      <formula>0.1201</formula>
      <formula>0.2</formula>
    </cfRule>
    <cfRule type="cellIs" dxfId="5172" priority="2947" stopIfTrue="1" operator="greaterThan">
      <formula>0.2</formula>
    </cfRule>
  </conditionalFormatting>
  <conditionalFormatting sqref="N715">
    <cfRule type="cellIs" dxfId="5171" priority="2942" stopIfTrue="1" operator="between">
      <formula>50.1</formula>
      <formula>100</formula>
    </cfRule>
    <cfRule type="cellIs" dxfId="5170" priority="2944" stopIfTrue="1" operator="greaterThan">
      <formula>100</formula>
    </cfRule>
  </conditionalFormatting>
  <conditionalFormatting sqref="M715">
    <cfRule type="cellIs" dxfId="5169" priority="2941" stopIfTrue="1" operator="between">
      <formula>1250.1</formula>
      <formula>5000</formula>
    </cfRule>
    <cfRule type="cellIs" dxfId="5168" priority="2943" stopIfTrue="1" operator="greaterThan">
      <formula>5000</formula>
    </cfRule>
  </conditionalFormatting>
  <conditionalFormatting sqref="F715:G715">
    <cfRule type="cellIs" dxfId="5167" priority="2938" stopIfTrue="1" operator="lessThanOrEqual">
      <formula>60</formula>
    </cfRule>
    <cfRule type="cellIs" dxfId="5166" priority="2939" stopIfTrue="1" operator="between">
      <formula>60</formula>
      <formula>100</formula>
    </cfRule>
    <cfRule type="cellIs" dxfId="5165" priority="2940" stopIfTrue="1" operator="greaterThan">
      <formula>100</formula>
    </cfRule>
  </conditionalFormatting>
  <conditionalFormatting sqref="E715">
    <cfRule type="cellIs" dxfId="5164" priority="2935" stopIfTrue="1" operator="lessThanOrEqual">
      <formula>2.5</formula>
    </cfRule>
    <cfRule type="cellIs" dxfId="5163" priority="2936" stopIfTrue="1" operator="between">
      <formula>2.5</formula>
      <formula>7</formula>
    </cfRule>
    <cfRule type="cellIs" dxfId="5162" priority="2937" stopIfTrue="1" operator="greaterThan">
      <formula>7</formula>
    </cfRule>
  </conditionalFormatting>
  <conditionalFormatting sqref="H715">
    <cfRule type="cellIs" dxfId="5161" priority="2932" stopIfTrue="1" operator="lessThanOrEqual">
      <formula>12</formula>
    </cfRule>
    <cfRule type="cellIs" dxfId="5160" priority="2933" stopIfTrue="1" operator="between">
      <formula>12</formula>
      <formula>16</formula>
    </cfRule>
    <cfRule type="cellIs" dxfId="5159" priority="2934" stopIfTrue="1" operator="greaterThan">
      <formula>16</formula>
    </cfRule>
  </conditionalFormatting>
  <conditionalFormatting sqref="J715">
    <cfRule type="cellIs" dxfId="5158" priority="2929" stopIfTrue="1" operator="greaterThan">
      <formula>6.2</formula>
    </cfRule>
    <cfRule type="cellIs" dxfId="5157" priority="2930" stopIfTrue="1" operator="between">
      <formula>5.601</formula>
      <formula>6.2</formula>
    </cfRule>
    <cfRule type="cellIs" dxfId="5156" priority="2931" stopIfTrue="1" operator="lessThanOrEqual">
      <formula>5.6</formula>
    </cfRule>
  </conditionalFormatting>
  <conditionalFormatting sqref="K715">
    <cfRule type="cellIs" dxfId="5155" priority="2928" stopIfTrue="1" operator="lessThanOrEqual">
      <formula>0.02</formula>
    </cfRule>
  </conditionalFormatting>
  <conditionalFormatting sqref="G715">
    <cfRule type="cellIs" dxfId="5154" priority="2925" stopIfTrue="1" operator="lessThanOrEqual">
      <formula>0.12</formula>
    </cfRule>
    <cfRule type="cellIs" dxfId="5153" priority="2926" stopIfTrue="1" operator="between">
      <formula>0.1201</formula>
      <formula>0.2</formula>
    </cfRule>
    <cfRule type="cellIs" dxfId="5152" priority="2927" stopIfTrue="1" operator="greaterThan">
      <formula>0.2</formula>
    </cfRule>
  </conditionalFormatting>
  <conditionalFormatting sqref="N715">
    <cfRule type="cellIs" dxfId="5151" priority="2923" stopIfTrue="1" operator="between">
      <formula>50.1</formula>
      <formula>100</formula>
    </cfRule>
    <cfRule type="cellIs" dxfId="5150" priority="2924" stopIfTrue="1" operator="greaterThan">
      <formula>100</formula>
    </cfRule>
  </conditionalFormatting>
  <conditionalFormatting sqref="M715">
    <cfRule type="cellIs" dxfId="5149" priority="2921" stopIfTrue="1" operator="between">
      <formula>1250.1</formula>
      <formula>5000</formula>
    </cfRule>
    <cfRule type="cellIs" dxfId="5148" priority="2922" stopIfTrue="1" operator="greaterThan">
      <formula>5000</formula>
    </cfRule>
  </conditionalFormatting>
  <conditionalFormatting sqref="F71:G71">
    <cfRule type="cellIs" dxfId="5147" priority="2908" stopIfTrue="1" operator="lessThanOrEqual">
      <formula>60</formula>
    </cfRule>
    <cfRule type="cellIs" dxfId="5146" priority="2909" stopIfTrue="1" operator="between">
      <formula>60</formula>
      <formula>100</formula>
    </cfRule>
    <cfRule type="cellIs" dxfId="5145" priority="2910" stopIfTrue="1" operator="greaterThan">
      <formula>100</formula>
    </cfRule>
  </conditionalFormatting>
  <conditionalFormatting sqref="E71">
    <cfRule type="cellIs" dxfId="5144" priority="2911" stopIfTrue="1" operator="lessThanOrEqual">
      <formula>2.5</formula>
    </cfRule>
    <cfRule type="cellIs" dxfId="5143" priority="2912" stopIfTrue="1" operator="between">
      <formula>2.5</formula>
      <formula>7</formula>
    </cfRule>
    <cfRule type="cellIs" dxfId="5142" priority="2913" stopIfTrue="1" operator="greaterThan">
      <formula>7</formula>
    </cfRule>
  </conditionalFormatting>
  <conditionalFormatting sqref="H71">
    <cfRule type="cellIs" dxfId="5141" priority="2914" stopIfTrue="1" operator="lessThanOrEqual">
      <formula>12</formula>
    </cfRule>
    <cfRule type="cellIs" dxfId="5140" priority="2915" stopIfTrue="1" operator="between">
      <formula>12</formula>
      <formula>16</formula>
    </cfRule>
    <cfRule type="cellIs" dxfId="5139" priority="2916" stopIfTrue="1" operator="greaterThan">
      <formula>16</formula>
    </cfRule>
  </conditionalFormatting>
  <conditionalFormatting sqref="J71">
    <cfRule type="cellIs" dxfId="5138" priority="2917" stopIfTrue="1" operator="greaterThan">
      <formula>6.2</formula>
    </cfRule>
    <cfRule type="cellIs" dxfId="5137" priority="2918" stopIfTrue="1" operator="between">
      <formula>5.601</formula>
      <formula>6.2</formula>
    </cfRule>
    <cfRule type="cellIs" dxfId="5136" priority="2919" stopIfTrue="1" operator="lessThanOrEqual">
      <formula>5.6</formula>
    </cfRule>
  </conditionalFormatting>
  <conditionalFormatting sqref="K71">
    <cfRule type="cellIs" dxfId="5135" priority="2920" stopIfTrue="1" operator="lessThanOrEqual">
      <formula>0.02</formula>
    </cfRule>
  </conditionalFormatting>
  <conditionalFormatting sqref="G71">
    <cfRule type="cellIs" dxfId="5134" priority="2905" stopIfTrue="1" operator="lessThanOrEqual">
      <formula>0.12</formula>
    </cfRule>
    <cfRule type="cellIs" dxfId="5133" priority="2906" stopIfTrue="1" operator="between">
      <formula>0.1201</formula>
      <formula>0.2</formula>
    </cfRule>
    <cfRule type="cellIs" dxfId="5132" priority="2907" stopIfTrue="1" operator="greaterThan">
      <formula>0.2</formula>
    </cfRule>
  </conditionalFormatting>
  <conditionalFormatting sqref="N71">
    <cfRule type="cellIs" dxfId="5131" priority="2902" stopIfTrue="1" operator="between">
      <formula>50.1</formula>
      <formula>100</formula>
    </cfRule>
    <cfRule type="cellIs" dxfId="5130" priority="2904" stopIfTrue="1" operator="greaterThan">
      <formula>100</formula>
    </cfRule>
  </conditionalFormatting>
  <conditionalFormatting sqref="M71">
    <cfRule type="cellIs" dxfId="5129" priority="2901" stopIfTrue="1" operator="between">
      <formula>1250.1</formula>
      <formula>5000</formula>
    </cfRule>
    <cfRule type="cellIs" dxfId="5128" priority="2903" stopIfTrue="1" operator="greaterThan">
      <formula>5000</formula>
    </cfRule>
  </conditionalFormatting>
  <conditionalFormatting sqref="F71:G71">
    <cfRule type="cellIs" dxfId="5127" priority="2898" stopIfTrue="1" operator="lessThanOrEqual">
      <formula>60</formula>
    </cfRule>
    <cfRule type="cellIs" dxfId="5126" priority="2899" stopIfTrue="1" operator="between">
      <formula>60</formula>
      <formula>100</formula>
    </cfRule>
    <cfRule type="cellIs" dxfId="5125" priority="2900" stopIfTrue="1" operator="greaterThan">
      <formula>100</formula>
    </cfRule>
  </conditionalFormatting>
  <conditionalFormatting sqref="E71">
    <cfRule type="cellIs" dxfId="5124" priority="2895" stopIfTrue="1" operator="lessThanOrEqual">
      <formula>2.5</formula>
    </cfRule>
    <cfRule type="cellIs" dxfId="5123" priority="2896" stopIfTrue="1" operator="between">
      <formula>2.5</formula>
      <formula>7</formula>
    </cfRule>
    <cfRule type="cellIs" dxfId="5122" priority="2897" stopIfTrue="1" operator="greaterThan">
      <formula>7</formula>
    </cfRule>
  </conditionalFormatting>
  <conditionalFormatting sqref="H71">
    <cfRule type="cellIs" dxfId="5121" priority="2892" stopIfTrue="1" operator="lessThanOrEqual">
      <formula>12</formula>
    </cfRule>
    <cfRule type="cellIs" dxfId="5120" priority="2893" stopIfTrue="1" operator="between">
      <formula>12</formula>
      <formula>16</formula>
    </cfRule>
    <cfRule type="cellIs" dxfId="5119" priority="2894" stopIfTrue="1" operator="greaterThan">
      <formula>16</formula>
    </cfRule>
  </conditionalFormatting>
  <conditionalFormatting sqref="J71">
    <cfRule type="cellIs" dxfId="5118" priority="2889" stopIfTrue="1" operator="greaterThan">
      <formula>6.2</formula>
    </cfRule>
    <cfRule type="cellIs" dxfId="5117" priority="2890" stopIfTrue="1" operator="between">
      <formula>5.601</formula>
      <formula>6.2</formula>
    </cfRule>
    <cfRule type="cellIs" dxfId="5116" priority="2891" stopIfTrue="1" operator="lessThanOrEqual">
      <formula>5.6</formula>
    </cfRule>
  </conditionalFormatting>
  <conditionalFormatting sqref="K71">
    <cfRule type="cellIs" dxfId="5115" priority="2888" stopIfTrue="1" operator="lessThanOrEqual">
      <formula>0.02</formula>
    </cfRule>
  </conditionalFormatting>
  <conditionalFormatting sqref="G71">
    <cfRule type="cellIs" dxfId="5114" priority="2885" stopIfTrue="1" operator="lessThanOrEqual">
      <formula>0.12</formula>
    </cfRule>
    <cfRule type="cellIs" dxfId="5113" priority="2886" stopIfTrue="1" operator="between">
      <formula>0.1201</formula>
      <formula>0.2</formula>
    </cfRule>
    <cfRule type="cellIs" dxfId="5112" priority="2887" stopIfTrue="1" operator="greaterThan">
      <formula>0.2</formula>
    </cfRule>
  </conditionalFormatting>
  <conditionalFormatting sqref="N71">
    <cfRule type="cellIs" dxfId="5111" priority="2883" stopIfTrue="1" operator="between">
      <formula>50.1</formula>
      <formula>100</formula>
    </cfRule>
    <cfRule type="cellIs" dxfId="5110" priority="2884" stopIfTrue="1" operator="greaterThan">
      <formula>100</formula>
    </cfRule>
  </conditionalFormatting>
  <conditionalFormatting sqref="M71">
    <cfRule type="cellIs" dxfId="5109" priority="2881" stopIfTrue="1" operator="between">
      <formula>1250.1</formula>
      <formula>5000</formula>
    </cfRule>
    <cfRule type="cellIs" dxfId="5108" priority="2882" stopIfTrue="1" operator="greaterThan">
      <formula>5000</formula>
    </cfRule>
  </conditionalFormatting>
  <conditionalFormatting sqref="F89:G89">
    <cfRule type="cellIs" dxfId="5107" priority="2868" stopIfTrue="1" operator="lessThanOrEqual">
      <formula>60</formula>
    </cfRule>
    <cfRule type="cellIs" dxfId="5106" priority="2869" stopIfTrue="1" operator="between">
      <formula>60</formula>
      <formula>100</formula>
    </cfRule>
    <cfRule type="cellIs" dxfId="5105" priority="2870" stopIfTrue="1" operator="greaterThan">
      <formula>100</formula>
    </cfRule>
  </conditionalFormatting>
  <conditionalFormatting sqref="E89">
    <cfRule type="cellIs" dxfId="5104" priority="2871" stopIfTrue="1" operator="lessThanOrEqual">
      <formula>2.5</formula>
    </cfRule>
    <cfRule type="cellIs" dxfId="5103" priority="2872" stopIfTrue="1" operator="between">
      <formula>2.5</formula>
      <formula>7</formula>
    </cfRule>
    <cfRule type="cellIs" dxfId="5102" priority="2873" stopIfTrue="1" operator="greaterThan">
      <formula>7</formula>
    </cfRule>
  </conditionalFormatting>
  <conditionalFormatting sqref="H89">
    <cfRule type="cellIs" dxfId="5101" priority="2874" stopIfTrue="1" operator="lessThanOrEqual">
      <formula>12</formula>
    </cfRule>
    <cfRule type="cellIs" dxfId="5100" priority="2875" stopIfTrue="1" operator="between">
      <formula>12</formula>
      <formula>16</formula>
    </cfRule>
    <cfRule type="cellIs" dxfId="5099" priority="2876" stopIfTrue="1" operator="greaterThan">
      <formula>16</formula>
    </cfRule>
  </conditionalFormatting>
  <conditionalFormatting sqref="J89">
    <cfRule type="cellIs" dxfId="5098" priority="2877" stopIfTrue="1" operator="greaterThan">
      <formula>6.2</formula>
    </cfRule>
    <cfRule type="cellIs" dxfId="5097" priority="2878" stopIfTrue="1" operator="between">
      <formula>5.601</formula>
      <formula>6.2</formula>
    </cfRule>
    <cfRule type="cellIs" dxfId="5096" priority="2879" stopIfTrue="1" operator="lessThanOrEqual">
      <formula>5.6</formula>
    </cfRule>
  </conditionalFormatting>
  <conditionalFormatting sqref="K89">
    <cfRule type="cellIs" dxfId="5095" priority="2880" stopIfTrue="1" operator="lessThanOrEqual">
      <formula>0.02</formula>
    </cfRule>
  </conditionalFormatting>
  <conditionalFormatting sqref="G89">
    <cfRule type="cellIs" dxfId="5094" priority="2865" stopIfTrue="1" operator="lessThanOrEqual">
      <formula>0.12</formula>
    </cfRule>
    <cfRule type="cellIs" dxfId="5093" priority="2866" stopIfTrue="1" operator="between">
      <formula>0.1201</formula>
      <formula>0.2</formula>
    </cfRule>
    <cfRule type="cellIs" dxfId="5092" priority="2867" stopIfTrue="1" operator="greaterThan">
      <formula>0.2</formula>
    </cfRule>
  </conditionalFormatting>
  <conditionalFormatting sqref="N89">
    <cfRule type="cellIs" dxfId="5091" priority="2862" stopIfTrue="1" operator="between">
      <formula>50.1</formula>
      <formula>100</formula>
    </cfRule>
    <cfRule type="cellIs" dxfId="5090" priority="2864" stopIfTrue="1" operator="greaterThan">
      <formula>100</formula>
    </cfRule>
  </conditionalFormatting>
  <conditionalFormatting sqref="M89">
    <cfRule type="cellIs" dxfId="5089" priority="2861" stopIfTrue="1" operator="between">
      <formula>1250.1</formula>
      <formula>5000</formula>
    </cfRule>
    <cfRule type="cellIs" dxfId="5088" priority="2863" stopIfTrue="1" operator="greaterThan">
      <formula>5000</formula>
    </cfRule>
  </conditionalFormatting>
  <conditionalFormatting sqref="F89:G89">
    <cfRule type="cellIs" dxfId="5087" priority="2858" stopIfTrue="1" operator="lessThanOrEqual">
      <formula>60</formula>
    </cfRule>
    <cfRule type="cellIs" dxfId="5086" priority="2859" stopIfTrue="1" operator="between">
      <formula>60</formula>
      <formula>100</formula>
    </cfRule>
    <cfRule type="cellIs" dxfId="5085" priority="2860" stopIfTrue="1" operator="greaterThan">
      <formula>100</formula>
    </cfRule>
  </conditionalFormatting>
  <conditionalFormatting sqref="E89">
    <cfRule type="cellIs" dxfId="5084" priority="2855" stopIfTrue="1" operator="lessThanOrEqual">
      <formula>2.5</formula>
    </cfRule>
    <cfRule type="cellIs" dxfId="5083" priority="2856" stopIfTrue="1" operator="between">
      <formula>2.5</formula>
      <formula>7</formula>
    </cfRule>
    <cfRule type="cellIs" dxfId="5082" priority="2857" stopIfTrue="1" operator="greaterThan">
      <formula>7</formula>
    </cfRule>
  </conditionalFormatting>
  <conditionalFormatting sqref="H89">
    <cfRule type="cellIs" dxfId="5081" priority="2852" stopIfTrue="1" operator="lessThanOrEqual">
      <formula>12</formula>
    </cfRule>
    <cfRule type="cellIs" dxfId="5080" priority="2853" stopIfTrue="1" operator="between">
      <formula>12</formula>
      <formula>16</formula>
    </cfRule>
    <cfRule type="cellIs" dxfId="5079" priority="2854" stopIfTrue="1" operator="greaterThan">
      <formula>16</formula>
    </cfRule>
  </conditionalFormatting>
  <conditionalFormatting sqref="J89">
    <cfRule type="cellIs" dxfId="5078" priority="2849" stopIfTrue="1" operator="greaterThan">
      <formula>6.2</formula>
    </cfRule>
    <cfRule type="cellIs" dxfId="5077" priority="2850" stopIfTrue="1" operator="between">
      <formula>5.601</formula>
      <formula>6.2</formula>
    </cfRule>
    <cfRule type="cellIs" dxfId="5076" priority="2851" stopIfTrue="1" operator="lessThanOrEqual">
      <formula>5.6</formula>
    </cfRule>
  </conditionalFormatting>
  <conditionalFormatting sqref="K89">
    <cfRule type="cellIs" dxfId="5075" priority="2848" stopIfTrue="1" operator="lessThanOrEqual">
      <formula>0.02</formula>
    </cfRule>
  </conditionalFormatting>
  <conditionalFormatting sqref="G89">
    <cfRule type="cellIs" dxfId="5074" priority="2845" stopIfTrue="1" operator="lessThanOrEqual">
      <formula>0.12</formula>
    </cfRule>
    <cfRule type="cellIs" dxfId="5073" priority="2846" stopIfTrue="1" operator="between">
      <formula>0.1201</formula>
      <formula>0.2</formula>
    </cfRule>
    <cfRule type="cellIs" dxfId="5072" priority="2847" stopIfTrue="1" operator="greaterThan">
      <formula>0.2</formula>
    </cfRule>
  </conditionalFormatting>
  <conditionalFormatting sqref="N89">
    <cfRule type="cellIs" dxfId="5071" priority="2843" stopIfTrue="1" operator="between">
      <formula>50.1</formula>
      <formula>100</formula>
    </cfRule>
    <cfRule type="cellIs" dxfId="5070" priority="2844" stopIfTrue="1" operator="greaterThan">
      <formula>100</formula>
    </cfRule>
  </conditionalFormatting>
  <conditionalFormatting sqref="M89">
    <cfRule type="cellIs" dxfId="5069" priority="2841" stopIfTrue="1" operator="between">
      <formula>1250.1</formula>
      <formula>5000</formula>
    </cfRule>
    <cfRule type="cellIs" dxfId="5068" priority="2842" stopIfTrue="1" operator="greaterThan">
      <formula>5000</formula>
    </cfRule>
  </conditionalFormatting>
  <conditionalFormatting sqref="F143:G143">
    <cfRule type="cellIs" dxfId="5067" priority="2828" stopIfTrue="1" operator="lessThanOrEqual">
      <formula>60</formula>
    </cfRule>
    <cfRule type="cellIs" dxfId="5066" priority="2829" stopIfTrue="1" operator="between">
      <formula>60</formula>
      <formula>100</formula>
    </cfRule>
    <cfRule type="cellIs" dxfId="5065" priority="2830" stopIfTrue="1" operator="greaterThan">
      <formula>100</formula>
    </cfRule>
  </conditionalFormatting>
  <conditionalFormatting sqref="E143">
    <cfRule type="cellIs" dxfId="5064" priority="2831" stopIfTrue="1" operator="lessThanOrEqual">
      <formula>2.5</formula>
    </cfRule>
    <cfRule type="cellIs" dxfId="5063" priority="2832" stopIfTrue="1" operator="between">
      <formula>2.5</formula>
      <formula>7</formula>
    </cfRule>
    <cfRule type="cellIs" dxfId="5062" priority="2833" stopIfTrue="1" operator="greaterThan">
      <formula>7</formula>
    </cfRule>
  </conditionalFormatting>
  <conditionalFormatting sqref="H143">
    <cfRule type="cellIs" dxfId="5061" priority="2834" stopIfTrue="1" operator="lessThanOrEqual">
      <formula>12</formula>
    </cfRule>
    <cfRule type="cellIs" dxfId="5060" priority="2835" stopIfTrue="1" operator="between">
      <formula>12</formula>
      <formula>16</formula>
    </cfRule>
    <cfRule type="cellIs" dxfId="5059" priority="2836" stopIfTrue="1" operator="greaterThan">
      <formula>16</formula>
    </cfRule>
  </conditionalFormatting>
  <conditionalFormatting sqref="J143">
    <cfRule type="cellIs" dxfId="5058" priority="2837" stopIfTrue="1" operator="greaterThan">
      <formula>6.2</formula>
    </cfRule>
    <cfRule type="cellIs" dxfId="5057" priority="2838" stopIfTrue="1" operator="between">
      <formula>5.601</formula>
      <formula>6.2</formula>
    </cfRule>
    <cfRule type="cellIs" dxfId="5056" priority="2839" stopIfTrue="1" operator="lessThanOrEqual">
      <formula>5.6</formula>
    </cfRule>
  </conditionalFormatting>
  <conditionalFormatting sqref="K143">
    <cfRule type="cellIs" dxfId="5055" priority="2840" stopIfTrue="1" operator="lessThanOrEqual">
      <formula>0.02</formula>
    </cfRule>
  </conditionalFormatting>
  <conditionalFormatting sqref="G143">
    <cfRule type="cellIs" dxfId="5054" priority="2825" stopIfTrue="1" operator="lessThanOrEqual">
      <formula>0.12</formula>
    </cfRule>
    <cfRule type="cellIs" dxfId="5053" priority="2826" stopIfTrue="1" operator="between">
      <formula>0.1201</formula>
      <formula>0.2</formula>
    </cfRule>
    <cfRule type="cellIs" dxfId="5052" priority="2827" stopIfTrue="1" operator="greaterThan">
      <formula>0.2</formula>
    </cfRule>
  </conditionalFormatting>
  <conditionalFormatting sqref="N143">
    <cfRule type="cellIs" dxfId="5051" priority="2822" stopIfTrue="1" operator="between">
      <formula>50.1</formula>
      <formula>100</formula>
    </cfRule>
    <cfRule type="cellIs" dxfId="5050" priority="2824" stopIfTrue="1" operator="greaterThan">
      <formula>100</formula>
    </cfRule>
  </conditionalFormatting>
  <conditionalFormatting sqref="M143">
    <cfRule type="cellIs" dxfId="5049" priority="2821" stopIfTrue="1" operator="between">
      <formula>1250.1</formula>
      <formula>5000</formula>
    </cfRule>
    <cfRule type="cellIs" dxfId="5048" priority="2823" stopIfTrue="1" operator="greaterThan">
      <formula>5000</formula>
    </cfRule>
  </conditionalFormatting>
  <conditionalFormatting sqref="F143:G143">
    <cfRule type="cellIs" dxfId="5047" priority="2818" stopIfTrue="1" operator="lessThanOrEqual">
      <formula>60</formula>
    </cfRule>
    <cfRule type="cellIs" dxfId="5046" priority="2819" stopIfTrue="1" operator="between">
      <formula>60</formula>
      <formula>100</formula>
    </cfRule>
    <cfRule type="cellIs" dxfId="5045" priority="2820" stopIfTrue="1" operator="greaterThan">
      <formula>100</formula>
    </cfRule>
  </conditionalFormatting>
  <conditionalFormatting sqref="E143">
    <cfRule type="cellIs" dxfId="5044" priority="2815" stopIfTrue="1" operator="lessThanOrEqual">
      <formula>2.5</formula>
    </cfRule>
    <cfRule type="cellIs" dxfId="5043" priority="2816" stopIfTrue="1" operator="between">
      <formula>2.5</formula>
      <formula>7</formula>
    </cfRule>
    <cfRule type="cellIs" dxfId="5042" priority="2817" stopIfTrue="1" operator="greaterThan">
      <formula>7</formula>
    </cfRule>
  </conditionalFormatting>
  <conditionalFormatting sqref="H143">
    <cfRule type="cellIs" dxfId="5041" priority="2812" stopIfTrue="1" operator="lessThanOrEqual">
      <formula>12</formula>
    </cfRule>
    <cfRule type="cellIs" dxfId="5040" priority="2813" stopIfTrue="1" operator="between">
      <formula>12</formula>
      <formula>16</formula>
    </cfRule>
    <cfRule type="cellIs" dxfId="5039" priority="2814" stopIfTrue="1" operator="greaterThan">
      <formula>16</formula>
    </cfRule>
  </conditionalFormatting>
  <conditionalFormatting sqref="J143">
    <cfRule type="cellIs" dxfId="5038" priority="2809" stopIfTrue="1" operator="greaterThan">
      <formula>6.2</formula>
    </cfRule>
    <cfRule type="cellIs" dxfId="5037" priority="2810" stopIfTrue="1" operator="between">
      <formula>5.601</formula>
      <formula>6.2</formula>
    </cfRule>
    <cfRule type="cellIs" dxfId="5036" priority="2811" stopIfTrue="1" operator="lessThanOrEqual">
      <formula>5.6</formula>
    </cfRule>
  </conditionalFormatting>
  <conditionalFormatting sqref="K143">
    <cfRule type="cellIs" dxfId="5035" priority="2808" stopIfTrue="1" operator="lessThanOrEqual">
      <formula>0.02</formula>
    </cfRule>
  </conditionalFormatting>
  <conditionalFormatting sqref="G143">
    <cfRule type="cellIs" dxfId="5034" priority="2805" stopIfTrue="1" operator="lessThanOrEqual">
      <formula>0.12</formula>
    </cfRule>
    <cfRule type="cellIs" dxfId="5033" priority="2806" stopIfTrue="1" operator="between">
      <formula>0.1201</formula>
      <formula>0.2</formula>
    </cfRule>
    <cfRule type="cellIs" dxfId="5032" priority="2807" stopIfTrue="1" operator="greaterThan">
      <formula>0.2</formula>
    </cfRule>
  </conditionalFormatting>
  <conditionalFormatting sqref="N143">
    <cfRule type="cellIs" dxfId="5031" priority="2803" stopIfTrue="1" operator="between">
      <formula>50.1</formula>
      <formula>100</formula>
    </cfRule>
    <cfRule type="cellIs" dxfId="5030" priority="2804" stopIfTrue="1" operator="greaterThan">
      <formula>100</formula>
    </cfRule>
  </conditionalFormatting>
  <conditionalFormatting sqref="M143">
    <cfRule type="cellIs" dxfId="5029" priority="2801" stopIfTrue="1" operator="between">
      <formula>1250.1</formula>
      <formula>5000</formula>
    </cfRule>
    <cfRule type="cellIs" dxfId="5028" priority="2802" stopIfTrue="1" operator="greaterThan">
      <formula>5000</formula>
    </cfRule>
  </conditionalFormatting>
  <conditionalFormatting sqref="F173:G173">
    <cfRule type="cellIs" dxfId="5027" priority="2788" stopIfTrue="1" operator="lessThanOrEqual">
      <formula>60</formula>
    </cfRule>
    <cfRule type="cellIs" dxfId="5026" priority="2789" stopIfTrue="1" operator="between">
      <formula>60</formula>
      <formula>100</formula>
    </cfRule>
    <cfRule type="cellIs" dxfId="5025" priority="2790" stopIfTrue="1" operator="greaterThan">
      <formula>100</formula>
    </cfRule>
  </conditionalFormatting>
  <conditionalFormatting sqref="E173">
    <cfRule type="cellIs" dxfId="5024" priority="2791" stopIfTrue="1" operator="lessThanOrEqual">
      <formula>2.5</formula>
    </cfRule>
    <cfRule type="cellIs" dxfId="5023" priority="2792" stopIfTrue="1" operator="between">
      <formula>2.5</formula>
      <formula>7</formula>
    </cfRule>
    <cfRule type="cellIs" dxfId="5022" priority="2793" stopIfTrue="1" operator="greaterThan">
      <formula>7</formula>
    </cfRule>
  </conditionalFormatting>
  <conditionalFormatting sqref="H173">
    <cfRule type="cellIs" dxfId="5021" priority="2794" stopIfTrue="1" operator="lessThanOrEqual">
      <formula>12</formula>
    </cfRule>
    <cfRule type="cellIs" dxfId="5020" priority="2795" stopIfTrue="1" operator="between">
      <formula>12</formula>
      <formula>16</formula>
    </cfRule>
    <cfRule type="cellIs" dxfId="5019" priority="2796" stopIfTrue="1" operator="greaterThan">
      <formula>16</formula>
    </cfRule>
  </conditionalFormatting>
  <conditionalFormatting sqref="J173">
    <cfRule type="cellIs" dxfId="5018" priority="2797" stopIfTrue="1" operator="greaterThan">
      <formula>6.2</formula>
    </cfRule>
    <cfRule type="cellIs" dxfId="5017" priority="2798" stopIfTrue="1" operator="between">
      <formula>5.601</formula>
      <formula>6.2</formula>
    </cfRule>
    <cfRule type="cellIs" dxfId="5016" priority="2799" stopIfTrue="1" operator="lessThanOrEqual">
      <formula>5.6</formula>
    </cfRule>
  </conditionalFormatting>
  <conditionalFormatting sqref="K173">
    <cfRule type="cellIs" dxfId="5015" priority="2800" stopIfTrue="1" operator="lessThanOrEqual">
      <formula>0.02</formula>
    </cfRule>
  </conditionalFormatting>
  <conditionalFormatting sqref="G173">
    <cfRule type="cellIs" dxfId="5014" priority="2785" stopIfTrue="1" operator="lessThanOrEqual">
      <formula>0.12</formula>
    </cfRule>
    <cfRule type="cellIs" dxfId="5013" priority="2786" stopIfTrue="1" operator="between">
      <formula>0.1201</formula>
      <formula>0.2</formula>
    </cfRule>
    <cfRule type="cellIs" dxfId="5012" priority="2787" stopIfTrue="1" operator="greaterThan">
      <formula>0.2</formula>
    </cfRule>
  </conditionalFormatting>
  <conditionalFormatting sqref="N173">
    <cfRule type="cellIs" dxfId="5011" priority="2782" stopIfTrue="1" operator="between">
      <formula>50.1</formula>
      <formula>100</formula>
    </cfRule>
    <cfRule type="cellIs" dxfId="5010" priority="2784" stopIfTrue="1" operator="greaterThan">
      <formula>100</formula>
    </cfRule>
  </conditionalFormatting>
  <conditionalFormatting sqref="M173">
    <cfRule type="cellIs" dxfId="5009" priority="2781" stopIfTrue="1" operator="between">
      <formula>1250.1</formula>
      <formula>5000</formula>
    </cfRule>
    <cfRule type="cellIs" dxfId="5008" priority="2783" stopIfTrue="1" operator="greaterThan">
      <formula>5000</formula>
    </cfRule>
  </conditionalFormatting>
  <conditionalFormatting sqref="F173:G173">
    <cfRule type="cellIs" dxfId="5007" priority="2778" stopIfTrue="1" operator="lessThanOrEqual">
      <formula>60</formula>
    </cfRule>
    <cfRule type="cellIs" dxfId="5006" priority="2779" stopIfTrue="1" operator="between">
      <formula>60</formula>
      <formula>100</formula>
    </cfRule>
    <cfRule type="cellIs" dxfId="5005" priority="2780" stopIfTrue="1" operator="greaterThan">
      <formula>100</formula>
    </cfRule>
  </conditionalFormatting>
  <conditionalFormatting sqref="E173">
    <cfRule type="cellIs" dxfId="5004" priority="2775" stopIfTrue="1" operator="lessThanOrEqual">
      <formula>2.5</formula>
    </cfRule>
    <cfRule type="cellIs" dxfId="5003" priority="2776" stopIfTrue="1" operator="between">
      <formula>2.5</formula>
      <formula>7</formula>
    </cfRule>
    <cfRule type="cellIs" dxfId="5002" priority="2777" stopIfTrue="1" operator="greaterThan">
      <formula>7</formula>
    </cfRule>
  </conditionalFormatting>
  <conditionalFormatting sqref="H173">
    <cfRule type="cellIs" dxfId="5001" priority="2772" stopIfTrue="1" operator="lessThanOrEqual">
      <formula>12</formula>
    </cfRule>
    <cfRule type="cellIs" dxfId="5000" priority="2773" stopIfTrue="1" operator="between">
      <formula>12</formula>
      <formula>16</formula>
    </cfRule>
    <cfRule type="cellIs" dxfId="4999" priority="2774" stopIfTrue="1" operator="greaterThan">
      <formula>16</formula>
    </cfRule>
  </conditionalFormatting>
  <conditionalFormatting sqref="J173">
    <cfRule type="cellIs" dxfId="4998" priority="2769" stopIfTrue="1" operator="greaterThan">
      <formula>6.2</formula>
    </cfRule>
    <cfRule type="cellIs" dxfId="4997" priority="2770" stopIfTrue="1" operator="between">
      <formula>5.601</formula>
      <formula>6.2</formula>
    </cfRule>
    <cfRule type="cellIs" dxfId="4996" priority="2771" stopIfTrue="1" operator="lessThanOrEqual">
      <formula>5.6</formula>
    </cfRule>
  </conditionalFormatting>
  <conditionalFormatting sqref="K173">
    <cfRule type="cellIs" dxfId="4995" priority="2768" stopIfTrue="1" operator="lessThanOrEqual">
      <formula>0.02</formula>
    </cfRule>
  </conditionalFormatting>
  <conditionalFormatting sqref="G173">
    <cfRule type="cellIs" dxfId="4994" priority="2765" stopIfTrue="1" operator="lessThanOrEqual">
      <formula>0.12</formula>
    </cfRule>
    <cfRule type="cellIs" dxfId="4993" priority="2766" stopIfTrue="1" operator="between">
      <formula>0.1201</formula>
      <formula>0.2</formula>
    </cfRule>
    <cfRule type="cellIs" dxfId="4992" priority="2767" stopIfTrue="1" operator="greaterThan">
      <formula>0.2</formula>
    </cfRule>
  </conditionalFormatting>
  <conditionalFormatting sqref="N173">
    <cfRule type="cellIs" dxfId="4991" priority="2763" stopIfTrue="1" operator="between">
      <formula>50.1</formula>
      <formula>100</formula>
    </cfRule>
    <cfRule type="cellIs" dxfId="4990" priority="2764" stopIfTrue="1" operator="greaterThan">
      <formula>100</formula>
    </cfRule>
  </conditionalFormatting>
  <conditionalFormatting sqref="M173">
    <cfRule type="cellIs" dxfId="4989" priority="2761" stopIfTrue="1" operator="between">
      <formula>1250.1</formula>
      <formula>5000</formula>
    </cfRule>
    <cfRule type="cellIs" dxfId="4988" priority="2762" stopIfTrue="1" operator="greaterThan">
      <formula>5000</formula>
    </cfRule>
  </conditionalFormatting>
  <conditionalFormatting sqref="F215:G215">
    <cfRule type="cellIs" dxfId="4987" priority="2748" stopIfTrue="1" operator="lessThanOrEqual">
      <formula>60</formula>
    </cfRule>
    <cfRule type="cellIs" dxfId="4986" priority="2749" stopIfTrue="1" operator="between">
      <formula>60</formula>
      <formula>100</formula>
    </cfRule>
    <cfRule type="cellIs" dxfId="4985" priority="2750" stopIfTrue="1" operator="greaterThan">
      <formula>100</formula>
    </cfRule>
  </conditionalFormatting>
  <conditionalFormatting sqref="E215">
    <cfRule type="cellIs" dxfId="4984" priority="2751" stopIfTrue="1" operator="lessThanOrEqual">
      <formula>2.5</formula>
    </cfRule>
    <cfRule type="cellIs" dxfId="4983" priority="2752" stopIfTrue="1" operator="between">
      <formula>2.5</formula>
      <formula>7</formula>
    </cfRule>
    <cfRule type="cellIs" dxfId="4982" priority="2753" stopIfTrue="1" operator="greaterThan">
      <formula>7</formula>
    </cfRule>
  </conditionalFormatting>
  <conditionalFormatting sqref="H215">
    <cfRule type="cellIs" dxfId="4981" priority="2754" stopIfTrue="1" operator="lessThanOrEqual">
      <formula>12</formula>
    </cfRule>
    <cfRule type="cellIs" dxfId="4980" priority="2755" stopIfTrue="1" operator="between">
      <formula>12</formula>
      <formula>16</formula>
    </cfRule>
    <cfRule type="cellIs" dxfId="4979" priority="2756" stopIfTrue="1" operator="greaterThan">
      <formula>16</formula>
    </cfRule>
  </conditionalFormatting>
  <conditionalFormatting sqref="J215">
    <cfRule type="cellIs" dxfId="4978" priority="2757" stopIfTrue="1" operator="greaterThan">
      <formula>6.2</formula>
    </cfRule>
    <cfRule type="cellIs" dxfId="4977" priority="2758" stopIfTrue="1" operator="between">
      <formula>5.601</formula>
      <formula>6.2</formula>
    </cfRule>
    <cfRule type="cellIs" dxfId="4976" priority="2759" stopIfTrue="1" operator="lessThanOrEqual">
      <formula>5.6</formula>
    </cfRule>
  </conditionalFormatting>
  <conditionalFormatting sqref="K215">
    <cfRule type="cellIs" dxfId="4975" priority="2760" stopIfTrue="1" operator="lessThanOrEqual">
      <formula>0.02</formula>
    </cfRule>
  </conditionalFormatting>
  <conditionalFormatting sqref="G215">
    <cfRule type="cellIs" dxfId="4974" priority="2745" stopIfTrue="1" operator="lessThanOrEqual">
      <formula>0.12</formula>
    </cfRule>
    <cfRule type="cellIs" dxfId="4973" priority="2746" stopIfTrue="1" operator="between">
      <formula>0.1201</formula>
      <formula>0.2</formula>
    </cfRule>
    <cfRule type="cellIs" dxfId="4972" priority="2747" stopIfTrue="1" operator="greaterThan">
      <formula>0.2</formula>
    </cfRule>
  </conditionalFormatting>
  <conditionalFormatting sqref="N215">
    <cfRule type="cellIs" dxfId="4971" priority="2742" stopIfTrue="1" operator="between">
      <formula>50.1</formula>
      <formula>100</formula>
    </cfRule>
    <cfRule type="cellIs" dxfId="4970" priority="2744" stopIfTrue="1" operator="greaterThan">
      <formula>100</formula>
    </cfRule>
  </conditionalFormatting>
  <conditionalFormatting sqref="M215">
    <cfRule type="cellIs" dxfId="4969" priority="2741" stopIfTrue="1" operator="between">
      <formula>1250.1</formula>
      <formula>5000</formula>
    </cfRule>
    <cfRule type="cellIs" dxfId="4968" priority="2743" stopIfTrue="1" operator="greaterThan">
      <formula>5000</formula>
    </cfRule>
  </conditionalFormatting>
  <conditionalFormatting sqref="F215:G215">
    <cfRule type="cellIs" dxfId="4967" priority="2738" stopIfTrue="1" operator="lessThanOrEqual">
      <formula>60</formula>
    </cfRule>
    <cfRule type="cellIs" dxfId="4966" priority="2739" stopIfTrue="1" operator="between">
      <formula>60</formula>
      <formula>100</formula>
    </cfRule>
    <cfRule type="cellIs" dxfId="4965" priority="2740" stopIfTrue="1" operator="greaterThan">
      <formula>100</formula>
    </cfRule>
  </conditionalFormatting>
  <conditionalFormatting sqref="E215">
    <cfRule type="cellIs" dxfId="4964" priority="2735" stopIfTrue="1" operator="lessThanOrEqual">
      <formula>2.5</formula>
    </cfRule>
    <cfRule type="cellIs" dxfId="4963" priority="2736" stopIfTrue="1" operator="between">
      <formula>2.5</formula>
      <formula>7</formula>
    </cfRule>
    <cfRule type="cellIs" dxfId="4962" priority="2737" stopIfTrue="1" operator="greaterThan">
      <formula>7</formula>
    </cfRule>
  </conditionalFormatting>
  <conditionalFormatting sqref="H215">
    <cfRule type="cellIs" dxfId="4961" priority="2732" stopIfTrue="1" operator="lessThanOrEqual">
      <formula>12</formula>
    </cfRule>
    <cfRule type="cellIs" dxfId="4960" priority="2733" stopIfTrue="1" operator="between">
      <formula>12</formula>
      <formula>16</formula>
    </cfRule>
    <cfRule type="cellIs" dxfId="4959" priority="2734" stopIfTrue="1" operator="greaterThan">
      <formula>16</formula>
    </cfRule>
  </conditionalFormatting>
  <conditionalFormatting sqref="J215">
    <cfRule type="cellIs" dxfId="4958" priority="2729" stopIfTrue="1" operator="greaterThan">
      <formula>6.2</formula>
    </cfRule>
    <cfRule type="cellIs" dxfId="4957" priority="2730" stopIfTrue="1" operator="between">
      <formula>5.601</formula>
      <formula>6.2</formula>
    </cfRule>
    <cfRule type="cellIs" dxfId="4956" priority="2731" stopIfTrue="1" operator="lessThanOrEqual">
      <formula>5.6</formula>
    </cfRule>
  </conditionalFormatting>
  <conditionalFormatting sqref="K215">
    <cfRule type="cellIs" dxfId="4955" priority="2728" stopIfTrue="1" operator="lessThanOrEqual">
      <formula>0.02</formula>
    </cfRule>
  </conditionalFormatting>
  <conditionalFormatting sqref="G215">
    <cfRule type="cellIs" dxfId="4954" priority="2725" stopIfTrue="1" operator="lessThanOrEqual">
      <formula>0.12</formula>
    </cfRule>
    <cfRule type="cellIs" dxfId="4953" priority="2726" stopIfTrue="1" operator="between">
      <formula>0.1201</formula>
      <formula>0.2</formula>
    </cfRule>
    <cfRule type="cellIs" dxfId="4952" priority="2727" stopIfTrue="1" operator="greaterThan">
      <formula>0.2</formula>
    </cfRule>
  </conditionalFormatting>
  <conditionalFormatting sqref="N215">
    <cfRule type="cellIs" dxfId="4951" priority="2723" stopIfTrue="1" operator="between">
      <formula>50.1</formula>
      <formula>100</formula>
    </cfRule>
    <cfRule type="cellIs" dxfId="4950" priority="2724" stopIfTrue="1" operator="greaterThan">
      <formula>100</formula>
    </cfRule>
  </conditionalFormatting>
  <conditionalFormatting sqref="M215">
    <cfRule type="cellIs" dxfId="4949" priority="2721" stopIfTrue="1" operator="between">
      <formula>1250.1</formula>
      <formula>5000</formula>
    </cfRule>
    <cfRule type="cellIs" dxfId="4948" priority="2722" stopIfTrue="1" operator="greaterThan">
      <formula>5000</formula>
    </cfRule>
  </conditionalFormatting>
  <conditionalFormatting sqref="F233:G233">
    <cfRule type="cellIs" dxfId="4947" priority="2708" stopIfTrue="1" operator="lessThanOrEqual">
      <formula>60</formula>
    </cfRule>
    <cfRule type="cellIs" dxfId="4946" priority="2709" stopIfTrue="1" operator="between">
      <formula>60</formula>
      <formula>100</formula>
    </cfRule>
    <cfRule type="cellIs" dxfId="4945" priority="2710" stopIfTrue="1" operator="greaterThan">
      <formula>100</formula>
    </cfRule>
  </conditionalFormatting>
  <conditionalFormatting sqref="E233">
    <cfRule type="cellIs" dxfId="4944" priority="2711" stopIfTrue="1" operator="lessThanOrEqual">
      <formula>2.5</formula>
    </cfRule>
    <cfRule type="cellIs" dxfId="4943" priority="2712" stopIfTrue="1" operator="between">
      <formula>2.5</formula>
      <formula>7</formula>
    </cfRule>
    <cfRule type="cellIs" dxfId="4942" priority="2713" stopIfTrue="1" operator="greaterThan">
      <formula>7</formula>
    </cfRule>
  </conditionalFormatting>
  <conditionalFormatting sqref="H233">
    <cfRule type="cellIs" dxfId="4941" priority="2714" stopIfTrue="1" operator="lessThanOrEqual">
      <formula>12</formula>
    </cfRule>
    <cfRule type="cellIs" dxfId="4940" priority="2715" stopIfTrue="1" operator="between">
      <formula>12</formula>
      <formula>16</formula>
    </cfRule>
    <cfRule type="cellIs" dxfId="4939" priority="2716" stopIfTrue="1" operator="greaterThan">
      <formula>16</formula>
    </cfRule>
  </conditionalFormatting>
  <conditionalFormatting sqref="J233">
    <cfRule type="cellIs" dxfId="4938" priority="2717" stopIfTrue="1" operator="greaterThan">
      <formula>6.2</formula>
    </cfRule>
    <cfRule type="cellIs" dxfId="4937" priority="2718" stopIfTrue="1" operator="between">
      <formula>5.601</formula>
      <formula>6.2</formula>
    </cfRule>
    <cfRule type="cellIs" dxfId="4936" priority="2719" stopIfTrue="1" operator="lessThanOrEqual">
      <formula>5.6</formula>
    </cfRule>
  </conditionalFormatting>
  <conditionalFormatting sqref="K233">
    <cfRule type="cellIs" dxfId="4935" priority="2720" stopIfTrue="1" operator="lessThanOrEqual">
      <formula>0.02</formula>
    </cfRule>
  </conditionalFormatting>
  <conditionalFormatting sqref="G233">
    <cfRule type="cellIs" dxfId="4934" priority="2705" stopIfTrue="1" operator="lessThanOrEqual">
      <formula>0.12</formula>
    </cfRule>
    <cfRule type="cellIs" dxfId="4933" priority="2706" stopIfTrue="1" operator="between">
      <formula>0.1201</formula>
      <formula>0.2</formula>
    </cfRule>
    <cfRule type="cellIs" dxfId="4932" priority="2707" stopIfTrue="1" operator="greaterThan">
      <formula>0.2</formula>
    </cfRule>
  </conditionalFormatting>
  <conditionalFormatting sqref="N233">
    <cfRule type="cellIs" dxfId="4931" priority="2702" stopIfTrue="1" operator="between">
      <formula>50.1</formula>
      <formula>100</formula>
    </cfRule>
    <cfRule type="cellIs" dxfId="4930" priority="2704" stopIfTrue="1" operator="greaterThan">
      <formula>100</formula>
    </cfRule>
  </conditionalFormatting>
  <conditionalFormatting sqref="M233">
    <cfRule type="cellIs" dxfId="4929" priority="2701" stopIfTrue="1" operator="between">
      <formula>1250.1</formula>
      <formula>5000</formula>
    </cfRule>
    <cfRule type="cellIs" dxfId="4928" priority="2703" stopIfTrue="1" operator="greaterThan">
      <formula>5000</formula>
    </cfRule>
  </conditionalFormatting>
  <conditionalFormatting sqref="F233:G233">
    <cfRule type="cellIs" dxfId="4927" priority="2698" stopIfTrue="1" operator="lessThanOrEqual">
      <formula>60</formula>
    </cfRule>
    <cfRule type="cellIs" dxfId="4926" priority="2699" stopIfTrue="1" operator="between">
      <formula>60</formula>
      <formula>100</formula>
    </cfRule>
    <cfRule type="cellIs" dxfId="4925" priority="2700" stopIfTrue="1" operator="greaterThan">
      <formula>100</formula>
    </cfRule>
  </conditionalFormatting>
  <conditionalFormatting sqref="E233">
    <cfRule type="cellIs" dxfId="4924" priority="2695" stopIfTrue="1" operator="lessThanOrEqual">
      <formula>2.5</formula>
    </cfRule>
    <cfRule type="cellIs" dxfId="4923" priority="2696" stopIfTrue="1" operator="between">
      <formula>2.5</formula>
      <formula>7</formula>
    </cfRule>
    <cfRule type="cellIs" dxfId="4922" priority="2697" stopIfTrue="1" operator="greaterThan">
      <formula>7</formula>
    </cfRule>
  </conditionalFormatting>
  <conditionalFormatting sqref="H233">
    <cfRule type="cellIs" dxfId="4921" priority="2692" stopIfTrue="1" operator="lessThanOrEqual">
      <formula>12</formula>
    </cfRule>
    <cfRule type="cellIs" dxfId="4920" priority="2693" stopIfTrue="1" operator="between">
      <formula>12</formula>
      <formula>16</formula>
    </cfRule>
    <cfRule type="cellIs" dxfId="4919" priority="2694" stopIfTrue="1" operator="greaterThan">
      <formula>16</formula>
    </cfRule>
  </conditionalFormatting>
  <conditionalFormatting sqref="J233">
    <cfRule type="cellIs" dxfId="4918" priority="2689" stopIfTrue="1" operator="greaterThan">
      <formula>6.2</formula>
    </cfRule>
    <cfRule type="cellIs" dxfId="4917" priority="2690" stopIfTrue="1" operator="between">
      <formula>5.601</formula>
      <formula>6.2</formula>
    </cfRule>
    <cfRule type="cellIs" dxfId="4916" priority="2691" stopIfTrue="1" operator="lessThanOrEqual">
      <formula>5.6</formula>
    </cfRule>
  </conditionalFormatting>
  <conditionalFormatting sqref="K233">
    <cfRule type="cellIs" dxfId="4915" priority="2688" stopIfTrue="1" operator="lessThanOrEqual">
      <formula>0.02</formula>
    </cfRule>
  </conditionalFormatting>
  <conditionalFormatting sqref="G233">
    <cfRule type="cellIs" dxfId="4914" priority="2685" stopIfTrue="1" operator="lessThanOrEqual">
      <formula>0.12</formula>
    </cfRule>
    <cfRule type="cellIs" dxfId="4913" priority="2686" stopIfTrue="1" operator="between">
      <formula>0.1201</formula>
      <formula>0.2</formula>
    </cfRule>
    <cfRule type="cellIs" dxfId="4912" priority="2687" stopIfTrue="1" operator="greaterThan">
      <formula>0.2</formula>
    </cfRule>
  </conditionalFormatting>
  <conditionalFormatting sqref="N233">
    <cfRule type="cellIs" dxfId="4911" priority="2683" stopIfTrue="1" operator="between">
      <formula>50.1</formula>
      <formula>100</formula>
    </cfRule>
    <cfRule type="cellIs" dxfId="4910" priority="2684" stopIfTrue="1" operator="greaterThan">
      <formula>100</formula>
    </cfRule>
  </conditionalFormatting>
  <conditionalFormatting sqref="M233">
    <cfRule type="cellIs" dxfId="4909" priority="2681" stopIfTrue="1" operator="between">
      <formula>1250.1</formula>
      <formula>5000</formula>
    </cfRule>
    <cfRule type="cellIs" dxfId="4908" priority="2682" stopIfTrue="1" operator="greaterThan">
      <formula>5000</formula>
    </cfRule>
  </conditionalFormatting>
  <conditionalFormatting sqref="F327:G327">
    <cfRule type="cellIs" dxfId="4907" priority="2668" stopIfTrue="1" operator="lessThanOrEqual">
      <formula>60</formula>
    </cfRule>
    <cfRule type="cellIs" dxfId="4906" priority="2669" stopIfTrue="1" operator="between">
      <formula>60</formula>
      <formula>100</formula>
    </cfRule>
    <cfRule type="cellIs" dxfId="4905" priority="2670" stopIfTrue="1" operator="greaterThan">
      <formula>100</formula>
    </cfRule>
  </conditionalFormatting>
  <conditionalFormatting sqref="E327">
    <cfRule type="cellIs" dxfId="4904" priority="2671" stopIfTrue="1" operator="lessThanOrEqual">
      <formula>2.5</formula>
    </cfRule>
    <cfRule type="cellIs" dxfId="4903" priority="2672" stopIfTrue="1" operator="between">
      <formula>2.5</formula>
      <formula>7</formula>
    </cfRule>
    <cfRule type="cellIs" dxfId="4902" priority="2673" stopIfTrue="1" operator="greaterThan">
      <formula>7</formula>
    </cfRule>
  </conditionalFormatting>
  <conditionalFormatting sqref="H327">
    <cfRule type="cellIs" dxfId="4901" priority="2674" stopIfTrue="1" operator="lessThanOrEqual">
      <formula>12</formula>
    </cfRule>
    <cfRule type="cellIs" dxfId="4900" priority="2675" stopIfTrue="1" operator="between">
      <formula>12</formula>
      <formula>16</formula>
    </cfRule>
    <cfRule type="cellIs" dxfId="4899" priority="2676" stopIfTrue="1" operator="greaterThan">
      <formula>16</formula>
    </cfRule>
  </conditionalFormatting>
  <conditionalFormatting sqref="J327">
    <cfRule type="cellIs" dxfId="4898" priority="2677" stopIfTrue="1" operator="greaterThan">
      <formula>6.2</formula>
    </cfRule>
    <cfRule type="cellIs" dxfId="4897" priority="2678" stopIfTrue="1" operator="between">
      <formula>5.601</formula>
      <formula>6.2</formula>
    </cfRule>
    <cfRule type="cellIs" dxfId="4896" priority="2679" stopIfTrue="1" operator="lessThanOrEqual">
      <formula>5.6</formula>
    </cfRule>
  </conditionalFormatting>
  <conditionalFormatting sqref="K327">
    <cfRule type="cellIs" dxfId="4895" priority="2680" stopIfTrue="1" operator="lessThanOrEqual">
      <formula>0.02</formula>
    </cfRule>
  </conditionalFormatting>
  <conditionalFormatting sqref="G327">
    <cfRule type="cellIs" dxfId="4894" priority="2665" stopIfTrue="1" operator="lessThanOrEqual">
      <formula>0.12</formula>
    </cfRule>
    <cfRule type="cellIs" dxfId="4893" priority="2666" stopIfTrue="1" operator="between">
      <formula>0.1201</formula>
      <formula>0.2</formula>
    </cfRule>
    <cfRule type="cellIs" dxfId="4892" priority="2667" stopIfTrue="1" operator="greaterThan">
      <formula>0.2</formula>
    </cfRule>
  </conditionalFormatting>
  <conditionalFormatting sqref="N327">
    <cfRule type="cellIs" dxfId="4891" priority="2662" stopIfTrue="1" operator="between">
      <formula>50.1</formula>
      <formula>100</formula>
    </cfRule>
    <cfRule type="cellIs" dxfId="4890" priority="2664" stopIfTrue="1" operator="greaterThan">
      <formula>100</formula>
    </cfRule>
  </conditionalFormatting>
  <conditionalFormatting sqref="M327">
    <cfRule type="cellIs" dxfId="4889" priority="2661" stopIfTrue="1" operator="between">
      <formula>1250.1</formula>
      <formula>5000</formula>
    </cfRule>
    <cfRule type="cellIs" dxfId="4888" priority="2663" stopIfTrue="1" operator="greaterThan">
      <formula>5000</formula>
    </cfRule>
  </conditionalFormatting>
  <conditionalFormatting sqref="F327:G327">
    <cfRule type="cellIs" dxfId="4887" priority="2658" stopIfTrue="1" operator="lessThanOrEqual">
      <formula>60</formula>
    </cfRule>
    <cfRule type="cellIs" dxfId="4886" priority="2659" stopIfTrue="1" operator="between">
      <formula>60</formula>
      <formula>100</formula>
    </cfRule>
    <cfRule type="cellIs" dxfId="4885" priority="2660" stopIfTrue="1" operator="greaterThan">
      <formula>100</formula>
    </cfRule>
  </conditionalFormatting>
  <conditionalFormatting sqref="E327">
    <cfRule type="cellIs" dxfId="4884" priority="2655" stopIfTrue="1" operator="lessThanOrEqual">
      <formula>2.5</formula>
    </cfRule>
    <cfRule type="cellIs" dxfId="4883" priority="2656" stopIfTrue="1" operator="between">
      <formula>2.5</formula>
      <formula>7</formula>
    </cfRule>
    <cfRule type="cellIs" dxfId="4882" priority="2657" stopIfTrue="1" operator="greaterThan">
      <formula>7</formula>
    </cfRule>
  </conditionalFormatting>
  <conditionalFormatting sqref="H327">
    <cfRule type="cellIs" dxfId="4881" priority="2652" stopIfTrue="1" operator="lessThanOrEqual">
      <formula>12</formula>
    </cfRule>
    <cfRule type="cellIs" dxfId="4880" priority="2653" stopIfTrue="1" operator="between">
      <formula>12</formula>
      <formula>16</formula>
    </cfRule>
    <cfRule type="cellIs" dxfId="4879" priority="2654" stopIfTrue="1" operator="greaterThan">
      <formula>16</formula>
    </cfRule>
  </conditionalFormatting>
  <conditionalFormatting sqref="J327">
    <cfRule type="cellIs" dxfId="4878" priority="2649" stopIfTrue="1" operator="greaterThan">
      <formula>6.2</formula>
    </cfRule>
    <cfRule type="cellIs" dxfId="4877" priority="2650" stopIfTrue="1" operator="between">
      <formula>5.601</formula>
      <formula>6.2</formula>
    </cfRule>
    <cfRule type="cellIs" dxfId="4876" priority="2651" stopIfTrue="1" operator="lessThanOrEqual">
      <formula>5.6</formula>
    </cfRule>
  </conditionalFormatting>
  <conditionalFormatting sqref="K327">
    <cfRule type="cellIs" dxfId="4875" priority="2648" stopIfTrue="1" operator="lessThanOrEqual">
      <formula>0.02</formula>
    </cfRule>
  </conditionalFormatting>
  <conditionalFormatting sqref="G327">
    <cfRule type="cellIs" dxfId="4874" priority="2645" stopIfTrue="1" operator="lessThanOrEqual">
      <formula>0.12</formula>
    </cfRule>
    <cfRule type="cellIs" dxfId="4873" priority="2646" stopIfTrue="1" operator="between">
      <formula>0.1201</formula>
      <formula>0.2</formula>
    </cfRule>
    <cfRule type="cellIs" dxfId="4872" priority="2647" stopIfTrue="1" operator="greaterThan">
      <formula>0.2</formula>
    </cfRule>
  </conditionalFormatting>
  <conditionalFormatting sqref="N327">
    <cfRule type="cellIs" dxfId="4871" priority="2643" stopIfTrue="1" operator="between">
      <formula>50.1</formula>
      <formula>100</formula>
    </cfRule>
    <cfRule type="cellIs" dxfId="4870" priority="2644" stopIfTrue="1" operator="greaterThan">
      <formula>100</formula>
    </cfRule>
  </conditionalFormatting>
  <conditionalFormatting sqref="M327">
    <cfRule type="cellIs" dxfId="4869" priority="2641" stopIfTrue="1" operator="between">
      <formula>1250.1</formula>
      <formula>5000</formula>
    </cfRule>
    <cfRule type="cellIs" dxfId="4868" priority="2642" stopIfTrue="1" operator="greaterThan">
      <formula>5000</formula>
    </cfRule>
  </conditionalFormatting>
  <conditionalFormatting sqref="F377:G377">
    <cfRule type="cellIs" dxfId="4867" priority="2628" stopIfTrue="1" operator="lessThanOrEqual">
      <formula>60</formula>
    </cfRule>
    <cfRule type="cellIs" dxfId="4866" priority="2629" stopIfTrue="1" operator="between">
      <formula>60</formula>
      <formula>100</formula>
    </cfRule>
    <cfRule type="cellIs" dxfId="4865" priority="2630" stopIfTrue="1" operator="greaterThan">
      <formula>100</formula>
    </cfRule>
  </conditionalFormatting>
  <conditionalFormatting sqref="E377">
    <cfRule type="cellIs" dxfId="4864" priority="2631" stopIfTrue="1" operator="lessThanOrEqual">
      <formula>2.5</formula>
    </cfRule>
    <cfRule type="cellIs" dxfId="4863" priority="2632" stopIfTrue="1" operator="between">
      <formula>2.5</formula>
      <formula>7</formula>
    </cfRule>
    <cfRule type="cellIs" dxfId="4862" priority="2633" stopIfTrue="1" operator="greaterThan">
      <formula>7</formula>
    </cfRule>
  </conditionalFormatting>
  <conditionalFormatting sqref="H377">
    <cfRule type="cellIs" dxfId="4861" priority="2634" stopIfTrue="1" operator="lessThanOrEqual">
      <formula>12</formula>
    </cfRule>
    <cfRule type="cellIs" dxfId="4860" priority="2635" stopIfTrue="1" operator="between">
      <formula>12</formula>
      <formula>16</formula>
    </cfRule>
    <cfRule type="cellIs" dxfId="4859" priority="2636" stopIfTrue="1" operator="greaterThan">
      <formula>16</formula>
    </cfRule>
  </conditionalFormatting>
  <conditionalFormatting sqref="J377">
    <cfRule type="cellIs" dxfId="4858" priority="2637" stopIfTrue="1" operator="greaterThan">
      <formula>6.2</formula>
    </cfRule>
    <cfRule type="cellIs" dxfId="4857" priority="2638" stopIfTrue="1" operator="between">
      <formula>5.601</formula>
      <formula>6.2</formula>
    </cfRule>
    <cfRule type="cellIs" dxfId="4856" priority="2639" stopIfTrue="1" operator="lessThanOrEqual">
      <formula>5.6</formula>
    </cfRule>
  </conditionalFormatting>
  <conditionalFormatting sqref="K377">
    <cfRule type="cellIs" dxfId="4855" priority="2640" stopIfTrue="1" operator="lessThanOrEqual">
      <formula>0.02</formula>
    </cfRule>
  </conditionalFormatting>
  <conditionalFormatting sqref="G377">
    <cfRule type="cellIs" dxfId="4854" priority="2625" stopIfTrue="1" operator="lessThanOrEqual">
      <formula>0.12</formula>
    </cfRule>
    <cfRule type="cellIs" dxfId="4853" priority="2626" stopIfTrue="1" operator="between">
      <formula>0.1201</formula>
      <formula>0.2</formula>
    </cfRule>
    <cfRule type="cellIs" dxfId="4852" priority="2627" stopIfTrue="1" operator="greaterThan">
      <formula>0.2</formula>
    </cfRule>
  </conditionalFormatting>
  <conditionalFormatting sqref="N377">
    <cfRule type="cellIs" dxfId="4851" priority="2622" stopIfTrue="1" operator="between">
      <formula>50.1</formula>
      <formula>100</formula>
    </cfRule>
    <cfRule type="cellIs" dxfId="4850" priority="2624" stopIfTrue="1" operator="greaterThan">
      <formula>100</formula>
    </cfRule>
  </conditionalFormatting>
  <conditionalFormatting sqref="M377">
    <cfRule type="cellIs" dxfId="4849" priority="2621" stopIfTrue="1" operator="between">
      <formula>1250.1</formula>
      <formula>5000</formula>
    </cfRule>
    <cfRule type="cellIs" dxfId="4848" priority="2623" stopIfTrue="1" operator="greaterThan">
      <formula>5000</formula>
    </cfRule>
  </conditionalFormatting>
  <conditionalFormatting sqref="F377:G377">
    <cfRule type="cellIs" dxfId="4847" priority="2618" stopIfTrue="1" operator="lessThanOrEqual">
      <formula>60</formula>
    </cfRule>
    <cfRule type="cellIs" dxfId="4846" priority="2619" stopIfTrue="1" operator="between">
      <formula>60</formula>
      <formula>100</formula>
    </cfRule>
    <cfRule type="cellIs" dxfId="4845" priority="2620" stopIfTrue="1" operator="greaterThan">
      <formula>100</formula>
    </cfRule>
  </conditionalFormatting>
  <conditionalFormatting sqref="E377">
    <cfRule type="cellIs" dxfId="4844" priority="2615" stopIfTrue="1" operator="lessThanOrEqual">
      <formula>2.5</formula>
    </cfRule>
    <cfRule type="cellIs" dxfId="4843" priority="2616" stopIfTrue="1" operator="between">
      <formula>2.5</formula>
      <formula>7</formula>
    </cfRule>
    <cfRule type="cellIs" dxfId="4842" priority="2617" stopIfTrue="1" operator="greaterThan">
      <formula>7</formula>
    </cfRule>
  </conditionalFormatting>
  <conditionalFormatting sqref="H377">
    <cfRule type="cellIs" dxfId="4841" priority="2612" stopIfTrue="1" operator="lessThanOrEqual">
      <formula>12</formula>
    </cfRule>
    <cfRule type="cellIs" dxfId="4840" priority="2613" stopIfTrue="1" operator="between">
      <formula>12</formula>
      <formula>16</formula>
    </cfRule>
    <cfRule type="cellIs" dxfId="4839" priority="2614" stopIfTrue="1" operator="greaterThan">
      <formula>16</formula>
    </cfRule>
  </conditionalFormatting>
  <conditionalFormatting sqref="J377">
    <cfRule type="cellIs" dxfId="4838" priority="2609" stopIfTrue="1" operator="greaterThan">
      <formula>6.2</formula>
    </cfRule>
    <cfRule type="cellIs" dxfId="4837" priority="2610" stopIfTrue="1" operator="between">
      <formula>5.601</formula>
      <formula>6.2</formula>
    </cfRule>
    <cfRule type="cellIs" dxfId="4836" priority="2611" stopIfTrue="1" operator="lessThanOrEqual">
      <formula>5.6</formula>
    </cfRule>
  </conditionalFormatting>
  <conditionalFormatting sqref="K377">
    <cfRule type="cellIs" dxfId="4835" priority="2608" stopIfTrue="1" operator="lessThanOrEqual">
      <formula>0.02</formula>
    </cfRule>
  </conditionalFormatting>
  <conditionalFormatting sqref="G377">
    <cfRule type="cellIs" dxfId="4834" priority="2605" stopIfTrue="1" operator="lessThanOrEqual">
      <formula>0.12</formula>
    </cfRule>
    <cfRule type="cellIs" dxfId="4833" priority="2606" stopIfTrue="1" operator="between">
      <formula>0.1201</formula>
      <formula>0.2</formula>
    </cfRule>
    <cfRule type="cellIs" dxfId="4832" priority="2607" stopIfTrue="1" operator="greaterThan">
      <formula>0.2</formula>
    </cfRule>
  </conditionalFormatting>
  <conditionalFormatting sqref="N377">
    <cfRule type="cellIs" dxfId="4831" priority="2603" stopIfTrue="1" operator="between">
      <formula>50.1</formula>
      <formula>100</formula>
    </cfRule>
    <cfRule type="cellIs" dxfId="4830" priority="2604" stopIfTrue="1" operator="greaterThan">
      <formula>100</formula>
    </cfRule>
  </conditionalFormatting>
  <conditionalFormatting sqref="M377">
    <cfRule type="cellIs" dxfId="4829" priority="2601" stopIfTrue="1" operator="between">
      <formula>1250.1</formula>
      <formula>5000</formula>
    </cfRule>
    <cfRule type="cellIs" dxfId="4828" priority="2602" stopIfTrue="1" operator="greaterThan">
      <formula>5000</formula>
    </cfRule>
  </conditionalFormatting>
  <conditionalFormatting sqref="F623:G623">
    <cfRule type="cellIs" dxfId="4827" priority="2588" stopIfTrue="1" operator="lessThanOrEqual">
      <formula>60</formula>
    </cfRule>
    <cfRule type="cellIs" dxfId="4826" priority="2589" stopIfTrue="1" operator="between">
      <formula>60</formula>
      <formula>100</formula>
    </cfRule>
    <cfRule type="cellIs" dxfId="4825" priority="2590" stopIfTrue="1" operator="greaterThan">
      <formula>100</formula>
    </cfRule>
  </conditionalFormatting>
  <conditionalFormatting sqref="E623">
    <cfRule type="cellIs" dxfId="4824" priority="2591" stopIfTrue="1" operator="lessThanOrEqual">
      <formula>2.5</formula>
    </cfRule>
    <cfRule type="cellIs" dxfId="4823" priority="2592" stopIfTrue="1" operator="between">
      <formula>2.5</formula>
      <formula>7</formula>
    </cfRule>
    <cfRule type="cellIs" dxfId="4822" priority="2593" stopIfTrue="1" operator="greaterThan">
      <formula>7</formula>
    </cfRule>
  </conditionalFormatting>
  <conditionalFormatting sqref="H623">
    <cfRule type="cellIs" dxfId="4821" priority="2594" stopIfTrue="1" operator="lessThanOrEqual">
      <formula>12</formula>
    </cfRule>
    <cfRule type="cellIs" dxfId="4820" priority="2595" stopIfTrue="1" operator="between">
      <formula>12</formula>
      <formula>16</formula>
    </cfRule>
    <cfRule type="cellIs" dxfId="4819" priority="2596" stopIfTrue="1" operator="greaterThan">
      <formula>16</formula>
    </cfRule>
  </conditionalFormatting>
  <conditionalFormatting sqref="J623">
    <cfRule type="cellIs" dxfId="4818" priority="2597" stopIfTrue="1" operator="greaterThan">
      <formula>6.2</formula>
    </cfRule>
    <cfRule type="cellIs" dxfId="4817" priority="2598" stopIfTrue="1" operator="between">
      <formula>5.601</formula>
      <formula>6.2</formula>
    </cfRule>
    <cfRule type="cellIs" dxfId="4816" priority="2599" stopIfTrue="1" operator="lessThanOrEqual">
      <formula>5.6</formula>
    </cfRule>
  </conditionalFormatting>
  <conditionalFormatting sqref="K623">
    <cfRule type="cellIs" dxfId="4815" priority="2600" stopIfTrue="1" operator="lessThanOrEqual">
      <formula>0.02</formula>
    </cfRule>
  </conditionalFormatting>
  <conditionalFormatting sqref="G623">
    <cfRule type="cellIs" dxfId="4814" priority="2585" stopIfTrue="1" operator="lessThanOrEqual">
      <formula>0.12</formula>
    </cfRule>
    <cfRule type="cellIs" dxfId="4813" priority="2586" stopIfTrue="1" operator="between">
      <formula>0.1201</formula>
      <formula>0.2</formula>
    </cfRule>
    <cfRule type="cellIs" dxfId="4812" priority="2587" stopIfTrue="1" operator="greaterThan">
      <formula>0.2</formula>
    </cfRule>
  </conditionalFormatting>
  <conditionalFormatting sqref="N623">
    <cfRule type="cellIs" dxfId="4811" priority="2582" stopIfTrue="1" operator="between">
      <formula>50.1</formula>
      <formula>100</formula>
    </cfRule>
    <cfRule type="cellIs" dxfId="4810" priority="2584" stopIfTrue="1" operator="greaterThan">
      <formula>100</formula>
    </cfRule>
  </conditionalFormatting>
  <conditionalFormatting sqref="M623">
    <cfRule type="cellIs" dxfId="4809" priority="2581" stopIfTrue="1" operator="between">
      <formula>1250.1</formula>
      <formula>5000</formula>
    </cfRule>
    <cfRule type="cellIs" dxfId="4808" priority="2583" stopIfTrue="1" operator="greaterThan">
      <formula>5000</formula>
    </cfRule>
  </conditionalFormatting>
  <conditionalFormatting sqref="F623:G623">
    <cfRule type="cellIs" dxfId="4807" priority="2578" stopIfTrue="1" operator="lessThanOrEqual">
      <formula>60</formula>
    </cfRule>
    <cfRule type="cellIs" dxfId="4806" priority="2579" stopIfTrue="1" operator="between">
      <formula>60</formula>
      <formula>100</formula>
    </cfRule>
    <cfRule type="cellIs" dxfId="4805" priority="2580" stopIfTrue="1" operator="greaterThan">
      <formula>100</formula>
    </cfRule>
  </conditionalFormatting>
  <conditionalFormatting sqref="E623">
    <cfRule type="cellIs" dxfId="4804" priority="2575" stopIfTrue="1" operator="lessThanOrEqual">
      <formula>2.5</formula>
    </cfRule>
    <cfRule type="cellIs" dxfId="4803" priority="2576" stopIfTrue="1" operator="between">
      <formula>2.5</formula>
      <formula>7</formula>
    </cfRule>
    <cfRule type="cellIs" dxfId="4802" priority="2577" stopIfTrue="1" operator="greaterThan">
      <formula>7</formula>
    </cfRule>
  </conditionalFormatting>
  <conditionalFormatting sqref="H623">
    <cfRule type="cellIs" dxfId="4801" priority="2572" stopIfTrue="1" operator="lessThanOrEqual">
      <formula>12</formula>
    </cfRule>
    <cfRule type="cellIs" dxfId="4800" priority="2573" stopIfTrue="1" operator="between">
      <formula>12</formula>
      <formula>16</formula>
    </cfRule>
    <cfRule type="cellIs" dxfId="4799" priority="2574" stopIfTrue="1" operator="greaterThan">
      <formula>16</formula>
    </cfRule>
  </conditionalFormatting>
  <conditionalFormatting sqref="J623">
    <cfRule type="cellIs" dxfId="4798" priority="2569" stopIfTrue="1" operator="greaterThan">
      <formula>6.2</formula>
    </cfRule>
    <cfRule type="cellIs" dxfId="4797" priority="2570" stopIfTrue="1" operator="between">
      <formula>5.601</formula>
      <formula>6.2</formula>
    </cfRule>
    <cfRule type="cellIs" dxfId="4796" priority="2571" stopIfTrue="1" operator="lessThanOrEqual">
      <formula>5.6</formula>
    </cfRule>
  </conditionalFormatting>
  <conditionalFormatting sqref="K623">
    <cfRule type="cellIs" dxfId="4795" priority="2568" stopIfTrue="1" operator="lessThanOrEqual">
      <formula>0.02</formula>
    </cfRule>
  </conditionalFormatting>
  <conditionalFormatting sqref="G623">
    <cfRule type="cellIs" dxfId="4794" priority="2565" stopIfTrue="1" operator="lessThanOrEqual">
      <formula>0.12</formula>
    </cfRule>
    <cfRule type="cellIs" dxfId="4793" priority="2566" stopIfTrue="1" operator="between">
      <formula>0.1201</formula>
      <formula>0.2</formula>
    </cfRule>
    <cfRule type="cellIs" dxfId="4792" priority="2567" stopIfTrue="1" operator="greaterThan">
      <formula>0.2</formula>
    </cfRule>
  </conditionalFormatting>
  <conditionalFormatting sqref="N623">
    <cfRule type="cellIs" dxfId="4791" priority="2563" stopIfTrue="1" operator="between">
      <formula>50.1</formula>
      <formula>100</formula>
    </cfRule>
    <cfRule type="cellIs" dxfId="4790" priority="2564" stopIfTrue="1" operator="greaterThan">
      <formula>100</formula>
    </cfRule>
  </conditionalFormatting>
  <conditionalFormatting sqref="M623">
    <cfRule type="cellIs" dxfId="4789" priority="2561" stopIfTrue="1" operator="between">
      <formula>1250.1</formula>
      <formula>5000</formula>
    </cfRule>
    <cfRule type="cellIs" dxfId="4788" priority="2562" stopIfTrue="1" operator="greaterThan">
      <formula>5000</formula>
    </cfRule>
  </conditionalFormatting>
  <conditionalFormatting sqref="F689:G689">
    <cfRule type="cellIs" dxfId="4787" priority="2548" stopIfTrue="1" operator="lessThanOrEqual">
      <formula>60</formula>
    </cfRule>
    <cfRule type="cellIs" dxfId="4786" priority="2549" stopIfTrue="1" operator="between">
      <formula>60</formula>
      <formula>100</formula>
    </cfRule>
    <cfRule type="cellIs" dxfId="4785" priority="2550" stopIfTrue="1" operator="greaterThan">
      <formula>100</formula>
    </cfRule>
  </conditionalFormatting>
  <conditionalFormatting sqref="E689">
    <cfRule type="cellIs" dxfId="4784" priority="2551" stopIfTrue="1" operator="lessThanOrEqual">
      <formula>2.5</formula>
    </cfRule>
    <cfRule type="cellIs" dxfId="4783" priority="2552" stopIfTrue="1" operator="between">
      <formula>2.5</formula>
      <formula>7</formula>
    </cfRule>
    <cfRule type="cellIs" dxfId="4782" priority="2553" stopIfTrue="1" operator="greaterThan">
      <formula>7</formula>
    </cfRule>
  </conditionalFormatting>
  <conditionalFormatting sqref="H689">
    <cfRule type="cellIs" dxfId="4781" priority="2554" stopIfTrue="1" operator="lessThanOrEqual">
      <formula>12</formula>
    </cfRule>
    <cfRule type="cellIs" dxfId="4780" priority="2555" stopIfTrue="1" operator="between">
      <formula>12</formula>
      <formula>16</formula>
    </cfRule>
    <cfRule type="cellIs" dxfId="4779" priority="2556" stopIfTrue="1" operator="greaterThan">
      <formula>16</formula>
    </cfRule>
  </conditionalFormatting>
  <conditionalFormatting sqref="J689">
    <cfRule type="cellIs" dxfId="4778" priority="2557" stopIfTrue="1" operator="greaterThan">
      <formula>6.2</formula>
    </cfRule>
    <cfRule type="cellIs" dxfId="4777" priority="2558" stopIfTrue="1" operator="between">
      <formula>5.601</formula>
      <formula>6.2</formula>
    </cfRule>
    <cfRule type="cellIs" dxfId="4776" priority="2559" stopIfTrue="1" operator="lessThanOrEqual">
      <formula>5.6</formula>
    </cfRule>
  </conditionalFormatting>
  <conditionalFormatting sqref="K689">
    <cfRule type="cellIs" dxfId="4775" priority="2560" stopIfTrue="1" operator="lessThanOrEqual">
      <formula>0.02</formula>
    </cfRule>
  </conditionalFormatting>
  <conditionalFormatting sqref="G689">
    <cfRule type="cellIs" dxfId="4774" priority="2545" stopIfTrue="1" operator="lessThanOrEqual">
      <formula>0.12</formula>
    </cfRule>
    <cfRule type="cellIs" dxfId="4773" priority="2546" stopIfTrue="1" operator="between">
      <formula>0.1201</formula>
      <formula>0.2</formula>
    </cfRule>
    <cfRule type="cellIs" dxfId="4772" priority="2547" stopIfTrue="1" operator="greaterThan">
      <formula>0.2</formula>
    </cfRule>
  </conditionalFormatting>
  <conditionalFormatting sqref="N689">
    <cfRule type="cellIs" dxfId="4771" priority="2542" stopIfTrue="1" operator="between">
      <formula>50.1</formula>
      <formula>100</formula>
    </cfRule>
    <cfRule type="cellIs" dxfId="4770" priority="2544" stopIfTrue="1" operator="greaterThan">
      <formula>100</formula>
    </cfRule>
  </conditionalFormatting>
  <conditionalFormatting sqref="M689">
    <cfRule type="cellIs" dxfId="4769" priority="2541" stopIfTrue="1" operator="between">
      <formula>1250.1</formula>
      <formula>5000</formula>
    </cfRule>
    <cfRule type="cellIs" dxfId="4768" priority="2543" stopIfTrue="1" operator="greaterThan">
      <formula>5000</formula>
    </cfRule>
  </conditionalFormatting>
  <conditionalFormatting sqref="F689:G689">
    <cfRule type="cellIs" dxfId="4767" priority="2538" stopIfTrue="1" operator="lessThanOrEqual">
      <formula>60</formula>
    </cfRule>
    <cfRule type="cellIs" dxfId="4766" priority="2539" stopIfTrue="1" operator="between">
      <formula>60</formula>
      <formula>100</formula>
    </cfRule>
    <cfRule type="cellIs" dxfId="4765" priority="2540" stopIfTrue="1" operator="greaterThan">
      <formula>100</formula>
    </cfRule>
  </conditionalFormatting>
  <conditionalFormatting sqref="E689">
    <cfRule type="cellIs" dxfId="4764" priority="2535" stopIfTrue="1" operator="lessThanOrEqual">
      <formula>2.5</formula>
    </cfRule>
    <cfRule type="cellIs" dxfId="4763" priority="2536" stopIfTrue="1" operator="between">
      <formula>2.5</formula>
      <formula>7</formula>
    </cfRule>
    <cfRule type="cellIs" dxfId="4762" priority="2537" stopIfTrue="1" operator="greaterThan">
      <formula>7</formula>
    </cfRule>
  </conditionalFormatting>
  <conditionalFormatting sqref="H689">
    <cfRule type="cellIs" dxfId="4761" priority="2532" stopIfTrue="1" operator="lessThanOrEqual">
      <formula>12</formula>
    </cfRule>
    <cfRule type="cellIs" dxfId="4760" priority="2533" stopIfTrue="1" operator="between">
      <formula>12</formula>
      <formula>16</formula>
    </cfRule>
    <cfRule type="cellIs" dxfId="4759" priority="2534" stopIfTrue="1" operator="greaterThan">
      <formula>16</formula>
    </cfRule>
  </conditionalFormatting>
  <conditionalFormatting sqref="J689">
    <cfRule type="cellIs" dxfId="4758" priority="2529" stopIfTrue="1" operator="greaterThan">
      <formula>6.2</formula>
    </cfRule>
    <cfRule type="cellIs" dxfId="4757" priority="2530" stopIfTrue="1" operator="between">
      <formula>5.601</formula>
      <formula>6.2</formula>
    </cfRule>
    <cfRule type="cellIs" dxfId="4756" priority="2531" stopIfTrue="1" operator="lessThanOrEqual">
      <formula>5.6</formula>
    </cfRule>
  </conditionalFormatting>
  <conditionalFormatting sqref="K689">
    <cfRule type="cellIs" dxfId="4755" priority="2528" stopIfTrue="1" operator="lessThanOrEqual">
      <formula>0.02</formula>
    </cfRule>
  </conditionalFormatting>
  <conditionalFormatting sqref="G689">
    <cfRule type="cellIs" dxfId="4754" priority="2525" stopIfTrue="1" operator="lessThanOrEqual">
      <formula>0.12</formula>
    </cfRule>
    <cfRule type="cellIs" dxfId="4753" priority="2526" stopIfTrue="1" operator="between">
      <formula>0.1201</formula>
      <formula>0.2</formula>
    </cfRule>
    <cfRule type="cellIs" dxfId="4752" priority="2527" stopIfTrue="1" operator="greaterThan">
      <formula>0.2</formula>
    </cfRule>
  </conditionalFormatting>
  <conditionalFormatting sqref="N689">
    <cfRule type="cellIs" dxfId="4751" priority="2523" stopIfTrue="1" operator="between">
      <formula>50.1</formula>
      <formula>100</formula>
    </cfRule>
    <cfRule type="cellIs" dxfId="4750" priority="2524" stopIfTrue="1" operator="greaterThan">
      <formula>100</formula>
    </cfRule>
  </conditionalFormatting>
  <conditionalFormatting sqref="M689">
    <cfRule type="cellIs" dxfId="4749" priority="2521" stopIfTrue="1" operator="between">
      <formula>1250.1</formula>
      <formula>5000</formula>
    </cfRule>
    <cfRule type="cellIs" dxfId="4748" priority="2522" stopIfTrue="1" operator="greaterThan">
      <formula>5000</formula>
    </cfRule>
  </conditionalFormatting>
  <conditionalFormatting sqref="F75:G75">
    <cfRule type="cellIs" dxfId="4747" priority="2508" stopIfTrue="1" operator="lessThanOrEqual">
      <formula>60</formula>
    </cfRule>
    <cfRule type="cellIs" dxfId="4746" priority="2509" stopIfTrue="1" operator="between">
      <formula>60</formula>
      <formula>100</formula>
    </cfRule>
    <cfRule type="cellIs" dxfId="4745" priority="2510" stopIfTrue="1" operator="greaterThan">
      <formula>100</formula>
    </cfRule>
  </conditionalFormatting>
  <conditionalFormatting sqref="E75">
    <cfRule type="cellIs" dxfId="4744" priority="2511" stopIfTrue="1" operator="lessThanOrEqual">
      <formula>2.5</formula>
    </cfRule>
    <cfRule type="cellIs" dxfId="4743" priority="2512" stopIfTrue="1" operator="between">
      <formula>2.5</formula>
      <formula>7</formula>
    </cfRule>
    <cfRule type="cellIs" dxfId="4742" priority="2513" stopIfTrue="1" operator="greaterThan">
      <formula>7</formula>
    </cfRule>
  </conditionalFormatting>
  <conditionalFormatting sqref="H75">
    <cfRule type="cellIs" dxfId="4741" priority="2514" stopIfTrue="1" operator="lessThanOrEqual">
      <formula>12</formula>
    </cfRule>
    <cfRule type="cellIs" dxfId="4740" priority="2515" stopIfTrue="1" operator="between">
      <formula>12</formula>
      <formula>16</formula>
    </cfRule>
    <cfRule type="cellIs" dxfId="4739" priority="2516" stopIfTrue="1" operator="greaterThan">
      <formula>16</formula>
    </cfRule>
  </conditionalFormatting>
  <conditionalFormatting sqref="J75">
    <cfRule type="cellIs" dxfId="4738" priority="2517" stopIfTrue="1" operator="greaterThan">
      <formula>6.2</formula>
    </cfRule>
    <cfRule type="cellIs" dxfId="4737" priority="2518" stopIfTrue="1" operator="between">
      <formula>5.601</formula>
      <formula>6.2</formula>
    </cfRule>
    <cfRule type="cellIs" dxfId="4736" priority="2519" stopIfTrue="1" operator="lessThanOrEqual">
      <formula>5.6</formula>
    </cfRule>
  </conditionalFormatting>
  <conditionalFormatting sqref="K75">
    <cfRule type="cellIs" dxfId="4735" priority="2520" stopIfTrue="1" operator="lessThanOrEqual">
      <formula>0.02</formula>
    </cfRule>
  </conditionalFormatting>
  <conditionalFormatting sqref="G75">
    <cfRule type="cellIs" dxfId="4734" priority="2505" stopIfTrue="1" operator="lessThanOrEqual">
      <formula>0.12</formula>
    </cfRule>
    <cfRule type="cellIs" dxfId="4733" priority="2506" stopIfTrue="1" operator="between">
      <formula>0.1201</formula>
      <formula>0.2</formula>
    </cfRule>
    <cfRule type="cellIs" dxfId="4732" priority="2507" stopIfTrue="1" operator="greaterThan">
      <formula>0.2</formula>
    </cfRule>
  </conditionalFormatting>
  <conditionalFormatting sqref="N75">
    <cfRule type="cellIs" dxfId="4731" priority="2502" stopIfTrue="1" operator="between">
      <formula>50.1</formula>
      <formula>100</formula>
    </cfRule>
    <cfRule type="cellIs" dxfId="4730" priority="2504" stopIfTrue="1" operator="greaterThan">
      <formula>100</formula>
    </cfRule>
  </conditionalFormatting>
  <conditionalFormatting sqref="M75">
    <cfRule type="cellIs" dxfId="4729" priority="2501" stopIfTrue="1" operator="between">
      <formula>1250.1</formula>
      <formula>5000</formula>
    </cfRule>
    <cfRule type="cellIs" dxfId="4728" priority="2503" stopIfTrue="1" operator="greaterThan">
      <formula>5000</formula>
    </cfRule>
  </conditionalFormatting>
  <conditionalFormatting sqref="F75:G75">
    <cfRule type="cellIs" dxfId="4727" priority="2498" stopIfTrue="1" operator="lessThanOrEqual">
      <formula>60</formula>
    </cfRule>
    <cfRule type="cellIs" dxfId="4726" priority="2499" stopIfTrue="1" operator="between">
      <formula>60</formula>
      <formula>100</formula>
    </cfRule>
    <cfRule type="cellIs" dxfId="4725" priority="2500" stopIfTrue="1" operator="greaterThan">
      <formula>100</formula>
    </cfRule>
  </conditionalFormatting>
  <conditionalFormatting sqref="E75">
    <cfRule type="cellIs" dxfId="4724" priority="2495" stopIfTrue="1" operator="lessThanOrEqual">
      <formula>2.5</formula>
    </cfRule>
    <cfRule type="cellIs" dxfId="4723" priority="2496" stopIfTrue="1" operator="between">
      <formula>2.5</formula>
      <formula>7</formula>
    </cfRule>
    <cfRule type="cellIs" dxfId="4722" priority="2497" stopIfTrue="1" operator="greaterThan">
      <formula>7</formula>
    </cfRule>
  </conditionalFormatting>
  <conditionalFormatting sqref="H75">
    <cfRule type="cellIs" dxfId="4721" priority="2492" stopIfTrue="1" operator="lessThanOrEqual">
      <formula>12</formula>
    </cfRule>
    <cfRule type="cellIs" dxfId="4720" priority="2493" stopIfTrue="1" operator="between">
      <formula>12</formula>
      <formula>16</formula>
    </cfRule>
    <cfRule type="cellIs" dxfId="4719" priority="2494" stopIfTrue="1" operator="greaterThan">
      <formula>16</formula>
    </cfRule>
  </conditionalFormatting>
  <conditionalFormatting sqref="J75">
    <cfRule type="cellIs" dxfId="4718" priority="2489" stopIfTrue="1" operator="greaterThan">
      <formula>6.2</formula>
    </cfRule>
    <cfRule type="cellIs" dxfId="4717" priority="2490" stopIfTrue="1" operator="between">
      <formula>5.601</formula>
      <formula>6.2</formula>
    </cfRule>
    <cfRule type="cellIs" dxfId="4716" priority="2491" stopIfTrue="1" operator="lessThanOrEqual">
      <formula>5.6</formula>
    </cfRule>
  </conditionalFormatting>
  <conditionalFormatting sqref="K75">
    <cfRule type="cellIs" dxfId="4715" priority="2488" stopIfTrue="1" operator="lessThanOrEqual">
      <formula>0.02</formula>
    </cfRule>
  </conditionalFormatting>
  <conditionalFormatting sqref="G75">
    <cfRule type="cellIs" dxfId="4714" priority="2485" stopIfTrue="1" operator="lessThanOrEqual">
      <formula>0.12</formula>
    </cfRule>
    <cfRule type="cellIs" dxfId="4713" priority="2486" stopIfTrue="1" operator="between">
      <formula>0.1201</formula>
      <formula>0.2</formula>
    </cfRule>
    <cfRule type="cellIs" dxfId="4712" priority="2487" stopIfTrue="1" operator="greaterThan">
      <formula>0.2</formula>
    </cfRule>
  </conditionalFormatting>
  <conditionalFormatting sqref="N75">
    <cfRule type="cellIs" dxfId="4711" priority="2483" stopIfTrue="1" operator="between">
      <formula>50.1</formula>
      <formula>100</formula>
    </cfRule>
    <cfRule type="cellIs" dxfId="4710" priority="2484" stopIfTrue="1" operator="greaterThan">
      <formula>100</formula>
    </cfRule>
  </conditionalFormatting>
  <conditionalFormatting sqref="M75">
    <cfRule type="cellIs" dxfId="4709" priority="2481" stopIfTrue="1" operator="between">
      <formula>1250.1</formula>
      <formula>5000</formula>
    </cfRule>
    <cfRule type="cellIs" dxfId="4708" priority="2482" stopIfTrue="1" operator="greaterThan">
      <formula>5000</formula>
    </cfRule>
  </conditionalFormatting>
  <conditionalFormatting sqref="F93:G93">
    <cfRule type="cellIs" dxfId="4707" priority="2468" stopIfTrue="1" operator="lessThanOrEqual">
      <formula>60</formula>
    </cfRule>
    <cfRule type="cellIs" dxfId="4706" priority="2469" stopIfTrue="1" operator="between">
      <formula>60</formula>
      <formula>100</formula>
    </cfRule>
    <cfRule type="cellIs" dxfId="4705" priority="2470" stopIfTrue="1" operator="greaterThan">
      <formula>100</formula>
    </cfRule>
  </conditionalFormatting>
  <conditionalFormatting sqref="E93">
    <cfRule type="cellIs" dxfId="4704" priority="2471" stopIfTrue="1" operator="lessThanOrEqual">
      <formula>2.5</formula>
    </cfRule>
    <cfRule type="cellIs" dxfId="4703" priority="2472" stopIfTrue="1" operator="between">
      <formula>2.5</formula>
      <formula>7</formula>
    </cfRule>
    <cfRule type="cellIs" dxfId="4702" priority="2473" stopIfTrue="1" operator="greaterThan">
      <formula>7</formula>
    </cfRule>
  </conditionalFormatting>
  <conditionalFormatting sqref="H93">
    <cfRule type="cellIs" dxfId="4701" priority="2474" stopIfTrue="1" operator="lessThanOrEqual">
      <formula>12</formula>
    </cfRule>
    <cfRule type="cellIs" dxfId="4700" priority="2475" stopIfTrue="1" operator="between">
      <formula>12</formula>
      <formula>16</formula>
    </cfRule>
    <cfRule type="cellIs" dxfId="4699" priority="2476" stopIfTrue="1" operator="greaterThan">
      <formula>16</formula>
    </cfRule>
  </conditionalFormatting>
  <conditionalFormatting sqref="J93">
    <cfRule type="cellIs" dxfId="4698" priority="2477" stopIfTrue="1" operator="greaterThan">
      <formula>6.2</formula>
    </cfRule>
    <cfRule type="cellIs" dxfId="4697" priority="2478" stopIfTrue="1" operator="between">
      <formula>5.601</formula>
      <formula>6.2</formula>
    </cfRule>
    <cfRule type="cellIs" dxfId="4696" priority="2479" stopIfTrue="1" operator="lessThanOrEqual">
      <formula>5.6</formula>
    </cfRule>
  </conditionalFormatting>
  <conditionalFormatting sqref="K93">
    <cfRule type="cellIs" dxfId="4695" priority="2480" stopIfTrue="1" operator="lessThanOrEqual">
      <formula>0.02</formula>
    </cfRule>
  </conditionalFormatting>
  <conditionalFormatting sqref="G93">
    <cfRule type="cellIs" dxfId="4694" priority="2465" stopIfTrue="1" operator="lessThanOrEqual">
      <formula>0.12</formula>
    </cfRule>
    <cfRule type="cellIs" dxfId="4693" priority="2466" stopIfTrue="1" operator="between">
      <formula>0.1201</formula>
      <formula>0.2</formula>
    </cfRule>
    <cfRule type="cellIs" dxfId="4692" priority="2467" stopIfTrue="1" operator="greaterThan">
      <formula>0.2</formula>
    </cfRule>
  </conditionalFormatting>
  <conditionalFormatting sqref="N93">
    <cfRule type="cellIs" dxfId="4691" priority="2462" stopIfTrue="1" operator="between">
      <formula>50.1</formula>
      <formula>100</formula>
    </cfRule>
    <cfRule type="cellIs" dxfId="4690" priority="2464" stopIfTrue="1" operator="greaterThan">
      <formula>100</formula>
    </cfRule>
  </conditionalFormatting>
  <conditionalFormatting sqref="M93">
    <cfRule type="cellIs" dxfId="4689" priority="2461" stopIfTrue="1" operator="between">
      <formula>1250.1</formula>
      <formula>5000</formula>
    </cfRule>
    <cfRule type="cellIs" dxfId="4688" priority="2463" stopIfTrue="1" operator="greaterThan">
      <formula>5000</formula>
    </cfRule>
  </conditionalFormatting>
  <conditionalFormatting sqref="F93:G93">
    <cfRule type="cellIs" dxfId="4687" priority="2458" stopIfTrue="1" operator="lessThanOrEqual">
      <formula>60</formula>
    </cfRule>
    <cfRule type="cellIs" dxfId="4686" priority="2459" stopIfTrue="1" operator="between">
      <formula>60</formula>
      <formula>100</formula>
    </cfRule>
    <cfRule type="cellIs" dxfId="4685" priority="2460" stopIfTrue="1" operator="greaterThan">
      <formula>100</formula>
    </cfRule>
  </conditionalFormatting>
  <conditionalFormatting sqref="E93">
    <cfRule type="cellIs" dxfId="4684" priority="2455" stopIfTrue="1" operator="lessThanOrEqual">
      <formula>2.5</formula>
    </cfRule>
    <cfRule type="cellIs" dxfId="4683" priority="2456" stopIfTrue="1" operator="between">
      <formula>2.5</formula>
      <formula>7</formula>
    </cfRule>
    <cfRule type="cellIs" dxfId="4682" priority="2457" stopIfTrue="1" operator="greaterThan">
      <formula>7</formula>
    </cfRule>
  </conditionalFormatting>
  <conditionalFormatting sqref="H93">
    <cfRule type="cellIs" dxfId="4681" priority="2452" stopIfTrue="1" operator="lessThanOrEqual">
      <formula>12</formula>
    </cfRule>
    <cfRule type="cellIs" dxfId="4680" priority="2453" stopIfTrue="1" operator="between">
      <formula>12</formula>
      <formula>16</formula>
    </cfRule>
    <cfRule type="cellIs" dxfId="4679" priority="2454" stopIfTrue="1" operator="greaterThan">
      <formula>16</formula>
    </cfRule>
  </conditionalFormatting>
  <conditionalFormatting sqref="J93">
    <cfRule type="cellIs" dxfId="4678" priority="2449" stopIfTrue="1" operator="greaterThan">
      <formula>6.2</formula>
    </cfRule>
    <cfRule type="cellIs" dxfId="4677" priority="2450" stopIfTrue="1" operator="between">
      <formula>5.601</formula>
      <formula>6.2</formula>
    </cfRule>
    <cfRule type="cellIs" dxfId="4676" priority="2451" stopIfTrue="1" operator="lessThanOrEqual">
      <formula>5.6</formula>
    </cfRule>
  </conditionalFormatting>
  <conditionalFormatting sqref="K93">
    <cfRule type="cellIs" dxfId="4675" priority="2448" stopIfTrue="1" operator="lessThanOrEqual">
      <formula>0.02</formula>
    </cfRule>
  </conditionalFormatting>
  <conditionalFormatting sqref="G93">
    <cfRule type="cellIs" dxfId="4674" priority="2445" stopIfTrue="1" operator="lessThanOrEqual">
      <formula>0.12</formula>
    </cfRule>
    <cfRule type="cellIs" dxfId="4673" priority="2446" stopIfTrue="1" operator="between">
      <formula>0.1201</formula>
      <formula>0.2</formula>
    </cfRule>
    <cfRule type="cellIs" dxfId="4672" priority="2447" stopIfTrue="1" operator="greaterThan">
      <formula>0.2</formula>
    </cfRule>
  </conditionalFormatting>
  <conditionalFormatting sqref="N93">
    <cfRule type="cellIs" dxfId="4671" priority="2443" stopIfTrue="1" operator="between">
      <formula>50.1</formula>
      <formula>100</formula>
    </cfRule>
    <cfRule type="cellIs" dxfId="4670" priority="2444" stopIfTrue="1" operator="greaterThan">
      <formula>100</formula>
    </cfRule>
  </conditionalFormatting>
  <conditionalFormatting sqref="M93">
    <cfRule type="cellIs" dxfId="4669" priority="2441" stopIfTrue="1" operator="between">
      <formula>1250.1</formula>
      <formula>5000</formula>
    </cfRule>
    <cfRule type="cellIs" dxfId="4668" priority="2442" stopIfTrue="1" operator="greaterThan">
      <formula>5000</formula>
    </cfRule>
  </conditionalFormatting>
  <conditionalFormatting sqref="F147:G147">
    <cfRule type="cellIs" dxfId="4667" priority="2428" stopIfTrue="1" operator="lessThanOrEqual">
      <formula>60</formula>
    </cfRule>
    <cfRule type="cellIs" dxfId="4666" priority="2429" stopIfTrue="1" operator="between">
      <formula>60</formula>
      <formula>100</formula>
    </cfRule>
    <cfRule type="cellIs" dxfId="4665" priority="2430" stopIfTrue="1" operator="greaterThan">
      <formula>100</formula>
    </cfRule>
  </conditionalFormatting>
  <conditionalFormatting sqref="E147">
    <cfRule type="cellIs" dxfId="4664" priority="2431" stopIfTrue="1" operator="lessThanOrEqual">
      <formula>2.5</formula>
    </cfRule>
    <cfRule type="cellIs" dxfId="4663" priority="2432" stopIfTrue="1" operator="between">
      <formula>2.5</formula>
      <formula>7</formula>
    </cfRule>
    <cfRule type="cellIs" dxfId="4662" priority="2433" stopIfTrue="1" operator="greaterThan">
      <formula>7</formula>
    </cfRule>
  </conditionalFormatting>
  <conditionalFormatting sqref="H147">
    <cfRule type="cellIs" dxfId="4661" priority="2434" stopIfTrue="1" operator="lessThanOrEqual">
      <formula>12</formula>
    </cfRule>
    <cfRule type="cellIs" dxfId="4660" priority="2435" stopIfTrue="1" operator="between">
      <formula>12</formula>
      <formula>16</formula>
    </cfRule>
    <cfRule type="cellIs" dxfId="4659" priority="2436" stopIfTrue="1" operator="greaterThan">
      <formula>16</formula>
    </cfRule>
  </conditionalFormatting>
  <conditionalFormatting sqref="J147">
    <cfRule type="cellIs" dxfId="4658" priority="2437" stopIfTrue="1" operator="greaterThan">
      <formula>6.2</formula>
    </cfRule>
    <cfRule type="cellIs" dxfId="4657" priority="2438" stopIfTrue="1" operator="between">
      <formula>5.601</formula>
      <formula>6.2</formula>
    </cfRule>
    <cfRule type="cellIs" dxfId="4656" priority="2439" stopIfTrue="1" operator="lessThanOrEqual">
      <formula>5.6</formula>
    </cfRule>
  </conditionalFormatting>
  <conditionalFormatting sqref="K147">
    <cfRule type="cellIs" dxfId="4655" priority="2440" stopIfTrue="1" operator="lessThanOrEqual">
      <formula>0.02</formula>
    </cfRule>
  </conditionalFormatting>
  <conditionalFormatting sqref="G147">
    <cfRule type="cellIs" dxfId="4654" priority="2425" stopIfTrue="1" operator="lessThanOrEqual">
      <formula>0.12</formula>
    </cfRule>
    <cfRule type="cellIs" dxfId="4653" priority="2426" stopIfTrue="1" operator="between">
      <formula>0.1201</formula>
      <formula>0.2</formula>
    </cfRule>
    <cfRule type="cellIs" dxfId="4652" priority="2427" stopIfTrue="1" operator="greaterThan">
      <formula>0.2</formula>
    </cfRule>
  </conditionalFormatting>
  <conditionalFormatting sqref="N147">
    <cfRule type="cellIs" dxfId="4651" priority="2422" stopIfTrue="1" operator="between">
      <formula>50.1</formula>
      <formula>100</formula>
    </cfRule>
    <cfRule type="cellIs" dxfId="4650" priority="2424" stopIfTrue="1" operator="greaterThan">
      <formula>100</formula>
    </cfRule>
  </conditionalFormatting>
  <conditionalFormatting sqref="M147">
    <cfRule type="cellIs" dxfId="4649" priority="2421" stopIfTrue="1" operator="between">
      <formula>1250.1</formula>
      <formula>5000</formula>
    </cfRule>
    <cfRule type="cellIs" dxfId="4648" priority="2423" stopIfTrue="1" operator="greaterThan">
      <formula>5000</formula>
    </cfRule>
  </conditionalFormatting>
  <conditionalFormatting sqref="F147:G147">
    <cfRule type="cellIs" dxfId="4647" priority="2418" stopIfTrue="1" operator="lessThanOrEqual">
      <formula>60</formula>
    </cfRule>
    <cfRule type="cellIs" dxfId="4646" priority="2419" stopIfTrue="1" operator="between">
      <formula>60</formula>
      <formula>100</formula>
    </cfRule>
    <cfRule type="cellIs" dxfId="4645" priority="2420" stopIfTrue="1" operator="greaterThan">
      <formula>100</formula>
    </cfRule>
  </conditionalFormatting>
  <conditionalFormatting sqref="E147">
    <cfRule type="cellIs" dxfId="4644" priority="2415" stopIfTrue="1" operator="lessThanOrEqual">
      <formula>2.5</formula>
    </cfRule>
    <cfRule type="cellIs" dxfId="4643" priority="2416" stopIfTrue="1" operator="between">
      <formula>2.5</formula>
      <formula>7</formula>
    </cfRule>
    <cfRule type="cellIs" dxfId="4642" priority="2417" stopIfTrue="1" operator="greaterThan">
      <formula>7</formula>
    </cfRule>
  </conditionalFormatting>
  <conditionalFormatting sqref="H147">
    <cfRule type="cellIs" dxfId="4641" priority="2412" stopIfTrue="1" operator="lessThanOrEqual">
      <formula>12</formula>
    </cfRule>
    <cfRule type="cellIs" dxfId="4640" priority="2413" stopIfTrue="1" operator="between">
      <formula>12</formula>
      <formula>16</formula>
    </cfRule>
    <cfRule type="cellIs" dxfId="4639" priority="2414" stopIfTrue="1" operator="greaterThan">
      <formula>16</formula>
    </cfRule>
  </conditionalFormatting>
  <conditionalFormatting sqref="J147">
    <cfRule type="cellIs" dxfId="4638" priority="2409" stopIfTrue="1" operator="greaterThan">
      <formula>6.2</formula>
    </cfRule>
    <cfRule type="cellIs" dxfId="4637" priority="2410" stopIfTrue="1" operator="between">
      <formula>5.601</formula>
      <formula>6.2</formula>
    </cfRule>
    <cfRule type="cellIs" dxfId="4636" priority="2411" stopIfTrue="1" operator="lessThanOrEqual">
      <formula>5.6</formula>
    </cfRule>
  </conditionalFormatting>
  <conditionalFormatting sqref="K147">
    <cfRule type="cellIs" dxfId="4635" priority="2408" stopIfTrue="1" operator="lessThanOrEqual">
      <formula>0.02</formula>
    </cfRule>
  </conditionalFormatting>
  <conditionalFormatting sqref="G147">
    <cfRule type="cellIs" dxfId="4634" priority="2405" stopIfTrue="1" operator="lessThanOrEqual">
      <formula>0.12</formula>
    </cfRule>
    <cfRule type="cellIs" dxfId="4633" priority="2406" stopIfTrue="1" operator="between">
      <formula>0.1201</formula>
      <formula>0.2</formula>
    </cfRule>
    <cfRule type="cellIs" dxfId="4632" priority="2407" stopIfTrue="1" operator="greaterThan">
      <formula>0.2</formula>
    </cfRule>
  </conditionalFormatting>
  <conditionalFormatting sqref="N147">
    <cfRule type="cellIs" dxfId="4631" priority="2403" stopIfTrue="1" operator="between">
      <formula>50.1</formula>
      <formula>100</formula>
    </cfRule>
    <cfRule type="cellIs" dxfId="4630" priority="2404" stopIfTrue="1" operator="greaterThan">
      <formula>100</formula>
    </cfRule>
  </conditionalFormatting>
  <conditionalFormatting sqref="M147">
    <cfRule type="cellIs" dxfId="4629" priority="2401" stopIfTrue="1" operator="between">
      <formula>1250.1</formula>
      <formula>5000</formula>
    </cfRule>
    <cfRule type="cellIs" dxfId="4628" priority="2402" stopIfTrue="1" operator="greaterThan">
      <formula>5000</formula>
    </cfRule>
  </conditionalFormatting>
  <conditionalFormatting sqref="F177:G177">
    <cfRule type="cellIs" dxfId="4627" priority="2388" stopIfTrue="1" operator="lessThanOrEqual">
      <formula>60</formula>
    </cfRule>
    <cfRule type="cellIs" dxfId="4626" priority="2389" stopIfTrue="1" operator="between">
      <formula>60</formula>
      <formula>100</formula>
    </cfRule>
    <cfRule type="cellIs" dxfId="4625" priority="2390" stopIfTrue="1" operator="greaterThan">
      <formula>100</formula>
    </cfRule>
  </conditionalFormatting>
  <conditionalFormatting sqref="E177">
    <cfRule type="cellIs" dxfId="4624" priority="2391" stopIfTrue="1" operator="lessThanOrEqual">
      <formula>2.5</formula>
    </cfRule>
    <cfRule type="cellIs" dxfId="4623" priority="2392" stopIfTrue="1" operator="between">
      <formula>2.5</formula>
      <formula>7</formula>
    </cfRule>
    <cfRule type="cellIs" dxfId="4622" priority="2393" stopIfTrue="1" operator="greaterThan">
      <formula>7</formula>
    </cfRule>
  </conditionalFormatting>
  <conditionalFormatting sqref="H177">
    <cfRule type="cellIs" dxfId="4621" priority="2394" stopIfTrue="1" operator="lessThanOrEqual">
      <formula>12</formula>
    </cfRule>
    <cfRule type="cellIs" dxfId="4620" priority="2395" stopIfTrue="1" operator="between">
      <formula>12</formula>
      <formula>16</formula>
    </cfRule>
    <cfRule type="cellIs" dxfId="4619" priority="2396" stopIfTrue="1" operator="greaterThan">
      <formula>16</formula>
    </cfRule>
  </conditionalFormatting>
  <conditionalFormatting sqref="J177">
    <cfRule type="cellIs" dxfId="4618" priority="2397" stopIfTrue="1" operator="greaterThan">
      <formula>6.2</formula>
    </cfRule>
    <cfRule type="cellIs" dxfId="4617" priority="2398" stopIfTrue="1" operator="between">
      <formula>5.601</formula>
      <formula>6.2</formula>
    </cfRule>
    <cfRule type="cellIs" dxfId="4616" priority="2399" stopIfTrue="1" operator="lessThanOrEqual">
      <formula>5.6</formula>
    </cfRule>
  </conditionalFormatting>
  <conditionalFormatting sqref="K177">
    <cfRule type="cellIs" dxfId="4615" priority="2400" stopIfTrue="1" operator="lessThanOrEqual">
      <formula>0.02</formula>
    </cfRule>
  </conditionalFormatting>
  <conditionalFormatting sqref="G177">
    <cfRule type="cellIs" dxfId="4614" priority="2385" stopIfTrue="1" operator="lessThanOrEqual">
      <formula>0.12</formula>
    </cfRule>
    <cfRule type="cellIs" dxfId="4613" priority="2386" stopIfTrue="1" operator="between">
      <formula>0.1201</formula>
      <formula>0.2</formula>
    </cfRule>
    <cfRule type="cellIs" dxfId="4612" priority="2387" stopIfTrue="1" operator="greaterThan">
      <formula>0.2</formula>
    </cfRule>
  </conditionalFormatting>
  <conditionalFormatting sqref="N177">
    <cfRule type="cellIs" dxfId="4611" priority="2382" stopIfTrue="1" operator="between">
      <formula>50.1</formula>
      <formula>100</formula>
    </cfRule>
    <cfRule type="cellIs" dxfId="4610" priority="2384" stopIfTrue="1" operator="greaterThan">
      <formula>100</formula>
    </cfRule>
  </conditionalFormatting>
  <conditionalFormatting sqref="M177">
    <cfRule type="cellIs" dxfId="4609" priority="2381" stopIfTrue="1" operator="between">
      <formula>1250.1</formula>
      <formula>5000</formula>
    </cfRule>
    <cfRule type="cellIs" dxfId="4608" priority="2383" stopIfTrue="1" operator="greaterThan">
      <formula>5000</formula>
    </cfRule>
  </conditionalFormatting>
  <conditionalFormatting sqref="F177:G177">
    <cfRule type="cellIs" dxfId="4607" priority="2378" stopIfTrue="1" operator="lessThanOrEqual">
      <formula>60</formula>
    </cfRule>
    <cfRule type="cellIs" dxfId="4606" priority="2379" stopIfTrue="1" operator="between">
      <formula>60</formula>
      <formula>100</formula>
    </cfRule>
    <cfRule type="cellIs" dxfId="4605" priority="2380" stopIfTrue="1" operator="greaterThan">
      <formula>100</formula>
    </cfRule>
  </conditionalFormatting>
  <conditionalFormatting sqref="E177">
    <cfRule type="cellIs" dxfId="4604" priority="2375" stopIfTrue="1" operator="lessThanOrEqual">
      <formula>2.5</formula>
    </cfRule>
    <cfRule type="cellIs" dxfId="4603" priority="2376" stopIfTrue="1" operator="between">
      <formula>2.5</formula>
      <formula>7</formula>
    </cfRule>
    <cfRule type="cellIs" dxfId="4602" priority="2377" stopIfTrue="1" operator="greaterThan">
      <formula>7</formula>
    </cfRule>
  </conditionalFormatting>
  <conditionalFormatting sqref="H177">
    <cfRule type="cellIs" dxfId="4601" priority="2372" stopIfTrue="1" operator="lessThanOrEqual">
      <formula>12</formula>
    </cfRule>
    <cfRule type="cellIs" dxfId="4600" priority="2373" stopIfTrue="1" operator="between">
      <formula>12</formula>
      <formula>16</formula>
    </cfRule>
    <cfRule type="cellIs" dxfId="4599" priority="2374" stopIfTrue="1" operator="greaterThan">
      <formula>16</formula>
    </cfRule>
  </conditionalFormatting>
  <conditionalFormatting sqref="J177">
    <cfRule type="cellIs" dxfId="4598" priority="2369" stopIfTrue="1" operator="greaterThan">
      <formula>6.2</formula>
    </cfRule>
    <cfRule type="cellIs" dxfId="4597" priority="2370" stopIfTrue="1" operator="between">
      <formula>5.601</formula>
      <formula>6.2</formula>
    </cfRule>
    <cfRule type="cellIs" dxfId="4596" priority="2371" stopIfTrue="1" operator="lessThanOrEqual">
      <formula>5.6</formula>
    </cfRule>
  </conditionalFormatting>
  <conditionalFormatting sqref="K177">
    <cfRule type="cellIs" dxfId="4595" priority="2368" stopIfTrue="1" operator="lessThanOrEqual">
      <formula>0.02</formula>
    </cfRule>
  </conditionalFormatting>
  <conditionalFormatting sqref="G177">
    <cfRule type="cellIs" dxfId="4594" priority="2365" stopIfTrue="1" operator="lessThanOrEqual">
      <formula>0.12</formula>
    </cfRule>
    <cfRule type="cellIs" dxfId="4593" priority="2366" stopIfTrue="1" operator="between">
      <formula>0.1201</formula>
      <formula>0.2</formula>
    </cfRule>
    <cfRule type="cellIs" dxfId="4592" priority="2367" stopIfTrue="1" operator="greaterThan">
      <formula>0.2</formula>
    </cfRule>
  </conditionalFormatting>
  <conditionalFormatting sqref="N177">
    <cfRule type="cellIs" dxfId="4591" priority="2363" stopIfTrue="1" operator="between">
      <formula>50.1</formula>
      <formula>100</formula>
    </cfRule>
    <cfRule type="cellIs" dxfId="4590" priority="2364" stopIfTrue="1" operator="greaterThan">
      <formula>100</formula>
    </cfRule>
  </conditionalFormatting>
  <conditionalFormatting sqref="M177">
    <cfRule type="cellIs" dxfId="4589" priority="2361" stopIfTrue="1" operator="between">
      <formula>1250.1</formula>
      <formula>5000</formula>
    </cfRule>
    <cfRule type="cellIs" dxfId="4588" priority="2362" stopIfTrue="1" operator="greaterThan">
      <formula>5000</formula>
    </cfRule>
  </conditionalFormatting>
  <conditionalFormatting sqref="F219:G219">
    <cfRule type="cellIs" dxfId="4587" priority="2348" stopIfTrue="1" operator="lessThanOrEqual">
      <formula>60</formula>
    </cfRule>
    <cfRule type="cellIs" dxfId="4586" priority="2349" stopIfTrue="1" operator="between">
      <formula>60</formula>
      <formula>100</formula>
    </cfRule>
    <cfRule type="cellIs" dxfId="4585" priority="2350" stopIfTrue="1" operator="greaterThan">
      <formula>100</formula>
    </cfRule>
  </conditionalFormatting>
  <conditionalFormatting sqref="E219">
    <cfRule type="cellIs" dxfId="4584" priority="2351" stopIfTrue="1" operator="lessThanOrEqual">
      <formula>2.5</formula>
    </cfRule>
    <cfRule type="cellIs" dxfId="4583" priority="2352" stopIfTrue="1" operator="between">
      <formula>2.5</formula>
      <formula>7</formula>
    </cfRule>
    <cfRule type="cellIs" dxfId="4582" priority="2353" stopIfTrue="1" operator="greaterThan">
      <formula>7</formula>
    </cfRule>
  </conditionalFormatting>
  <conditionalFormatting sqref="H219">
    <cfRule type="cellIs" dxfId="4581" priority="2354" stopIfTrue="1" operator="lessThanOrEqual">
      <formula>12</formula>
    </cfRule>
    <cfRule type="cellIs" dxfId="4580" priority="2355" stopIfTrue="1" operator="between">
      <formula>12</formula>
      <formula>16</formula>
    </cfRule>
    <cfRule type="cellIs" dxfId="4579" priority="2356" stopIfTrue="1" operator="greaterThan">
      <formula>16</formula>
    </cfRule>
  </conditionalFormatting>
  <conditionalFormatting sqref="J219">
    <cfRule type="cellIs" dxfId="4578" priority="2357" stopIfTrue="1" operator="greaterThan">
      <formula>6.2</formula>
    </cfRule>
    <cfRule type="cellIs" dxfId="4577" priority="2358" stopIfTrue="1" operator="between">
      <formula>5.601</formula>
      <formula>6.2</formula>
    </cfRule>
    <cfRule type="cellIs" dxfId="4576" priority="2359" stopIfTrue="1" operator="lessThanOrEqual">
      <formula>5.6</formula>
    </cfRule>
  </conditionalFormatting>
  <conditionalFormatting sqref="K219">
    <cfRule type="cellIs" dxfId="4575" priority="2360" stopIfTrue="1" operator="lessThanOrEqual">
      <formula>0.02</formula>
    </cfRule>
  </conditionalFormatting>
  <conditionalFormatting sqref="G219">
    <cfRule type="cellIs" dxfId="4574" priority="2345" stopIfTrue="1" operator="lessThanOrEqual">
      <formula>0.12</formula>
    </cfRule>
    <cfRule type="cellIs" dxfId="4573" priority="2346" stopIfTrue="1" operator="between">
      <formula>0.1201</formula>
      <formula>0.2</formula>
    </cfRule>
    <cfRule type="cellIs" dxfId="4572" priority="2347" stopIfTrue="1" operator="greaterThan">
      <formula>0.2</formula>
    </cfRule>
  </conditionalFormatting>
  <conditionalFormatting sqref="N219">
    <cfRule type="cellIs" dxfId="4571" priority="2342" stopIfTrue="1" operator="between">
      <formula>50.1</formula>
      <formula>100</formula>
    </cfRule>
    <cfRule type="cellIs" dxfId="4570" priority="2344" stopIfTrue="1" operator="greaterThan">
      <formula>100</formula>
    </cfRule>
  </conditionalFormatting>
  <conditionalFormatting sqref="M219">
    <cfRule type="cellIs" dxfId="4569" priority="2341" stopIfTrue="1" operator="between">
      <formula>1250.1</formula>
      <formula>5000</formula>
    </cfRule>
    <cfRule type="cellIs" dxfId="4568" priority="2343" stopIfTrue="1" operator="greaterThan">
      <formula>5000</formula>
    </cfRule>
  </conditionalFormatting>
  <conditionalFormatting sqref="F219:G219">
    <cfRule type="cellIs" dxfId="4567" priority="2338" stopIfTrue="1" operator="lessThanOrEqual">
      <formula>60</formula>
    </cfRule>
    <cfRule type="cellIs" dxfId="4566" priority="2339" stopIfTrue="1" operator="between">
      <formula>60</formula>
      <formula>100</formula>
    </cfRule>
    <cfRule type="cellIs" dxfId="4565" priority="2340" stopIfTrue="1" operator="greaterThan">
      <formula>100</formula>
    </cfRule>
  </conditionalFormatting>
  <conditionalFormatting sqref="E219">
    <cfRule type="cellIs" dxfId="4564" priority="2335" stopIfTrue="1" operator="lessThanOrEqual">
      <formula>2.5</formula>
    </cfRule>
    <cfRule type="cellIs" dxfId="4563" priority="2336" stopIfTrue="1" operator="between">
      <formula>2.5</formula>
      <formula>7</formula>
    </cfRule>
    <cfRule type="cellIs" dxfId="4562" priority="2337" stopIfTrue="1" operator="greaterThan">
      <formula>7</formula>
    </cfRule>
  </conditionalFormatting>
  <conditionalFormatting sqref="H219">
    <cfRule type="cellIs" dxfId="4561" priority="2332" stopIfTrue="1" operator="lessThanOrEqual">
      <formula>12</formula>
    </cfRule>
    <cfRule type="cellIs" dxfId="4560" priority="2333" stopIfTrue="1" operator="between">
      <formula>12</formula>
      <formula>16</formula>
    </cfRule>
    <cfRule type="cellIs" dxfId="4559" priority="2334" stopIfTrue="1" operator="greaterThan">
      <formula>16</formula>
    </cfRule>
  </conditionalFormatting>
  <conditionalFormatting sqref="J219">
    <cfRule type="cellIs" dxfId="4558" priority="2329" stopIfTrue="1" operator="greaterThan">
      <formula>6.2</formula>
    </cfRule>
    <cfRule type="cellIs" dxfId="4557" priority="2330" stopIfTrue="1" operator="between">
      <formula>5.601</formula>
      <formula>6.2</formula>
    </cfRule>
    <cfRule type="cellIs" dxfId="4556" priority="2331" stopIfTrue="1" operator="lessThanOrEqual">
      <formula>5.6</formula>
    </cfRule>
  </conditionalFormatting>
  <conditionalFormatting sqref="K219">
    <cfRule type="cellIs" dxfId="4555" priority="2328" stopIfTrue="1" operator="lessThanOrEqual">
      <formula>0.02</formula>
    </cfRule>
  </conditionalFormatting>
  <conditionalFormatting sqref="G219">
    <cfRule type="cellIs" dxfId="4554" priority="2325" stopIfTrue="1" operator="lessThanOrEqual">
      <formula>0.12</formula>
    </cfRule>
    <cfRule type="cellIs" dxfId="4553" priority="2326" stopIfTrue="1" operator="between">
      <formula>0.1201</formula>
      <formula>0.2</formula>
    </cfRule>
    <cfRule type="cellIs" dxfId="4552" priority="2327" stopIfTrue="1" operator="greaterThan">
      <formula>0.2</formula>
    </cfRule>
  </conditionalFormatting>
  <conditionalFormatting sqref="N219">
    <cfRule type="cellIs" dxfId="4551" priority="2323" stopIfTrue="1" operator="between">
      <formula>50.1</formula>
      <formula>100</formula>
    </cfRule>
    <cfRule type="cellIs" dxfId="4550" priority="2324" stopIfTrue="1" operator="greaterThan">
      <formula>100</formula>
    </cfRule>
  </conditionalFormatting>
  <conditionalFormatting sqref="M219">
    <cfRule type="cellIs" dxfId="4549" priority="2321" stopIfTrue="1" operator="between">
      <formula>1250.1</formula>
      <formula>5000</formula>
    </cfRule>
    <cfRule type="cellIs" dxfId="4548" priority="2322" stopIfTrue="1" operator="greaterThan">
      <formula>5000</formula>
    </cfRule>
  </conditionalFormatting>
  <conditionalFormatting sqref="F237:G237">
    <cfRule type="cellIs" dxfId="4547" priority="2308" stopIfTrue="1" operator="lessThanOrEqual">
      <formula>60</formula>
    </cfRule>
    <cfRule type="cellIs" dxfId="4546" priority="2309" stopIfTrue="1" operator="between">
      <formula>60</formula>
      <formula>100</formula>
    </cfRule>
    <cfRule type="cellIs" dxfId="4545" priority="2310" stopIfTrue="1" operator="greaterThan">
      <formula>100</formula>
    </cfRule>
  </conditionalFormatting>
  <conditionalFormatting sqref="E237">
    <cfRule type="cellIs" dxfId="4544" priority="2311" stopIfTrue="1" operator="lessThanOrEqual">
      <formula>2.5</formula>
    </cfRule>
    <cfRule type="cellIs" dxfId="4543" priority="2312" stopIfTrue="1" operator="between">
      <formula>2.5</formula>
      <formula>7</formula>
    </cfRule>
    <cfRule type="cellIs" dxfId="4542" priority="2313" stopIfTrue="1" operator="greaterThan">
      <formula>7</formula>
    </cfRule>
  </conditionalFormatting>
  <conditionalFormatting sqref="H237">
    <cfRule type="cellIs" dxfId="4541" priority="2314" stopIfTrue="1" operator="lessThanOrEqual">
      <formula>12</formula>
    </cfRule>
    <cfRule type="cellIs" dxfId="4540" priority="2315" stopIfTrue="1" operator="between">
      <formula>12</formula>
      <formula>16</formula>
    </cfRule>
    <cfRule type="cellIs" dxfId="4539" priority="2316" stopIfTrue="1" operator="greaterThan">
      <formula>16</formula>
    </cfRule>
  </conditionalFormatting>
  <conditionalFormatting sqref="J237">
    <cfRule type="cellIs" dxfId="4538" priority="2317" stopIfTrue="1" operator="greaterThan">
      <formula>6.2</formula>
    </cfRule>
    <cfRule type="cellIs" dxfId="4537" priority="2318" stopIfTrue="1" operator="between">
      <formula>5.601</formula>
      <formula>6.2</formula>
    </cfRule>
    <cfRule type="cellIs" dxfId="4536" priority="2319" stopIfTrue="1" operator="lessThanOrEqual">
      <formula>5.6</formula>
    </cfRule>
  </conditionalFormatting>
  <conditionalFormatting sqref="K237">
    <cfRule type="cellIs" dxfId="4535" priority="2320" stopIfTrue="1" operator="lessThanOrEqual">
      <formula>0.02</formula>
    </cfRule>
  </conditionalFormatting>
  <conditionalFormatting sqref="G237">
    <cfRule type="cellIs" dxfId="4534" priority="2305" stopIfTrue="1" operator="lessThanOrEqual">
      <formula>0.12</formula>
    </cfRule>
    <cfRule type="cellIs" dxfId="4533" priority="2306" stopIfTrue="1" operator="between">
      <formula>0.1201</formula>
      <formula>0.2</formula>
    </cfRule>
    <cfRule type="cellIs" dxfId="4532" priority="2307" stopIfTrue="1" operator="greaterThan">
      <formula>0.2</formula>
    </cfRule>
  </conditionalFormatting>
  <conditionalFormatting sqref="N237">
    <cfRule type="cellIs" dxfId="4531" priority="2302" stopIfTrue="1" operator="between">
      <formula>50.1</formula>
      <formula>100</formula>
    </cfRule>
    <cfRule type="cellIs" dxfId="4530" priority="2304" stopIfTrue="1" operator="greaterThan">
      <formula>100</formula>
    </cfRule>
  </conditionalFormatting>
  <conditionalFormatting sqref="M237">
    <cfRule type="cellIs" dxfId="4529" priority="2301" stopIfTrue="1" operator="between">
      <formula>1250.1</formula>
      <formula>5000</formula>
    </cfRule>
    <cfRule type="cellIs" dxfId="4528" priority="2303" stopIfTrue="1" operator="greaterThan">
      <formula>5000</formula>
    </cfRule>
  </conditionalFormatting>
  <conditionalFormatting sqref="F237:G237">
    <cfRule type="cellIs" dxfId="4527" priority="2298" stopIfTrue="1" operator="lessThanOrEqual">
      <formula>60</formula>
    </cfRule>
    <cfRule type="cellIs" dxfId="4526" priority="2299" stopIfTrue="1" operator="between">
      <formula>60</formula>
      <formula>100</formula>
    </cfRule>
    <cfRule type="cellIs" dxfId="4525" priority="2300" stopIfTrue="1" operator="greaterThan">
      <formula>100</formula>
    </cfRule>
  </conditionalFormatting>
  <conditionalFormatting sqref="E237">
    <cfRule type="cellIs" dxfId="4524" priority="2295" stopIfTrue="1" operator="lessThanOrEqual">
      <formula>2.5</formula>
    </cfRule>
    <cfRule type="cellIs" dxfId="4523" priority="2296" stopIfTrue="1" operator="between">
      <formula>2.5</formula>
      <formula>7</formula>
    </cfRule>
    <cfRule type="cellIs" dxfId="4522" priority="2297" stopIfTrue="1" operator="greaterThan">
      <formula>7</formula>
    </cfRule>
  </conditionalFormatting>
  <conditionalFormatting sqref="H237">
    <cfRule type="cellIs" dxfId="4521" priority="2292" stopIfTrue="1" operator="lessThanOrEqual">
      <formula>12</formula>
    </cfRule>
    <cfRule type="cellIs" dxfId="4520" priority="2293" stopIfTrue="1" operator="between">
      <formula>12</formula>
      <formula>16</formula>
    </cfRule>
    <cfRule type="cellIs" dxfId="4519" priority="2294" stopIfTrue="1" operator="greaterThan">
      <formula>16</formula>
    </cfRule>
  </conditionalFormatting>
  <conditionalFormatting sqref="J237">
    <cfRule type="cellIs" dxfId="4518" priority="2289" stopIfTrue="1" operator="greaterThan">
      <formula>6.2</formula>
    </cfRule>
    <cfRule type="cellIs" dxfId="4517" priority="2290" stopIfTrue="1" operator="between">
      <formula>5.601</formula>
      <formula>6.2</formula>
    </cfRule>
    <cfRule type="cellIs" dxfId="4516" priority="2291" stopIfTrue="1" operator="lessThanOrEqual">
      <formula>5.6</formula>
    </cfRule>
  </conditionalFormatting>
  <conditionalFormatting sqref="K237">
    <cfRule type="cellIs" dxfId="4515" priority="2288" stopIfTrue="1" operator="lessThanOrEqual">
      <formula>0.02</formula>
    </cfRule>
  </conditionalFormatting>
  <conditionalFormatting sqref="G237">
    <cfRule type="cellIs" dxfId="4514" priority="2285" stopIfTrue="1" operator="lessThanOrEqual">
      <formula>0.12</formula>
    </cfRule>
    <cfRule type="cellIs" dxfId="4513" priority="2286" stopIfTrue="1" operator="between">
      <formula>0.1201</formula>
      <formula>0.2</formula>
    </cfRule>
    <cfRule type="cellIs" dxfId="4512" priority="2287" stopIfTrue="1" operator="greaterThan">
      <formula>0.2</formula>
    </cfRule>
  </conditionalFormatting>
  <conditionalFormatting sqref="N237">
    <cfRule type="cellIs" dxfId="4511" priority="2283" stopIfTrue="1" operator="between">
      <formula>50.1</formula>
      <formula>100</formula>
    </cfRule>
    <cfRule type="cellIs" dxfId="4510" priority="2284" stopIfTrue="1" operator="greaterThan">
      <formula>100</formula>
    </cfRule>
  </conditionalFormatting>
  <conditionalFormatting sqref="M237">
    <cfRule type="cellIs" dxfId="4509" priority="2281" stopIfTrue="1" operator="between">
      <formula>1250.1</formula>
      <formula>5000</formula>
    </cfRule>
    <cfRule type="cellIs" dxfId="4508" priority="2282" stopIfTrue="1" operator="greaterThan">
      <formula>5000</formula>
    </cfRule>
  </conditionalFormatting>
  <conditionalFormatting sqref="F313:G313">
    <cfRule type="cellIs" dxfId="4507" priority="2268" stopIfTrue="1" operator="lessThanOrEqual">
      <formula>60</formula>
    </cfRule>
    <cfRule type="cellIs" dxfId="4506" priority="2269" stopIfTrue="1" operator="between">
      <formula>60</formula>
      <formula>100</formula>
    </cfRule>
    <cfRule type="cellIs" dxfId="4505" priority="2270" stopIfTrue="1" operator="greaterThan">
      <formula>100</formula>
    </cfRule>
  </conditionalFormatting>
  <conditionalFormatting sqref="E313">
    <cfRule type="cellIs" dxfId="4504" priority="2271" stopIfTrue="1" operator="lessThanOrEqual">
      <formula>2.5</formula>
    </cfRule>
    <cfRule type="cellIs" dxfId="4503" priority="2272" stopIfTrue="1" operator="between">
      <formula>2.5</formula>
      <formula>7</formula>
    </cfRule>
    <cfRule type="cellIs" dxfId="4502" priority="2273" stopIfTrue="1" operator="greaterThan">
      <formula>7</formula>
    </cfRule>
  </conditionalFormatting>
  <conditionalFormatting sqref="H313">
    <cfRule type="cellIs" dxfId="4501" priority="2274" stopIfTrue="1" operator="lessThanOrEqual">
      <formula>12</formula>
    </cfRule>
    <cfRule type="cellIs" dxfId="4500" priority="2275" stopIfTrue="1" operator="between">
      <formula>12</formula>
      <formula>16</formula>
    </cfRule>
    <cfRule type="cellIs" dxfId="4499" priority="2276" stopIfTrue="1" operator="greaterThan">
      <formula>16</formula>
    </cfRule>
  </conditionalFormatting>
  <conditionalFormatting sqref="J313">
    <cfRule type="cellIs" dxfId="4498" priority="2277" stopIfTrue="1" operator="greaterThan">
      <formula>6.2</formula>
    </cfRule>
    <cfRule type="cellIs" dxfId="4497" priority="2278" stopIfTrue="1" operator="between">
      <formula>5.601</formula>
      <formula>6.2</formula>
    </cfRule>
    <cfRule type="cellIs" dxfId="4496" priority="2279" stopIfTrue="1" operator="lessThanOrEqual">
      <formula>5.6</formula>
    </cfRule>
  </conditionalFormatting>
  <conditionalFormatting sqref="K313">
    <cfRule type="cellIs" dxfId="4495" priority="2280" stopIfTrue="1" operator="lessThanOrEqual">
      <formula>0.02</formula>
    </cfRule>
  </conditionalFormatting>
  <conditionalFormatting sqref="G313">
    <cfRule type="cellIs" dxfId="4494" priority="2265" stopIfTrue="1" operator="lessThanOrEqual">
      <formula>0.12</formula>
    </cfRule>
    <cfRule type="cellIs" dxfId="4493" priority="2266" stopIfTrue="1" operator="between">
      <formula>0.1201</formula>
      <formula>0.2</formula>
    </cfRule>
    <cfRule type="cellIs" dxfId="4492" priority="2267" stopIfTrue="1" operator="greaterThan">
      <formula>0.2</formula>
    </cfRule>
  </conditionalFormatting>
  <conditionalFormatting sqref="N313">
    <cfRule type="cellIs" dxfId="4491" priority="2262" stopIfTrue="1" operator="between">
      <formula>50.1</formula>
      <formula>100</formula>
    </cfRule>
    <cfRule type="cellIs" dxfId="4490" priority="2264" stopIfTrue="1" operator="greaterThan">
      <formula>100</formula>
    </cfRule>
  </conditionalFormatting>
  <conditionalFormatting sqref="M313">
    <cfRule type="cellIs" dxfId="4489" priority="2261" stopIfTrue="1" operator="between">
      <formula>1250.1</formula>
      <formula>5000</formula>
    </cfRule>
    <cfRule type="cellIs" dxfId="4488" priority="2263" stopIfTrue="1" operator="greaterThan">
      <formula>5000</formula>
    </cfRule>
  </conditionalFormatting>
  <conditionalFormatting sqref="F313:G313">
    <cfRule type="cellIs" dxfId="4487" priority="2258" stopIfTrue="1" operator="lessThanOrEqual">
      <formula>60</formula>
    </cfRule>
    <cfRule type="cellIs" dxfId="4486" priority="2259" stopIfTrue="1" operator="between">
      <formula>60</formula>
      <formula>100</formula>
    </cfRule>
    <cfRule type="cellIs" dxfId="4485" priority="2260" stopIfTrue="1" operator="greaterThan">
      <formula>100</formula>
    </cfRule>
  </conditionalFormatting>
  <conditionalFormatting sqref="E313">
    <cfRule type="cellIs" dxfId="4484" priority="2255" stopIfTrue="1" operator="lessThanOrEqual">
      <formula>2.5</formula>
    </cfRule>
    <cfRule type="cellIs" dxfId="4483" priority="2256" stopIfTrue="1" operator="between">
      <formula>2.5</formula>
      <formula>7</formula>
    </cfRule>
    <cfRule type="cellIs" dxfId="4482" priority="2257" stopIfTrue="1" operator="greaterThan">
      <formula>7</formula>
    </cfRule>
  </conditionalFormatting>
  <conditionalFormatting sqref="H313">
    <cfRule type="cellIs" dxfId="4481" priority="2252" stopIfTrue="1" operator="lessThanOrEqual">
      <formula>12</formula>
    </cfRule>
    <cfRule type="cellIs" dxfId="4480" priority="2253" stopIfTrue="1" operator="between">
      <formula>12</formula>
      <formula>16</formula>
    </cfRule>
    <cfRule type="cellIs" dxfId="4479" priority="2254" stopIfTrue="1" operator="greaterThan">
      <formula>16</formula>
    </cfRule>
  </conditionalFormatting>
  <conditionalFormatting sqref="J313">
    <cfRule type="cellIs" dxfId="4478" priority="2249" stopIfTrue="1" operator="greaterThan">
      <formula>6.2</formula>
    </cfRule>
    <cfRule type="cellIs" dxfId="4477" priority="2250" stopIfTrue="1" operator="between">
      <formula>5.601</formula>
      <formula>6.2</formula>
    </cfRule>
    <cfRule type="cellIs" dxfId="4476" priority="2251" stopIfTrue="1" operator="lessThanOrEqual">
      <formula>5.6</formula>
    </cfRule>
  </conditionalFormatting>
  <conditionalFormatting sqref="K313">
    <cfRule type="cellIs" dxfId="4475" priority="2248" stopIfTrue="1" operator="lessThanOrEqual">
      <formula>0.02</formula>
    </cfRule>
  </conditionalFormatting>
  <conditionalFormatting sqref="G313">
    <cfRule type="cellIs" dxfId="4474" priority="2245" stopIfTrue="1" operator="lessThanOrEqual">
      <formula>0.12</formula>
    </cfRule>
    <cfRule type="cellIs" dxfId="4473" priority="2246" stopIfTrue="1" operator="between">
      <formula>0.1201</formula>
      <formula>0.2</formula>
    </cfRule>
    <cfRule type="cellIs" dxfId="4472" priority="2247" stopIfTrue="1" operator="greaterThan">
      <formula>0.2</formula>
    </cfRule>
  </conditionalFormatting>
  <conditionalFormatting sqref="N313">
    <cfRule type="cellIs" dxfId="4471" priority="2243" stopIfTrue="1" operator="between">
      <formula>50.1</formula>
      <formula>100</formula>
    </cfRule>
    <cfRule type="cellIs" dxfId="4470" priority="2244" stopIfTrue="1" operator="greaterThan">
      <formula>100</formula>
    </cfRule>
  </conditionalFormatting>
  <conditionalFormatting sqref="M313">
    <cfRule type="cellIs" dxfId="4469" priority="2241" stopIfTrue="1" operator="between">
      <formula>1250.1</formula>
      <formula>5000</formula>
    </cfRule>
    <cfRule type="cellIs" dxfId="4468" priority="2242" stopIfTrue="1" operator="greaterThan">
      <formula>5000</formula>
    </cfRule>
  </conditionalFormatting>
  <conditionalFormatting sqref="F331:G331">
    <cfRule type="cellIs" dxfId="4467" priority="2228" stopIfTrue="1" operator="lessThanOrEqual">
      <formula>60</formula>
    </cfRule>
    <cfRule type="cellIs" dxfId="4466" priority="2229" stopIfTrue="1" operator="between">
      <formula>60</formula>
      <formula>100</formula>
    </cfRule>
    <cfRule type="cellIs" dxfId="4465" priority="2230" stopIfTrue="1" operator="greaterThan">
      <formula>100</formula>
    </cfRule>
  </conditionalFormatting>
  <conditionalFormatting sqref="E331">
    <cfRule type="cellIs" dxfId="4464" priority="2231" stopIfTrue="1" operator="lessThanOrEqual">
      <formula>2.5</formula>
    </cfRule>
    <cfRule type="cellIs" dxfId="4463" priority="2232" stopIfTrue="1" operator="between">
      <formula>2.5</formula>
      <formula>7</formula>
    </cfRule>
    <cfRule type="cellIs" dxfId="4462" priority="2233" stopIfTrue="1" operator="greaterThan">
      <formula>7</formula>
    </cfRule>
  </conditionalFormatting>
  <conditionalFormatting sqref="H331">
    <cfRule type="cellIs" dxfId="4461" priority="2234" stopIfTrue="1" operator="lessThanOrEqual">
      <formula>12</formula>
    </cfRule>
    <cfRule type="cellIs" dxfId="4460" priority="2235" stopIfTrue="1" operator="between">
      <formula>12</formula>
      <formula>16</formula>
    </cfRule>
    <cfRule type="cellIs" dxfId="4459" priority="2236" stopIfTrue="1" operator="greaterThan">
      <formula>16</formula>
    </cfRule>
  </conditionalFormatting>
  <conditionalFormatting sqref="J331">
    <cfRule type="cellIs" dxfId="4458" priority="2237" stopIfTrue="1" operator="greaterThan">
      <formula>6.2</formula>
    </cfRule>
    <cfRule type="cellIs" dxfId="4457" priority="2238" stopIfTrue="1" operator="between">
      <formula>5.601</formula>
      <formula>6.2</formula>
    </cfRule>
    <cfRule type="cellIs" dxfId="4456" priority="2239" stopIfTrue="1" operator="lessThanOrEqual">
      <formula>5.6</formula>
    </cfRule>
  </conditionalFormatting>
  <conditionalFormatting sqref="K331">
    <cfRule type="cellIs" dxfId="4455" priority="2240" stopIfTrue="1" operator="lessThanOrEqual">
      <formula>0.02</formula>
    </cfRule>
  </conditionalFormatting>
  <conditionalFormatting sqref="G331">
    <cfRule type="cellIs" dxfId="4454" priority="2225" stopIfTrue="1" operator="lessThanOrEqual">
      <formula>0.12</formula>
    </cfRule>
    <cfRule type="cellIs" dxfId="4453" priority="2226" stopIfTrue="1" operator="between">
      <formula>0.1201</formula>
      <formula>0.2</formula>
    </cfRule>
    <cfRule type="cellIs" dxfId="4452" priority="2227" stopIfTrue="1" operator="greaterThan">
      <formula>0.2</formula>
    </cfRule>
  </conditionalFormatting>
  <conditionalFormatting sqref="N331">
    <cfRule type="cellIs" dxfId="4451" priority="2222" stopIfTrue="1" operator="between">
      <formula>50.1</formula>
      <formula>100</formula>
    </cfRule>
    <cfRule type="cellIs" dxfId="4450" priority="2224" stopIfTrue="1" operator="greaterThan">
      <formula>100</formula>
    </cfRule>
  </conditionalFormatting>
  <conditionalFormatting sqref="M331">
    <cfRule type="cellIs" dxfId="4449" priority="2221" stopIfTrue="1" operator="between">
      <formula>1250.1</formula>
      <formula>5000</formula>
    </cfRule>
    <cfRule type="cellIs" dxfId="4448" priority="2223" stopIfTrue="1" operator="greaterThan">
      <formula>5000</formula>
    </cfRule>
  </conditionalFormatting>
  <conditionalFormatting sqref="F331:G331">
    <cfRule type="cellIs" dxfId="4447" priority="2218" stopIfTrue="1" operator="lessThanOrEqual">
      <formula>60</formula>
    </cfRule>
    <cfRule type="cellIs" dxfId="4446" priority="2219" stopIfTrue="1" operator="between">
      <formula>60</formula>
      <formula>100</formula>
    </cfRule>
    <cfRule type="cellIs" dxfId="4445" priority="2220" stopIfTrue="1" operator="greaterThan">
      <formula>100</formula>
    </cfRule>
  </conditionalFormatting>
  <conditionalFormatting sqref="E331">
    <cfRule type="cellIs" dxfId="4444" priority="2215" stopIfTrue="1" operator="lessThanOrEqual">
      <formula>2.5</formula>
    </cfRule>
    <cfRule type="cellIs" dxfId="4443" priority="2216" stopIfTrue="1" operator="between">
      <formula>2.5</formula>
      <formula>7</formula>
    </cfRule>
    <cfRule type="cellIs" dxfId="4442" priority="2217" stopIfTrue="1" operator="greaterThan">
      <formula>7</formula>
    </cfRule>
  </conditionalFormatting>
  <conditionalFormatting sqref="H331">
    <cfRule type="cellIs" dxfId="4441" priority="2212" stopIfTrue="1" operator="lessThanOrEqual">
      <formula>12</formula>
    </cfRule>
    <cfRule type="cellIs" dxfId="4440" priority="2213" stopIfTrue="1" operator="between">
      <formula>12</formula>
      <formula>16</formula>
    </cfRule>
    <cfRule type="cellIs" dxfId="4439" priority="2214" stopIfTrue="1" operator="greaterThan">
      <formula>16</formula>
    </cfRule>
  </conditionalFormatting>
  <conditionalFormatting sqref="J331">
    <cfRule type="cellIs" dxfId="4438" priority="2209" stopIfTrue="1" operator="greaterThan">
      <formula>6.2</formula>
    </cfRule>
    <cfRule type="cellIs" dxfId="4437" priority="2210" stopIfTrue="1" operator="between">
      <formula>5.601</formula>
      <formula>6.2</formula>
    </cfRule>
    <cfRule type="cellIs" dxfId="4436" priority="2211" stopIfTrue="1" operator="lessThanOrEqual">
      <formula>5.6</formula>
    </cfRule>
  </conditionalFormatting>
  <conditionalFormatting sqref="K331">
    <cfRule type="cellIs" dxfId="4435" priority="2208" stopIfTrue="1" operator="lessThanOrEqual">
      <formula>0.02</formula>
    </cfRule>
  </conditionalFormatting>
  <conditionalFormatting sqref="G331">
    <cfRule type="cellIs" dxfId="4434" priority="2205" stopIfTrue="1" operator="lessThanOrEqual">
      <formula>0.12</formula>
    </cfRule>
    <cfRule type="cellIs" dxfId="4433" priority="2206" stopIfTrue="1" operator="between">
      <formula>0.1201</formula>
      <formula>0.2</formula>
    </cfRule>
    <cfRule type="cellIs" dxfId="4432" priority="2207" stopIfTrue="1" operator="greaterThan">
      <formula>0.2</formula>
    </cfRule>
  </conditionalFormatting>
  <conditionalFormatting sqref="N331">
    <cfRule type="cellIs" dxfId="4431" priority="2203" stopIfTrue="1" operator="between">
      <formula>50.1</formula>
      <formula>100</formula>
    </cfRule>
    <cfRule type="cellIs" dxfId="4430" priority="2204" stopIfTrue="1" operator="greaterThan">
      <formula>100</formula>
    </cfRule>
  </conditionalFormatting>
  <conditionalFormatting sqref="M331">
    <cfRule type="cellIs" dxfId="4429" priority="2201" stopIfTrue="1" operator="between">
      <formula>1250.1</formula>
      <formula>5000</formula>
    </cfRule>
    <cfRule type="cellIs" dxfId="4428" priority="2202" stopIfTrue="1" operator="greaterThan">
      <formula>5000</formula>
    </cfRule>
  </conditionalFormatting>
  <conditionalFormatting sqref="F347:G347">
    <cfRule type="cellIs" dxfId="4427" priority="2188" stopIfTrue="1" operator="lessThanOrEqual">
      <formula>60</formula>
    </cfRule>
    <cfRule type="cellIs" dxfId="4426" priority="2189" stopIfTrue="1" operator="between">
      <formula>60</formula>
      <formula>100</formula>
    </cfRule>
    <cfRule type="cellIs" dxfId="4425" priority="2190" stopIfTrue="1" operator="greaterThan">
      <formula>100</formula>
    </cfRule>
  </conditionalFormatting>
  <conditionalFormatting sqref="E347">
    <cfRule type="cellIs" dxfId="4424" priority="2191" stopIfTrue="1" operator="lessThanOrEqual">
      <formula>2.5</formula>
    </cfRule>
    <cfRule type="cellIs" dxfId="4423" priority="2192" stopIfTrue="1" operator="between">
      <formula>2.5</formula>
      <formula>7</formula>
    </cfRule>
    <cfRule type="cellIs" dxfId="4422" priority="2193" stopIfTrue="1" operator="greaterThan">
      <formula>7</formula>
    </cfRule>
  </conditionalFormatting>
  <conditionalFormatting sqref="H347">
    <cfRule type="cellIs" dxfId="4421" priority="2194" stopIfTrue="1" operator="lessThanOrEqual">
      <formula>12</formula>
    </cfRule>
    <cfRule type="cellIs" dxfId="4420" priority="2195" stopIfTrue="1" operator="between">
      <formula>12</formula>
      <formula>16</formula>
    </cfRule>
    <cfRule type="cellIs" dxfId="4419" priority="2196" stopIfTrue="1" operator="greaterThan">
      <formula>16</formula>
    </cfRule>
  </conditionalFormatting>
  <conditionalFormatting sqref="J347">
    <cfRule type="cellIs" dxfId="4418" priority="2197" stopIfTrue="1" operator="greaterThan">
      <formula>6.2</formula>
    </cfRule>
    <cfRule type="cellIs" dxfId="4417" priority="2198" stopIfTrue="1" operator="between">
      <formula>5.601</formula>
      <formula>6.2</formula>
    </cfRule>
    <cfRule type="cellIs" dxfId="4416" priority="2199" stopIfTrue="1" operator="lessThanOrEqual">
      <formula>5.6</formula>
    </cfRule>
  </conditionalFormatting>
  <conditionalFormatting sqref="K347">
    <cfRule type="cellIs" dxfId="4415" priority="2200" stopIfTrue="1" operator="lessThanOrEqual">
      <formula>0.02</formula>
    </cfRule>
  </conditionalFormatting>
  <conditionalFormatting sqref="G347">
    <cfRule type="cellIs" dxfId="4414" priority="2185" stopIfTrue="1" operator="lessThanOrEqual">
      <formula>0.12</formula>
    </cfRule>
    <cfRule type="cellIs" dxfId="4413" priority="2186" stopIfTrue="1" operator="between">
      <formula>0.1201</formula>
      <formula>0.2</formula>
    </cfRule>
    <cfRule type="cellIs" dxfId="4412" priority="2187" stopIfTrue="1" operator="greaterThan">
      <formula>0.2</formula>
    </cfRule>
  </conditionalFormatting>
  <conditionalFormatting sqref="N347">
    <cfRule type="cellIs" dxfId="4411" priority="2182" stopIfTrue="1" operator="between">
      <formula>50.1</formula>
      <formula>100</formula>
    </cfRule>
    <cfRule type="cellIs" dxfId="4410" priority="2184" stopIfTrue="1" operator="greaterThan">
      <formula>100</formula>
    </cfRule>
  </conditionalFormatting>
  <conditionalFormatting sqref="M347">
    <cfRule type="cellIs" dxfId="4409" priority="2181" stopIfTrue="1" operator="between">
      <formula>1250.1</formula>
      <formula>5000</formula>
    </cfRule>
    <cfRule type="cellIs" dxfId="4408" priority="2183" stopIfTrue="1" operator="greaterThan">
      <formula>5000</formula>
    </cfRule>
  </conditionalFormatting>
  <conditionalFormatting sqref="F347:G347">
    <cfRule type="cellIs" dxfId="4407" priority="2178" stopIfTrue="1" operator="lessThanOrEqual">
      <formula>60</formula>
    </cfRule>
    <cfRule type="cellIs" dxfId="4406" priority="2179" stopIfTrue="1" operator="between">
      <formula>60</formula>
      <formula>100</formula>
    </cfRule>
    <cfRule type="cellIs" dxfId="4405" priority="2180" stopIfTrue="1" operator="greaterThan">
      <formula>100</formula>
    </cfRule>
  </conditionalFormatting>
  <conditionalFormatting sqref="E347">
    <cfRule type="cellIs" dxfId="4404" priority="2175" stopIfTrue="1" operator="lessThanOrEqual">
      <formula>2.5</formula>
    </cfRule>
    <cfRule type="cellIs" dxfId="4403" priority="2176" stopIfTrue="1" operator="between">
      <formula>2.5</formula>
      <formula>7</formula>
    </cfRule>
    <cfRule type="cellIs" dxfId="4402" priority="2177" stopIfTrue="1" operator="greaterThan">
      <formula>7</formula>
    </cfRule>
  </conditionalFormatting>
  <conditionalFormatting sqref="H347">
    <cfRule type="cellIs" dxfId="4401" priority="2172" stopIfTrue="1" operator="lessThanOrEqual">
      <formula>12</formula>
    </cfRule>
    <cfRule type="cellIs" dxfId="4400" priority="2173" stopIfTrue="1" operator="between">
      <formula>12</formula>
      <formula>16</formula>
    </cfRule>
    <cfRule type="cellIs" dxfId="4399" priority="2174" stopIfTrue="1" operator="greaterThan">
      <formula>16</formula>
    </cfRule>
  </conditionalFormatting>
  <conditionalFormatting sqref="J347">
    <cfRule type="cellIs" dxfId="4398" priority="2169" stopIfTrue="1" operator="greaterThan">
      <formula>6.2</formula>
    </cfRule>
    <cfRule type="cellIs" dxfId="4397" priority="2170" stopIfTrue="1" operator="between">
      <formula>5.601</formula>
      <formula>6.2</formula>
    </cfRule>
    <cfRule type="cellIs" dxfId="4396" priority="2171" stopIfTrue="1" operator="lessThanOrEqual">
      <formula>5.6</formula>
    </cfRule>
  </conditionalFormatting>
  <conditionalFormatting sqref="K347">
    <cfRule type="cellIs" dxfId="4395" priority="2168" stopIfTrue="1" operator="lessThanOrEqual">
      <formula>0.02</formula>
    </cfRule>
  </conditionalFormatting>
  <conditionalFormatting sqref="G347">
    <cfRule type="cellIs" dxfId="4394" priority="2165" stopIfTrue="1" operator="lessThanOrEqual">
      <formula>0.12</formula>
    </cfRule>
    <cfRule type="cellIs" dxfId="4393" priority="2166" stopIfTrue="1" operator="between">
      <formula>0.1201</formula>
      <formula>0.2</formula>
    </cfRule>
    <cfRule type="cellIs" dxfId="4392" priority="2167" stopIfTrue="1" operator="greaterThan">
      <formula>0.2</formula>
    </cfRule>
  </conditionalFormatting>
  <conditionalFormatting sqref="N347">
    <cfRule type="cellIs" dxfId="4391" priority="2163" stopIfTrue="1" operator="between">
      <formula>50.1</formula>
      <formula>100</formula>
    </cfRule>
    <cfRule type="cellIs" dxfId="4390" priority="2164" stopIfTrue="1" operator="greaterThan">
      <formula>100</formula>
    </cfRule>
  </conditionalFormatting>
  <conditionalFormatting sqref="M347">
    <cfRule type="cellIs" dxfId="4389" priority="2161" stopIfTrue="1" operator="between">
      <formula>1250.1</formula>
      <formula>5000</formula>
    </cfRule>
    <cfRule type="cellIs" dxfId="4388" priority="2162" stopIfTrue="1" operator="greaterThan">
      <formula>5000</formula>
    </cfRule>
  </conditionalFormatting>
  <conditionalFormatting sqref="F363:G363">
    <cfRule type="cellIs" dxfId="4387" priority="2148" stopIfTrue="1" operator="lessThanOrEqual">
      <formula>60</formula>
    </cfRule>
    <cfRule type="cellIs" dxfId="4386" priority="2149" stopIfTrue="1" operator="between">
      <formula>60</formula>
      <formula>100</formula>
    </cfRule>
    <cfRule type="cellIs" dxfId="4385" priority="2150" stopIfTrue="1" operator="greaterThan">
      <formula>100</formula>
    </cfRule>
  </conditionalFormatting>
  <conditionalFormatting sqref="E363">
    <cfRule type="cellIs" dxfId="4384" priority="2151" stopIfTrue="1" operator="lessThanOrEqual">
      <formula>2.5</formula>
    </cfRule>
    <cfRule type="cellIs" dxfId="4383" priority="2152" stopIfTrue="1" operator="between">
      <formula>2.5</formula>
      <formula>7</formula>
    </cfRule>
    <cfRule type="cellIs" dxfId="4382" priority="2153" stopIfTrue="1" operator="greaterThan">
      <formula>7</formula>
    </cfRule>
  </conditionalFormatting>
  <conditionalFormatting sqref="H363">
    <cfRule type="cellIs" dxfId="4381" priority="2154" stopIfTrue="1" operator="lessThanOrEqual">
      <formula>12</formula>
    </cfRule>
    <cfRule type="cellIs" dxfId="4380" priority="2155" stopIfTrue="1" operator="between">
      <formula>12</formula>
      <formula>16</formula>
    </cfRule>
    <cfRule type="cellIs" dxfId="4379" priority="2156" stopIfTrue="1" operator="greaterThan">
      <formula>16</formula>
    </cfRule>
  </conditionalFormatting>
  <conditionalFormatting sqref="J363">
    <cfRule type="cellIs" dxfId="4378" priority="2157" stopIfTrue="1" operator="greaterThan">
      <formula>6.2</formula>
    </cfRule>
    <cfRule type="cellIs" dxfId="4377" priority="2158" stopIfTrue="1" operator="between">
      <formula>5.601</formula>
      <formula>6.2</formula>
    </cfRule>
    <cfRule type="cellIs" dxfId="4376" priority="2159" stopIfTrue="1" operator="lessThanOrEqual">
      <formula>5.6</formula>
    </cfRule>
  </conditionalFormatting>
  <conditionalFormatting sqref="K363">
    <cfRule type="cellIs" dxfId="4375" priority="2160" stopIfTrue="1" operator="lessThanOrEqual">
      <formula>0.02</formula>
    </cfRule>
  </conditionalFormatting>
  <conditionalFormatting sqref="G363">
    <cfRule type="cellIs" dxfId="4374" priority="2145" stopIfTrue="1" operator="lessThanOrEqual">
      <formula>0.12</formula>
    </cfRule>
    <cfRule type="cellIs" dxfId="4373" priority="2146" stopIfTrue="1" operator="between">
      <formula>0.1201</formula>
      <formula>0.2</formula>
    </cfRule>
    <cfRule type="cellIs" dxfId="4372" priority="2147" stopIfTrue="1" operator="greaterThan">
      <formula>0.2</formula>
    </cfRule>
  </conditionalFormatting>
  <conditionalFormatting sqref="N363">
    <cfRule type="cellIs" dxfId="4371" priority="2142" stopIfTrue="1" operator="between">
      <formula>50.1</formula>
      <formula>100</formula>
    </cfRule>
    <cfRule type="cellIs" dxfId="4370" priority="2144" stopIfTrue="1" operator="greaterThan">
      <formula>100</formula>
    </cfRule>
  </conditionalFormatting>
  <conditionalFormatting sqref="M363">
    <cfRule type="cellIs" dxfId="4369" priority="2141" stopIfTrue="1" operator="between">
      <formula>1250.1</formula>
      <formula>5000</formula>
    </cfRule>
    <cfRule type="cellIs" dxfId="4368" priority="2143" stopIfTrue="1" operator="greaterThan">
      <formula>5000</formula>
    </cfRule>
  </conditionalFormatting>
  <conditionalFormatting sqref="F363:G363">
    <cfRule type="cellIs" dxfId="4367" priority="2138" stopIfTrue="1" operator="lessThanOrEqual">
      <formula>60</formula>
    </cfRule>
    <cfRule type="cellIs" dxfId="4366" priority="2139" stopIfTrue="1" operator="between">
      <formula>60</formula>
      <formula>100</formula>
    </cfRule>
    <cfRule type="cellIs" dxfId="4365" priority="2140" stopIfTrue="1" operator="greaterThan">
      <formula>100</formula>
    </cfRule>
  </conditionalFormatting>
  <conditionalFormatting sqref="E363">
    <cfRule type="cellIs" dxfId="4364" priority="2135" stopIfTrue="1" operator="lessThanOrEqual">
      <formula>2.5</formula>
    </cfRule>
    <cfRule type="cellIs" dxfId="4363" priority="2136" stopIfTrue="1" operator="between">
      <formula>2.5</formula>
      <formula>7</formula>
    </cfRule>
    <cfRule type="cellIs" dxfId="4362" priority="2137" stopIfTrue="1" operator="greaterThan">
      <formula>7</formula>
    </cfRule>
  </conditionalFormatting>
  <conditionalFormatting sqref="H363">
    <cfRule type="cellIs" dxfId="4361" priority="2132" stopIfTrue="1" operator="lessThanOrEqual">
      <formula>12</formula>
    </cfRule>
    <cfRule type="cellIs" dxfId="4360" priority="2133" stopIfTrue="1" operator="between">
      <formula>12</formula>
      <formula>16</formula>
    </cfRule>
    <cfRule type="cellIs" dxfId="4359" priority="2134" stopIfTrue="1" operator="greaterThan">
      <formula>16</formula>
    </cfRule>
  </conditionalFormatting>
  <conditionalFormatting sqref="J363">
    <cfRule type="cellIs" dxfId="4358" priority="2129" stopIfTrue="1" operator="greaterThan">
      <formula>6.2</formula>
    </cfRule>
    <cfRule type="cellIs" dxfId="4357" priority="2130" stopIfTrue="1" operator="between">
      <formula>5.601</formula>
      <formula>6.2</formula>
    </cfRule>
    <cfRule type="cellIs" dxfId="4356" priority="2131" stopIfTrue="1" operator="lessThanOrEqual">
      <formula>5.6</formula>
    </cfRule>
  </conditionalFormatting>
  <conditionalFormatting sqref="K363">
    <cfRule type="cellIs" dxfId="4355" priority="2128" stopIfTrue="1" operator="lessThanOrEqual">
      <formula>0.02</formula>
    </cfRule>
  </conditionalFormatting>
  <conditionalFormatting sqref="G363">
    <cfRule type="cellIs" dxfId="4354" priority="2125" stopIfTrue="1" operator="lessThanOrEqual">
      <formula>0.12</formula>
    </cfRule>
    <cfRule type="cellIs" dxfId="4353" priority="2126" stopIfTrue="1" operator="between">
      <formula>0.1201</formula>
      <formula>0.2</formula>
    </cfRule>
    <cfRule type="cellIs" dxfId="4352" priority="2127" stopIfTrue="1" operator="greaterThan">
      <formula>0.2</formula>
    </cfRule>
  </conditionalFormatting>
  <conditionalFormatting sqref="N363">
    <cfRule type="cellIs" dxfId="4351" priority="2123" stopIfTrue="1" operator="between">
      <formula>50.1</formula>
      <formula>100</formula>
    </cfRule>
    <cfRule type="cellIs" dxfId="4350" priority="2124" stopIfTrue="1" operator="greaterThan">
      <formula>100</formula>
    </cfRule>
  </conditionalFormatting>
  <conditionalFormatting sqref="M363">
    <cfRule type="cellIs" dxfId="4349" priority="2121" stopIfTrue="1" operator="between">
      <formula>1250.1</formula>
      <formula>5000</formula>
    </cfRule>
    <cfRule type="cellIs" dxfId="4348" priority="2122" stopIfTrue="1" operator="greaterThan">
      <formula>5000</formula>
    </cfRule>
  </conditionalFormatting>
  <conditionalFormatting sqref="F381:G381">
    <cfRule type="cellIs" dxfId="4347" priority="2108" stopIfTrue="1" operator="lessThanOrEqual">
      <formula>60</formula>
    </cfRule>
    <cfRule type="cellIs" dxfId="4346" priority="2109" stopIfTrue="1" operator="between">
      <formula>60</formula>
      <formula>100</formula>
    </cfRule>
    <cfRule type="cellIs" dxfId="4345" priority="2110" stopIfTrue="1" operator="greaterThan">
      <formula>100</formula>
    </cfRule>
  </conditionalFormatting>
  <conditionalFormatting sqref="E381">
    <cfRule type="cellIs" dxfId="4344" priority="2111" stopIfTrue="1" operator="lessThanOrEqual">
      <formula>2.5</formula>
    </cfRule>
    <cfRule type="cellIs" dxfId="4343" priority="2112" stopIfTrue="1" operator="between">
      <formula>2.5</formula>
      <formula>7</formula>
    </cfRule>
    <cfRule type="cellIs" dxfId="4342" priority="2113" stopIfTrue="1" operator="greaterThan">
      <formula>7</formula>
    </cfRule>
  </conditionalFormatting>
  <conditionalFormatting sqref="H381">
    <cfRule type="cellIs" dxfId="4341" priority="2114" stopIfTrue="1" operator="lessThanOrEqual">
      <formula>12</formula>
    </cfRule>
    <cfRule type="cellIs" dxfId="4340" priority="2115" stopIfTrue="1" operator="between">
      <formula>12</formula>
      <formula>16</formula>
    </cfRule>
    <cfRule type="cellIs" dxfId="4339" priority="2116" stopIfTrue="1" operator="greaterThan">
      <formula>16</formula>
    </cfRule>
  </conditionalFormatting>
  <conditionalFormatting sqref="J381">
    <cfRule type="cellIs" dxfId="4338" priority="2117" stopIfTrue="1" operator="greaterThan">
      <formula>6.2</formula>
    </cfRule>
    <cfRule type="cellIs" dxfId="4337" priority="2118" stopIfTrue="1" operator="between">
      <formula>5.601</formula>
      <formula>6.2</formula>
    </cfRule>
    <cfRule type="cellIs" dxfId="4336" priority="2119" stopIfTrue="1" operator="lessThanOrEqual">
      <formula>5.6</formula>
    </cfRule>
  </conditionalFormatting>
  <conditionalFormatting sqref="K381">
    <cfRule type="cellIs" dxfId="4335" priority="2120" stopIfTrue="1" operator="lessThanOrEqual">
      <formula>0.02</formula>
    </cfRule>
  </conditionalFormatting>
  <conditionalFormatting sqref="G381">
    <cfRule type="cellIs" dxfId="4334" priority="2105" stopIfTrue="1" operator="lessThanOrEqual">
      <formula>0.12</formula>
    </cfRule>
    <cfRule type="cellIs" dxfId="4333" priority="2106" stopIfTrue="1" operator="between">
      <formula>0.1201</formula>
      <formula>0.2</formula>
    </cfRule>
    <cfRule type="cellIs" dxfId="4332" priority="2107" stopIfTrue="1" operator="greaterThan">
      <formula>0.2</formula>
    </cfRule>
  </conditionalFormatting>
  <conditionalFormatting sqref="N381">
    <cfRule type="cellIs" dxfId="4331" priority="2102" stopIfTrue="1" operator="between">
      <formula>50.1</formula>
      <formula>100</formula>
    </cfRule>
    <cfRule type="cellIs" dxfId="4330" priority="2104" stopIfTrue="1" operator="greaterThan">
      <formula>100</formula>
    </cfRule>
  </conditionalFormatting>
  <conditionalFormatting sqref="M381">
    <cfRule type="cellIs" dxfId="4329" priority="2101" stopIfTrue="1" operator="between">
      <formula>1250.1</formula>
      <formula>5000</formula>
    </cfRule>
    <cfRule type="cellIs" dxfId="4328" priority="2103" stopIfTrue="1" operator="greaterThan">
      <formula>5000</formula>
    </cfRule>
  </conditionalFormatting>
  <conditionalFormatting sqref="F381:G381">
    <cfRule type="cellIs" dxfId="4327" priority="2098" stopIfTrue="1" operator="lessThanOrEqual">
      <formula>60</formula>
    </cfRule>
    <cfRule type="cellIs" dxfId="4326" priority="2099" stopIfTrue="1" operator="between">
      <formula>60</formula>
      <formula>100</formula>
    </cfRule>
    <cfRule type="cellIs" dxfId="4325" priority="2100" stopIfTrue="1" operator="greaterThan">
      <formula>100</formula>
    </cfRule>
  </conditionalFormatting>
  <conditionalFormatting sqref="E381">
    <cfRule type="cellIs" dxfId="4324" priority="2095" stopIfTrue="1" operator="lessThanOrEqual">
      <formula>2.5</formula>
    </cfRule>
    <cfRule type="cellIs" dxfId="4323" priority="2096" stopIfTrue="1" operator="between">
      <formula>2.5</formula>
      <formula>7</formula>
    </cfRule>
    <cfRule type="cellIs" dxfId="4322" priority="2097" stopIfTrue="1" operator="greaterThan">
      <formula>7</formula>
    </cfRule>
  </conditionalFormatting>
  <conditionalFormatting sqref="H381">
    <cfRule type="cellIs" dxfId="4321" priority="2092" stopIfTrue="1" operator="lessThanOrEqual">
      <formula>12</formula>
    </cfRule>
    <cfRule type="cellIs" dxfId="4320" priority="2093" stopIfTrue="1" operator="between">
      <formula>12</formula>
      <formula>16</formula>
    </cfRule>
    <cfRule type="cellIs" dxfId="4319" priority="2094" stopIfTrue="1" operator="greaterThan">
      <formula>16</formula>
    </cfRule>
  </conditionalFormatting>
  <conditionalFormatting sqref="J381">
    <cfRule type="cellIs" dxfId="4318" priority="2089" stopIfTrue="1" operator="greaterThan">
      <formula>6.2</formula>
    </cfRule>
    <cfRule type="cellIs" dxfId="4317" priority="2090" stopIfTrue="1" operator="between">
      <formula>5.601</formula>
      <formula>6.2</formula>
    </cfRule>
    <cfRule type="cellIs" dxfId="4316" priority="2091" stopIfTrue="1" operator="lessThanOrEqual">
      <formula>5.6</formula>
    </cfRule>
  </conditionalFormatting>
  <conditionalFormatting sqref="K381">
    <cfRule type="cellIs" dxfId="4315" priority="2088" stopIfTrue="1" operator="lessThanOrEqual">
      <formula>0.02</formula>
    </cfRule>
  </conditionalFormatting>
  <conditionalFormatting sqref="G381">
    <cfRule type="cellIs" dxfId="4314" priority="2085" stopIfTrue="1" operator="lessThanOrEqual">
      <formula>0.12</formula>
    </cfRule>
    <cfRule type="cellIs" dxfId="4313" priority="2086" stopIfTrue="1" operator="between">
      <formula>0.1201</formula>
      <formula>0.2</formula>
    </cfRule>
    <cfRule type="cellIs" dxfId="4312" priority="2087" stopIfTrue="1" operator="greaterThan">
      <formula>0.2</formula>
    </cfRule>
  </conditionalFormatting>
  <conditionalFormatting sqref="N381">
    <cfRule type="cellIs" dxfId="4311" priority="2083" stopIfTrue="1" operator="between">
      <formula>50.1</formula>
      <formula>100</formula>
    </cfRule>
    <cfRule type="cellIs" dxfId="4310" priority="2084" stopIfTrue="1" operator="greaterThan">
      <formula>100</formula>
    </cfRule>
  </conditionalFormatting>
  <conditionalFormatting sqref="M381">
    <cfRule type="cellIs" dxfId="4309" priority="2081" stopIfTrue="1" operator="between">
      <formula>1250.1</formula>
      <formula>5000</formula>
    </cfRule>
    <cfRule type="cellIs" dxfId="4308" priority="2082" stopIfTrue="1" operator="greaterThan">
      <formula>5000</formula>
    </cfRule>
  </conditionalFormatting>
  <conditionalFormatting sqref="F627:G627">
    <cfRule type="cellIs" dxfId="4307" priority="2068" stopIfTrue="1" operator="lessThanOrEqual">
      <formula>60</formula>
    </cfRule>
    <cfRule type="cellIs" dxfId="4306" priority="2069" stopIfTrue="1" operator="between">
      <formula>60</formula>
      <formula>100</formula>
    </cfRule>
    <cfRule type="cellIs" dxfId="4305" priority="2070" stopIfTrue="1" operator="greaterThan">
      <formula>100</formula>
    </cfRule>
  </conditionalFormatting>
  <conditionalFormatting sqref="E627">
    <cfRule type="cellIs" dxfId="4304" priority="2071" stopIfTrue="1" operator="lessThanOrEqual">
      <formula>2.5</formula>
    </cfRule>
    <cfRule type="cellIs" dxfId="4303" priority="2072" stopIfTrue="1" operator="between">
      <formula>2.5</formula>
      <formula>7</formula>
    </cfRule>
    <cfRule type="cellIs" dxfId="4302" priority="2073" stopIfTrue="1" operator="greaterThan">
      <formula>7</formula>
    </cfRule>
  </conditionalFormatting>
  <conditionalFormatting sqref="H627">
    <cfRule type="cellIs" dxfId="4301" priority="2074" stopIfTrue="1" operator="lessThanOrEqual">
      <formula>12</formula>
    </cfRule>
    <cfRule type="cellIs" dxfId="4300" priority="2075" stopIfTrue="1" operator="between">
      <formula>12</formula>
      <formula>16</formula>
    </cfRule>
    <cfRule type="cellIs" dxfId="4299" priority="2076" stopIfTrue="1" operator="greaterThan">
      <formula>16</formula>
    </cfRule>
  </conditionalFormatting>
  <conditionalFormatting sqref="J627">
    <cfRule type="cellIs" dxfId="4298" priority="2077" stopIfTrue="1" operator="greaterThan">
      <formula>6.2</formula>
    </cfRule>
    <cfRule type="cellIs" dxfId="4297" priority="2078" stopIfTrue="1" operator="between">
      <formula>5.601</formula>
      <formula>6.2</formula>
    </cfRule>
    <cfRule type="cellIs" dxfId="4296" priority="2079" stopIfTrue="1" operator="lessThanOrEqual">
      <formula>5.6</formula>
    </cfRule>
  </conditionalFormatting>
  <conditionalFormatting sqref="K627">
    <cfRule type="cellIs" dxfId="4295" priority="2080" stopIfTrue="1" operator="lessThanOrEqual">
      <formula>0.02</formula>
    </cfRule>
  </conditionalFormatting>
  <conditionalFormatting sqref="G627">
    <cfRule type="cellIs" dxfId="4294" priority="2065" stopIfTrue="1" operator="lessThanOrEqual">
      <formula>0.12</formula>
    </cfRule>
    <cfRule type="cellIs" dxfId="4293" priority="2066" stopIfTrue="1" operator="between">
      <formula>0.1201</formula>
      <formula>0.2</formula>
    </cfRule>
    <cfRule type="cellIs" dxfId="4292" priority="2067" stopIfTrue="1" operator="greaterThan">
      <formula>0.2</formula>
    </cfRule>
  </conditionalFormatting>
  <conditionalFormatting sqref="N627">
    <cfRule type="cellIs" dxfId="4291" priority="2062" stopIfTrue="1" operator="between">
      <formula>50.1</formula>
      <formula>100</formula>
    </cfRule>
    <cfRule type="cellIs" dxfId="4290" priority="2064" stopIfTrue="1" operator="greaterThan">
      <formula>100</formula>
    </cfRule>
  </conditionalFormatting>
  <conditionalFormatting sqref="M627">
    <cfRule type="cellIs" dxfId="4289" priority="2061" stopIfTrue="1" operator="between">
      <formula>1250.1</formula>
      <formula>5000</formula>
    </cfRule>
    <cfRule type="cellIs" dxfId="4288" priority="2063" stopIfTrue="1" operator="greaterThan">
      <formula>5000</formula>
    </cfRule>
  </conditionalFormatting>
  <conditionalFormatting sqref="F627:G627">
    <cfRule type="cellIs" dxfId="4287" priority="2058" stopIfTrue="1" operator="lessThanOrEqual">
      <formula>60</formula>
    </cfRule>
    <cfRule type="cellIs" dxfId="4286" priority="2059" stopIfTrue="1" operator="between">
      <formula>60</formula>
      <formula>100</formula>
    </cfRule>
    <cfRule type="cellIs" dxfId="4285" priority="2060" stopIfTrue="1" operator="greaterThan">
      <formula>100</formula>
    </cfRule>
  </conditionalFormatting>
  <conditionalFormatting sqref="E627">
    <cfRule type="cellIs" dxfId="4284" priority="2055" stopIfTrue="1" operator="lessThanOrEqual">
      <formula>2.5</formula>
    </cfRule>
    <cfRule type="cellIs" dxfId="4283" priority="2056" stopIfTrue="1" operator="between">
      <formula>2.5</formula>
      <formula>7</formula>
    </cfRule>
    <cfRule type="cellIs" dxfId="4282" priority="2057" stopIfTrue="1" operator="greaterThan">
      <formula>7</formula>
    </cfRule>
  </conditionalFormatting>
  <conditionalFormatting sqref="H627">
    <cfRule type="cellIs" dxfId="4281" priority="2052" stopIfTrue="1" operator="lessThanOrEqual">
      <formula>12</formula>
    </cfRule>
    <cfRule type="cellIs" dxfId="4280" priority="2053" stopIfTrue="1" operator="between">
      <formula>12</formula>
      <formula>16</formula>
    </cfRule>
    <cfRule type="cellIs" dxfId="4279" priority="2054" stopIfTrue="1" operator="greaterThan">
      <formula>16</formula>
    </cfRule>
  </conditionalFormatting>
  <conditionalFormatting sqref="J627">
    <cfRule type="cellIs" dxfId="4278" priority="2049" stopIfTrue="1" operator="greaterThan">
      <formula>6.2</formula>
    </cfRule>
    <cfRule type="cellIs" dxfId="4277" priority="2050" stopIfTrue="1" operator="between">
      <formula>5.601</formula>
      <formula>6.2</formula>
    </cfRule>
    <cfRule type="cellIs" dxfId="4276" priority="2051" stopIfTrue="1" operator="lessThanOrEqual">
      <formula>5.6</formula>
    </cfRule>
  </conditionalFormatting>
  <conditionalFormatting sqref="K627">
    <cfRule type="cellIs" dxfId="4275" priority="2048" stopIfTrue="1" operator="lessThanOrEqual">
      <formula>0.02</formula>
    </cfRule>
  </conditionalFormatting>
  <conditionalFormatting sqref="G627">
    <cfRule type="cellIs" dxfId="4274" priority="2045" stopIfTrue="1" operator="lessThanOrEqual">
      <formula>0.12</formula>
    </cfRule>
    <cfRule type="cellIs" dxfId="4273" priority="2046" stopIfTrue="1" operator="between">
      <formula>0.1201</formula>
      <formula>0.2</formula>
    </cfRule>
    <cfRule type="cellIs" dxfId="4272" priority="2047" stopIfTrue="1" operator="greaterThan">
      <formula>0.2</formula>
    </cfRule>
  </conditionalFormatting>
  <conditionalFormatting sqref="N627">
    <cfRule type="cellIs" dxfId="4271" priority="2043" stopIfTrue="1" operator="between">
      <formula>50.1</formula>
      <formula>100</formula>
    </cfRule>
    <cfRule type="cellIs" dxfId="4270" priority="2044" stopIfTrue="1" operator="greaterThan">
      <formula>100</formula>
    </cfRule>
  </conditionalFormatting>
  <conditionalFormatting sqref="M627">
    <cfRule type="cellIs" dxfId="4269" priority="2041" stopIfTrue="1" operator="between">
      <formula>1250.1</formula>
      <formula>5000</formula>
    </cfRule>
    <cfRule type="cellIs" dxfId="4268" priority="2042" stopIfTrue="1" operator="greaterThan">
      <formula>5000</formula>
    </cfRule>
  </conditionalFormatting>
  <conditionalFormatting sqref="F693:G693">
    <cfRule type="cellIs" dxfId="4267" priority="2028" stopIfTrue="1" operator="lessThanOrEqual">
      <formula>60</formula>
    </cfRule>
    <cfRule type="cellIs" dxfId="4266" priority="2029" stopIfTrue="1" operator="between">
      <formula>60</formula>
      <formula>100</formula>
    </cfRule>
    <cfRule type="cellIs" dxfId="4265" priority="2030" stopIfTrue="1" operator="greaterThan">
      <formula>100</formula>
    </cfRule>
  </conditionalFormatting>
  <conditionalFormatting sqref="E693">
    <cfRule type="cellIs" dxfId="4264" priority="2031" stopIfTrue="1" operator="lessThanOrEqual">
      <formula>2.5</formula>
    </cfRule>
    <cfRule type="cellIs" dxfId="4263" priority="2032" stopIfTrue="1" operator="between">
      <formula>2.5</formula>
      <formula>7</formula>
    </cfRule>
    <cfRule type="cellIs" dxfId="4262" priority="2033" stopIfTrue="1" operator="greaterThan">
      <formula>7</formula>
    </cfRule>
  </conditionalFormatting>
  <conditionalFormatting sqref="H693">
    <cfRule type="cellIs" dxfId="4261" priority="2034" stopIfTrue="1" operator="lessThanOrEqual">
      <formula>12</formula>
    </cfRule>
    <cfRule type="cellIs" dxfId="4260" priority="2035" stopIfTrue="1" operator="between">
      <formula>12</formula>
      <formula>16</formula>
    </cfRule>
    <cfRule type="cellIs" dxfId="4259" priority="2036" stopIfTrue="1" operator="greaterThan">
      <formula>16</formula>
    </cfRule>
  </conditionalFormatting>
  <conditionalFormatting sqref="J693">
    <cfRule type="cellIs" dxfId="4258" priority="2037" stopIfTrue="1" operator="greaterThan">
      <formula>6.2</formula>
    </cfRule>
    <cfRule type="cellIs" dxfId="4257" priority="2038" stopIfTrue="1" operator="between">
      <formula>5.601</formula>
      <formula>6.2</formula>
    </cfRule>
    <cfRule type="cellIs" dxfId="4256" priority="2039" stopIfTrue="1" operator="lessThanOrEqual">
      <formula>5.6</formula>
    </cfRule>
  </conditionalFormatting>
  <conditionalFormatting sqref="K693">
    <cfRule type="cellIs" dxfId="4255" priority="2040" stopIfTrue="1" operator="lessThanOrEqual">
      <formula>0.02</formula>
    </cfRule>
  </conditionalFormatting>
  <conditionalFormatting sqref="G693">
    <cfRule type="cellIs" dxfId="4254" priority="2025" stopIfTrue="1" operator="lessThanOrEqual">
      <formula>0.12</formula>
    </cfRule>
    <cfRule type="cellIs" dxfId="4253" priority="2026" stopIfTrue="1" operator="between">
      <formula>0.1201</formula>
      <formula>0.2</formula>
    </cfRule>
    <cfRule type="cellIs" dxfId="4252" priority="2027" stopIfTrue="1" operator="greaterThan">
      <formula>0.2</formula>
    </cfRule>
  </conditionalFormatting>
  <conditionalFormatting sqref="N693">
    <cfRule type="cellIs" dxfId="4251" priority="2022" stopIfTrue="1" operator="between">
      <formula>50.1</formula>
      <formula>100</formula>
    </cfRule>
    <cfRule type="cellIs" dxfId="4250" priority="2024" stopIfTrue="1" operator="greaterThan">
      <formula>100</formula>
    </cfRule>
  </conditionalFormatting>
  <conditionalFormatting sqref="M693">
    <cfRule type="cellIs" dxfId="4249" priority="2021" stopIfTrue="1" operator="between">
      <formula>1250.1</formula>
      <formula>5000</formula>
    </cfRule>
    <cfRule type="cellIs" dxfId="4248" priority="2023" stopIfTrue="1" operator="greaterThan">
      <formula>5000</formula>
    </cfRule>
  </conditionalFormatting>
  <conditionalFormatting sqref="F693:G693">
    <cfRule type="cellIs" dxfId="4247" priority="2018" stopIfTrue="1" operator="lessThanOrEqual">
      <formula>60</formula>
    </cfRule>
    <cfRule type="cellIs" dxfId="4246" priority="2019" stopIfTrue="1" operator="between">
      <formula>60</formula>
      <formula>100</formula>
    </cfRule>
    <cfRule type="cellIs" dxfId="4245" priority="2020" stopIfTrue="1" operator="greaterThan">
      <formula>100</formula>
    </cfRule>
  </conditionalFormatting>
  <conditionalFormatting sqref="E693">
    <cfRule type="cellIs" dxfId="4244" priority="2015" stopIfTrue="1" operator="lessThanOrEqual">
      <formula>2.5</formula>
    </cfRule>
    <cfRule type="cellIs" dxfId="4243" priority="2016" stopIfTrue="1" operator="between">
      <formula>2.5</formula>
      <formula>7</formula>
    </cfRule>
    <cfRule type="cellIs" dxfId="4242" priority="2017" stopIfTrue="1" operator="greaterThan">
      <formula>7</formula>
    </cfRule>
  </conditionalFormatting>
  <conditionalFormatting sqref="H693">
    <cfRule type="cellIs" dxfId="4241" priority="2012" stopIfTrue="1" operator="lessThanOrEqual">
      <formula>12</formula>
    </cfRule>
    <cfRule type="cellIs" dxfId="4240" priority="2013" stopIfTrue="1" operator="between">
      <formula>12</formula>
      <formula>16</formula>
    </cfRule>
    <cfRule type="cellIs" dxfId="4239" priority="2014" stopIfTrue="1" operator="greaterThan">
      <formula>16</formula>
    </cfRule>
  </conditionalFormatting>
  <conditionalFormatting sqref="J693">
    <cfRule type="cellIs" dxfId="4238" priority="2009" stopIfTrue="1" operator="greaterThan">
      <formula>6.2</formula>
    </cfRule>
    <cfRule type="cellIs" dxfId="4237" priority="2010" stopIfTrue="1" operator="between">
      <formula>5.601</formula>
      <formula>6.2</formula>
    </cfRule>
    <cfRule type="cellIs" dxfId="4236" priority="2011" stopIfTrue="1" operator="lessThanOrEqual">
      <formula>5.6</formula>
    </cfRule>
  </conditionalFormatting>
  <conditionalFormatting sqref="K693">
    <cfRule type="cellIs" dxfId="4235" priority="2008" stopIfTrue="1" operator="lessThanOrEqual">
      <formula>0.02</formula>
    </cfRule>
  </conditionalFormatting>
  <conditionalFormatting sqref="G693">
    <cfRule type="cellIs" dxfId="4234" priority="2005" stopIfTrue="1" operator="lessThanOrEqual">
      <formula>0.12</formula>
    </cfRule>
    <cfRule type="cellIs" dxfId="4233" priority="2006" stopIfTrue="1" operator="between">
      <formula>0.1201</formula>
      <formula>0.2</formula>
    </cfRule>
    <cfRule type="cellIs" dxfId="4232" priority="2007" stopIfTrue="1" operator="greaterThan">
      <formula>0.2</formula>
    </cfRule>
  </conditionalFormatting>
  <conditionalFormatting sqref="N693">
    <cfRule type="cellIs" dxfId="4231" priority="2003" stopIfTrue="1" operator="between">
      <formula>50.1</formula>
      <formula>100</formula>
    </cfRule>
    <cfRule type="cellIs" dxfId="4230" priority="2004" stopIfTrue="1" operator="greaterThan">
      <formula>100</formula>
    </cfRule>
  </conditionalFormatting>
  <conditionalFormatting sqref="M693">
    <cfRule type="cellIs" dxfId="4229" priority="2001" stopIfTrue="1" operator="between">
      <formula>1250.1</formula>
      <formula>5000</formula>
    </cfRule>
    <cfRule type="cellIs" dxfId="4228" priority="2002" stopIfTrue="1" operator="greaterThan">
      <formula>5000</formula>
    </cfRule>
  </conditionalFormatting>
  <conditionalFormatting sqref="F76:G76">
    <cfRule type="cellIs" dxfId="4227" priority="1988" stopIfTrue="1" operator="lessThanOrEqual">
      <formula>60</formula>
    </cfRule>
    <cfRule type="cellIs" dxfId="4226" priority="1989" stopIfTrue="1" operator="between">
      <formula>60</formula>
      <formula>100</formula>
    </cfRule>
    <cfRule type="cellIs" dxfId="4225" priority="1990" stopIfTrue="1" operator="greaterThan">
      <formula>100</formula>
    </cfRule>
  </conditionalFormatting>
  <conditionalFormatting sqref="E76">
    <cfRule type="cellIs" dxfId="4224" priority="1991" stopIfTrue="1" operator="lessThanOrEqual">
      <formula>2.5</formula>
    </cfRule>
    <cfRule type="cellIs" dxfId="4223" priority="1992" stopIfTrue="1" operator="between">
      <formula>2.5</formula>
      <formula>7</formula>
    </cfRule>
    <cfRule type="cellIs" dxfId="4222" priority="1993" stopIfTrue="1" operator="greaterThan">
      <formula>7</formula>
    </cfRule>
  </conditionalFormatting>
  <conditionalFormatting sqref="H76">
    <cfRule type="cellIs" dxfId="4221" priority="1994" stopIfTrue="1" operator="lessThanOrEqual">
      <formula>12</formula>
    </cfRule>
    <cfRule type="cellIs" dxfId="4220" priority="1995" stopIfTrue="1" operator="between">
      <formula>12</formula>
      <formula>16</formula>
    </cfRule>
    <cfRule type="cellIs" dxfId="4219" priority="1996" stopIfTrue="1" operator="greaterThan">
      <formula>16</formula>
    </cfRule>
  </conditionalFormatting>
  <conditionalFormatting sqref="J76">
    <cfRule type="cellIs" dxfId="4218" priority="1997" stopIfTrue="1" operator="greaterThan">
      <formula>6.2</formula>
    </cfRule>
    <cfRule type="cellIs" dxfId="4217" priority="1998" stopIfTrue="1" operator="between">
      <formula>5.601</formula>
      <formula>6.2</formula>
    </cfRule>
    <cfRule type="cellIs" dxfId="4216" priority="1999" stopIfTrue="1" operator="lessThanOrEqual">
      <formula>5.6</formula>
    </cfRule>
  </conditionalFormatting>
  <conditionalFormatting sqref="K76">
    <cfRule type="cellIs" dxfId="4215" priority="2000" stopIfTrue="1" operator="lessThanOrEqual">
      <formula>0.02</formula>
    </cfRule>
  </conditionalFormatting>
  <conditionalFormatting sqref="G76">
    <cfRule type="cellIs" dxfId="4214" priority="1985" stopIfTrue="1" operator="lessThanOrEqual">
      <formula>0.12</formula>
    </cfRule>
    <cfRule type="cellIs" dxfId="4213" priority="1986" stopIfTrue="1" operator="between">
      <formula>0.1201</formula>
      <formula>0.2</formula>
    </cfRule>
    <cfRule type="cellIs" dxfId="4212" priority="1987" stopIfTrue="1" operator="greaterThan">
      <formula>0.2</formula>
    </cfRule>
  </conditionalFormatting>
  <conditionalFormatting sqref="N76">
    <cfRule type="cellIs" dxfId="4211" priority="1982" stopIfTrue="1" operator="between">
      <formula>50.1</formula>
      <formula>100</formula>
    </cfRule>
    <cfRule type="cellIs" dxfId="4210" priority="1984" stopIfTrue="1" operator="greaterThan">
      <formula>100</formula>
    </cfRule>
  </conditionalFormatting>
  <conditionalFormatting sqref="M76">
    <cfRule type="cellIs" dxfId="4209" priority="1981" stopIfTrue="1" operator="between">
      <formula>1250.1</formula>
      <formula>5000</formula>
    </cfRule>
    <cfRule type="cellIs" dxfId="4208" priority="1983" stopIfTrue="1" operator="greaterThan">
      <formula>5000</formula>
    </cfRule>
  </conditionalFormatting>
  <conditionalFormatting sqref="F76:G76">
    <cfRule type="cellIs" dxfId="4207" priority="1978" stopIfTrue="1" operator="lessThanOrEqual">
      <formula>60</formula>
    </cfRule>
    <cfRule type="cellIs" dxfId="4206" priority="1979" stopIfTrue="1" operator="between">
      <formula>60</formula>
      <formula>100</formula>
    </cfRule>
    <cfRule type="cellIs" dxfId="4205" priority="1980" stopIfTrue="1" operator="greaterThan">
      <formula>100</formula>
    </cfRule>
  </conditionalFormatting>
  <conditionalFormatting sqref="E76">
    <cfRule type="cellIs" dxfId="4204" priority="1975" stopIfTrue="1" operator="lessThanOrEqual">
      <formula>2.5</formula>
    </cfRule>
    <cfRule type="cellIs" dxfId="4203" priority="1976" stopIfTrue="1" operator="between">
      <formula>2.5</formula>
      <formula>7</formula>
    </cfRule>
    <cfRule type="cellIs" dxfId="4202" priority="1977" stopIfTrue="1" operator="greaterThan">
      <formula>7</formula>
    </cfRule>
  </conditionalFormatting>
  <conditionalFormatting sqref="H76">
    <cfRule type="cellIs" dxfId="4201" priority="1972" stopIfTrue="1" operator="lessThanOrEqual">
      <formula>12</formula>
    </cfRule>
    <cfRule type="cellIs" dxfId="4200" priority="1973" stopIfTrue="1" operator="between">
      <formula>12</formula>
      <formula>16</formula>
    </cfRule>
    <cfRule type="cellIs" dxfId="4199" priority="1974" stopIfTrue="1" operator="greaterThan">
      <formula>16</formula>
    </cfRule>
  </conditionalFormatting>
  <conditionalFormatting sqref="J76">
    <cfRule type="cellIs" dxfId="4198" priority="1969" stopIfTrue="1" operator="greaterThan">
      <formula>6.2</formula>
    </cfRule>
    <cfRule type="cellIs" dxfId="4197" priority="1970" stopIfTrue="1" operator="between">
      <formula>5.601</formula>
      <formula>6.2</formula>
    </cfRule>
    <cfRule type="cellIs" dxfId="4196" priority="1971" stopIfTrue="1" operator="lessThanOrEqual">
      <formula>5.6</formula>
    </cfRule>
  </conditionalFormatting>
  <conditionalFormatting sqref="K76">
    <cfRule type="cellIs" dxfId="4195" priority="1968" stopIfTrue="1" operator="lessThanOrEqual">
      <formula>0.02</formula>
    </cfRule>
  </conditionalFormatting>
  <conditionalFormatting sqref="G76">
    <cfRule type="cellIs" dxfId="4194" priority="1965" stopIfTrue="1" operator="lessThanOrEqual">
      <formula>0.12</formula>
    </cfRule>
    <cfRule type="cellIs" dxfId="4193" priority="1966" stopIfTrue="1" operator="between">
      <formula>0.1201</formula>
      <formula>0.2</formula>
    </cfRule>
    <cfRule type="cellIs" dxfId="4192" priority="1967" stopIfTrue="1" operator="greaterThan">
      <formula>0.2</formula>
    </cfRule>
  </conditionalFormatting>
  <conditionalFormatting sqref="N76">
    <cfRule type="cellIs" dxfId="4191" priority="1963" stopIfTrue="1" operator="between">
      <formula>50.1</formula>
      <formula>100</formula>
    </cfRule>
    <cfRule type="cellIs" dxfId="4190" priority="1964" stopIfTrue="1" operator="greaterThan">
      <formula>100</formula>
    </cfRule>
  </conditionalFormatting>
  <conditionalFormatting sqref="M76">
    <cfRule type="cellIs" dxfId="4189" priority="1961" stopIfTrue="1" operator="between">
      <formula>1250.1</formula>
      <formula>5000</formula>
    </cfRule>
    <cfRule type="cellIs" dxfId="4188" priority="1962" stopIfTrue="1" operator="greaterThan">
      <formula>5000</formula>
    </cfRule>
  </conditionalFormatting>
  <conditionalFormatting sqref="F94:G94">
    <cfRule type="cellIs" dxfId="4187" priority="1948" stopIfTrue="1" operator="lessThanOrEqual">
      <formula>60</formula>
    </cfRule>
    <cfRule type="cellIs" dxfId="4186" priority="1949" stopIfTrue="1" operator="between">
      <formula>60</formula>
      <formula>100</formula>
    </cfRule>
    <cfRule type="cellIs" dxfId="4185" priority="1950" stopIfTrue="1" operator="greaterThan">
      <formula>100</formula>
    </cfRule>
  </conditionalFormatting>
  <conditionalFormatting sqref="E94">
    <cfRule type="cellIs" dxfId="4184" priority="1951" stopIfTrue="1" operator="lessThanOrEqual">
      <formula>2.5</formula>
    </cfRule>
    <cfRule type="cellIs" dxfId="4183" priority="1952" stopIfTrue="1" operator="between">
      <formula>2.5</formula>
      <formula>7</formula>
    </cfRule>
    <cfRule type="cellIs" dxfId="4182" priority="1953" stopIfTrue="1" operator="greaterThan">
      <formula>7</formula>
    </cfRule>
  </conditionalFormatting>
  <conditionalFormatting sqref="H94">
    <cfRule type="cellIs" dxfId="4181" priority="1954" stopIfTrue="1" operator="lessThanOrEqual">
      <formula>12</formula>
    </cfRule>
    <cfRule type="cellIs" dxfId="4180" priority="1955" stopIfTrue="1" operator="between">
      <formula>12</formula>
      <formula>16</formula>
    </cfRule>
    <cfRule type="cellIs" dxfId="4179" priority="1956" stopIfTrue="1" operator="greaterThan">
      <formula>16</formula>
    </cfRule>
  </conditionalFormatting>
  <conditionalFormatting sqref="J94">
    <cfRule type="cellIs" dxfId="4178" priority="1957" stopIfTrue="1" operator="greaterThan">
      <formula>6.2</formula>
    </cfRule>
    <cfRule type="cellIs" dxfId="4177" priority="1958" stopIfTrue="1" operator="between">
      <formula>5.601</formula>
      <formula>6.2</formula>
    </cfRule>
    <cfRule type="cellIs" dxfId="4176" priority="1959" stopIfTrue="1" operator="lessThanOrEqual">
      <formula>5.6</formula>
    </cfRule>
  </conditionalFormatting>
  <conditionalFormatting sqref="K94">
    <cfRule type="cellIs" dxfId="4175" priority="1960" stopIfTrue="1" operator="lessThanOrEqual">
      <formula>0.02</formula>
    </cfRule>
  </conditionalFormatting>
  <conditionalFormatting sqref="G94">
    <cfRule type="cellIs" dxfId="4174" priority="1945" stopIfTrue="1" operator="lessThanOrEqual">
      <formula>0.12</formula>
    </cfRule>
    <cfRule type="cellIs" dxfId="4173" priority="1946" stopIfTrue="1" operator="between">
      <formula>0.1201</formula>
      <formula>0.2</formula>
    </cfRule>
    <cfRule type="cellIs" dxfId="4172" priority="1947" stopIfTrue="1" operator="greaterThan">
      <formula>0.2</formula>
    </cfRule>
  </conditionalFormatting>
  <conditionalFormatting sqref="N94">
    <cfRule type="cellIs" dxfId="4171" priority="1942" stopIfTrue="1" operator="between">
      <formula>50.1</formula>
      <formula>100</formula>
    </cfRule>
    <cfRule type="cellIs" dxfId="4170" priority="1944" stopIfTrue="1" operator="greaterThan">
      <formula>100</formula>
    </cfRule>
  </conditionalFormatting>
  <conditionalFormatting sqref="M94">
    <cfRule type="cellIs" dxfId="4169" priority="1941" stopIfTrue="1" operator="between">
      <formula>1250.1</formula>
      <formula>5000</formula>
    </cfRule>
    <cfRule type="cellIs" dxfId="4168" priority="1943" stopIfTrue="1" operator="greaterThan">
      <formula>5000</formula>
    </cfRule>
  </conditionalFormatting>
  <conditionalFormatting sqref="F94:G94">
    <cfRule type="cellIs" dxfId="4167" priority="1938" stopIfTrue="1" operator="lessThanOrEqual">
      <formula>60</formula>
    </cfRule>
    <cfRule type="cellIs" dxfId="4166" priority="1939" stopIfTrue="1" operator="between">
      <formula>60</formula>
      <formula>100</formula>
    </cfRule>
    <cfRule type="cellIs" dxfId="4165" priority="1940" stopIfTrue="1" operator="greaterThan">
      <formula>100</formula>
    </cfRule>
  </conditionalFormatting>
  <conditionalFormatting sqref="E94">
    <cfRule type="cellIs" dxfId="4164" priority="1935" stopIfTrue="1" operator="lessThanOrEqual">
      <formula>2.5</formula>
    </cfRule>
    <cfRule type="cellIs" dxfId="4163" priority="1936" stopIfTrue="1" operator="between">
      <formula>2.5</formula>
      <formula>7</formula>
    </cfRule>
    <cfRule type="cellIs" dxfId="4162" priority="1937" stopIfTrue="1" operator="greaterThan">
      <formula>7</formula>
    </cfRule>
  </conditionalFormatting>
  <conditionalFormatting sqref="H94">
    <cfRule type="cellIs" dxfId="4161" priority="1932" stopIfTrue="1" operator="lessThanOrEqual">
      <formula>12</formula>
    </cfRule>
    <cfRule type="cellIs" dxfId="4160" priority="1933" stopIfTrue="1" operator="between">
      <formula>12</formula>
      <formula>16</formula>
    </cfRule>
    <cfRule type="cellIs" dxfId="4159" priority="1934" stopIfTrue="1" operator="greaterThan">
      <formula>16</formula>
    </cfRule>
  </conditionalFormatting>
  <conditionalFormatting sqref="J94">
    <cfRule type="cellIs" dxfId="4158" priority="1929" stopIfTrue="1" operator="greaterThan">
      <formula>6.2</formula>
    </cfRule>
    <cfRule type="cellIs" dxfId="4157" priority="1930" stopIfTrue="1" operator="between">
      <formula>5.601</formula>
      <formula>6.2</formula>
    </cfRule>
    <cfRule type="cellIs" dxfId="4156" priority="1931" stopIfTrue="1" operator="lessThanOrEqual">
      <formula>5.6</formula>
    </cfRule>
  </conditionalFormatting>
  <conditionalFormatting sqref="K94">
    <cfRule type="cellIs" dxfId="4155" priority="1928" stopIfTrue="1" operator="lessThanOrEqual">
      <formula>0.02</formula>
    </cfRule>
  </conditionalFormatting>
  <conditionalFormatting sqref="G94">
    <cfRule type="cellIs" dxfId="4154" priority="1925" stopIfTrue="1" operator="lessThanOrEqual">
      <formula>0.12</formula>
    </cfRule>
    <cfRule type="cellIs" dxfId="4153" priority="1926" stopIfTrue="1" operator="between">
      <formula>0.1201</formula>
      <formula>0.2</formula>
    </cfRule>
    <cfRule type="cellIs" dxfId="4152" priority="1927" stopIfTrue="1" operator="greaterThan">
      <formula>0.2</formula>
    </cfRule>
  </conditionalFormatting>
  <conditionalFormatting sqref="N94">
    <cfRule type="cellIs" dxfId="4151" priority="1923" stopIfTrue="1" operator="between">
      <formula>50.1</formula>
      <formula>100</formula>
    </cfRule>
    <cfRule type="cellIs" dxfId="4150" priority="1924" stopIfTrue="1" operator="greaterThan">
      <formula>100</formula>
    </cfRule>
  </conditionalFormatting>
  <conditionalFormatting sqref="M94">
    <cfRule type="cellIs" dxfId="4149" priority="1921" stopIfTrue="1" operator="between">
      <formula>1250.1</formula>
      <formula>5000</formula>
    </cfRule>
    <cfRule type="cellIs" dxfId="4148" priority="1922" stopIfTrue="1" operator="greaterThan">
      <formula>5000</formula>
    </cfRule>
  </conditionalFormatting>
  <conditionalFormatting sqref="F106:G106">
    <cfRule type="cellIs" dxfId="4147" priority="1908" stopIfTrue="1" operator="lessThanOrEqual">
      <formula>60</formula>
    </cfRule>
    <cfRule type="cellIs" dxfId="4146" priority="1909" stopIfTrue="1" operator="between">
      <formula>60</formula>
      <formula>100</formula>
    </cfRule>
    <cfRule type="cellIs" dxfId="4145" priority="1910" stopIfTrue="1" operator="greaterThan">
      <formula>100</formula>
    </cfRule>
  </conditionalFormatting>
  <conditionalFormatting sqref="E106">
    <cfRule type="cellIs" dxfId="4144" priority="1911" stopIfTrue="1" operator="lessThanOrEqual">
      <formula>2.5</formula>
    </cfRule>
    <cfRule type="cellIs" dxfId="4143" priority="1912" stopIfTrue="1" operator="between">
      <formula>2.5</formula>
      <formula>7</formula>
    </cfRule>
    <cfRule type="cellIs" dxfId="4142" priority="1913" stopIfTrue="1" operator="greaterThan">
      <formula>7</formula>
    </cfRule>
  </conditionalFormatting>
  <conditionalFormatting sqref="H106">
    <cfRule type="cellIs" dxfId="4141" priority="1914" stopIfTrue="1" operator="lessThanOrEqual">
      <formula>12</formula>
    </cfRule>
    <cfRule type="cellIs" dxfId="4140" priority="1915" stopIfTrue="1" operator="between">
      <formula>12</formula>
      <formula>16</formula>
    </cfRule>
    <cfRule type="cellIs" dxfId="4139" priority="1916" stopIfTrue="1" operator="greaterThan">
      <formula>16</formula>
    </cfRule>
  </conditionalFormatting>
  <conditionalFormatting sqref="J106">
    <cfRule type="cellIs" dxfId="4138" priority="1917" stopIfTrue="1" operator="greaterThan">
      <formula>6.2</formula>
    </cfRule>
    <cfRule type="cellIs" dxfId="4137" priority="1918" stopIfTrue="1" operator="between">
      <formula>5.601</formula>
      <formula>6.2</formula>
    </cfRule>
    <cfRule type="cellIs" dxfId="4136" priority="1919" stopIfTrue="1" operator="lessThanOrEqual">
      <formula>5.6</formula>
    </cfRule>
  </conditionalFormatting>
  <conditionalFormatting sqref="K106">
    <cfRule type="cellIs" dxfId="4135" priority="1920" stopIfTrue="1" operator="lessThanOrEqual">
      <formula>0.02</formula>
    </cfRule>
  </conditionalFormatting>
  <conditionalFormatting sqref="G106">
    <cfRule type="cellIs" dxfId="4134" priority="1905" stopIfTrue="1" operator="lessThanOrEqual">
      <formula>0.12</formula>
    </cfRule>
    <cfRule type="cellIs" dxfId="4133" priority="1906" stopIfTrue="1" operator="between">
      <formula>0.1201</formula>
      <formula>0.2</formula>
    </cfRule>
    <cfRule type="cellIs" dxfId="4132" priority="1907" stopIfTrue="1" operator="greaterThan">
      <formula>0.2</formula>
    </cfRule>
  </conditionalFormatting>
  <conditionalFormatting sqref="N106">
    <cfRule type="cellIs" dxfId="4131" priority="1902" stopIfTrue="1" operator="between">
      <formula>50.1</formula>
      <formula>100</formula>
    </cfRule>
    <cfRule type="cellIs" dxfId="4130" priority="1904" stopIfTrue="1" operator="greaterThan">
      <formula>100</formula>
    </cfRule>
  </conditionalFormatting>
  <conditionalFormatting sqref="M106">
    <cfRule type="cellIs" dxfId="4129" priority="1901" stopIfTrue="1" operator="between">
      <formula>1250.1</formula>
      <formula>5000</formula>
    </cfRule>
    <cfRule type="cellIs" dxfId="4128" priority="1903" stopIfTrue="1" operator="greaterThan">
      <formula>5000</formula>
    </cfRule>
  </conditionalFormatting>
  <conditionalFormatting sqref="F106:G106">
    <cfRule type="cellIs" dxfId="4127" priority="1898" stopIfTrue="1" operator="lessThanOrEqual">
      <formula>60</formula>
    </cfRule>
    <cfRule type="cellIs" dxfId="4126" priority="1899" stopIfTrue="1" operator="between">
      <formula>60</formula>
      <formula>100</formula>
    </cfRule>
    <cfRule type="cellIs" dxfId="4125" priority="1900" stopIfTrue="1" operator="greaterThan">
      <formula>100</formula>
    </cfRule>
  </conditionalFormatting>
  <conditionalFormatting sqref="E106">
    <cfRule type="cellIs" dxfId="4124" priority="1895" stopIfTrue="1" operator="lessThanOrEqual">
      <formula>2.5</formula>
    </cfRule>
    <cfRule type="cellIs" dxfId="4123" priority="1896" stopIfTrue="1" operator="between">
      <formula>2.5</formula>
      <formula>7</formula>
    </cfRule>
    <cfRule type="cellIs" dxfId="4122" priority="1897" stopIfTrue="1" operator="greaterThan">
      <formula>7</formula>
    </cfRule>
  </conditionalFormatting>
  <conditionalFormatting sqref="H106">
    <cfRule type="cellIs" dxfId="4121" priority="1892" stopIfTrue="1" operator="lessThanOrEqual">
      <formula>12</formula>
    </cfRule>
    <cfRule type="cellIs" dxfId="4120" priority="1893" stopIfTrue="1" operator="between">
      <formula>12</formula>
      <formula>16</formula>
    </cfRule>
    <cfRule type="cellIs" dxfId="4119" priority="1894" stopIfTrue="1" operator="greaterThan">
      <formula>16</formula>
    </cfRule>
  </conditionalFormatting>
  <conditionalFormatting sqref="J106">
    <cfRule type="cellIs" dxfId="4118" priority="1889" stopIfTrue="1" operator="greaterThan">
      <formula>6.2</formula>
    </cfRule>
    <cfRule type="cellIs" dxfId="4117" priority="1890" stopIfTrue="1" operator="between">
      <formula>5.601</formula>
      <formula>6.2</formula>
    </cfRule>
    <cfRule type="cellIs" dxfId="4116" priority="1891" stopIfTrue="1" operator="lessThanOrEqual">
      <formula>5.6</formula>
    </cfRule>
  </conditionalFormatting>
  <conditionalFormatting sqref="K106">
    <cfRule type="cellIs" dxfId="4115" priority="1888" stopIfTrue="1" operator="lessThanOrEqual">
      <formula>0.02</formula>
    </cfRule>
  </conditionalFormatting>
  <conditionalFormatting sqref="G106">
    <cfRule type="cellIs" dxfId="4114" priority="1885" stopIfTrue="1" operator="lessThanOrEqual">
      <formula>0.12</formula>
    </cfRule>
    <cfRule type="cellIs" dxfId="4113" priority="1886" stopIfTrue="1" operator="between">
      <formula>0.1201</formula>
      <formula>0.2</formula>
    </cfRule>
    <cfRule type="cellIs" dxfId="4112" priority="1887" stopIfTrue="1" operator="greaterThan">
      <formula>0.2</formula>
    </cfRule>
  </conditionalFormatting>
  <conditionalFormatting sqref="N106">
    <cfRule type="cellIs" dxfId="4111" priority="1883" stopIfTrue="1" operator="between">
      <formula>50.1</formula>
      <formula>100</formula>
    </cfRule>
    <cfRule type="cellIs" dxfId="4110" priority="1884" stopIfTrue="1" operator="greaterThan">
      <formula>100</formula>
    </cfRule>
  </conditionalFormatting>
  <conditionalFormatting sqref="M106">
    <cfRule type="cellIs" dxfId="4109" priority="1881" stopIfTrue="1" operator="between">
      <formula>1250.1</formula>
      <formula>5000</formula>
    </cfRule>
    <cfRule type="cellIs" dxfId="4108" priority="1882" stopIfTrue="1" operator="greaterThan">
      <formula>5000</formula>
    </cfRule>
  </conditionalFormatting>
  <conditionalFormatting sqref="F118:G118">
    <cfRule type="cellIs" dxfId="4107" priority="1868" stopIfTrue="1" operator="lessThanOrEqual">
      <formula>60</formula>
    </cfRule>
    <cfRule type="cellIs" dxfId="4106" priority="1869" stopIfTrue="1" operator="between">
      <formula>60</formula>
      <formula>100</formula>
    </cfRule>
    <cfRule type="cellIs" dxfId="4105" priority="1870" stopIfTrue="1" operator="greaterThan">
      <formula>100</formula>
    </cfRule>
  </conditionalFormatting>
  <conditionalFormatting sqref="E118">
    <cfRule type="cellIs" dxfId="4104" priority="1871" stopIfTrue="1" operator="lessThanOrEqual">
      <formula>2.5</formula>
    </cfRule>
    <cfRule type="cellIs" dxfId="4103" priority="1872" stopIfTrue="1" operator="between">
      <formula>2.5</formula>
      <formula>7</formula>
    </cfRule>
    <cfRule type="cellIs" dxfId="4102" priority="1873" stopIfTrue="1" operator="greaterThan">
      <formula>7</formula>
    </cfRule>
  </conditionalFormatting>
  <conditionalFormatting sqref="H118">
    <cfRule type="cellIs" dxfId="4101" priority="1874" stopIfTrue="1" operator="lessThanOrEqual">
      <formula>12</formula>
    </cfRule>
    <cfRule type="cellIs" dxfId="4100" priority="1875" stopIfTrue="1" operator="between">
      <formula>12</formula>
      <formula>16</formula>
    </cfRule>
    <cfRule type="cellIs" dxfId="4099" priority="1876" stopIfTrue="1" operator="greaterThan">
      <formula>16</formula>
    </cfRule>
  </conditionalFormatting>
  <conditionalFormatting sqref="J118">
    <cfRule type="cellIs" dxfId="4098" priority="1877" stopIfTrue="1" operator="greaterThan">
      <formula>6.2</formula>
    </cfRule>
    <cfRule type="cellIs" dxfId="4097" priority="1878" stopIfTrue="1" operator="between">
      <formula>5.601</formula>
      <formula>6.2</formula>
    </cfRule>
    <cfRule type="cellIs" dxfId="4096" priority="1879" stopIfTrue="1" operator="lessThanOrEqual">
      <formula>5.6</formula>
    </cfRule>
  </conditionalFormatting>
  <conditionalFormatting sqref="K118">
    <cfRule type="cellIs" dxfId="4095" priority="1880" stopIfTrue="1" operator="lessThanOrEqual">
      <formula>0.02</formula>
    </cfRule>
  </conditionalFormatting>
  <conditionalFormatting sqref="G118">
    <cfRule type="cellIs" dxfId="4094" priority="1865" stopIfTrue="1" operator="lessThanOrEqual">
      <formula>0.12</formula>
    </cfRule>
    <cfRule type="cellIs" dxfId="4093" priority="1866" stopIfTrue="1" operator="between">
      <formula>0.1201</formula>
      <formula>0.2</formula>
    </cfRule>
    <cfRule type="cellIs" dxfId="4092" priority="1867" stopIfTrue="1" operator="greaterThan">
      <formula>0.2</formula>
    </cfRule>
  </conditionalFormatting>
  <conditionalFormatting sqref="N118">
    <cfRule type="cellIs" dxfId="4091" priority="1862" stopIfTrue="1" operator="between">
      <formula>50.1</formula>
      <formula>100</formula>
    </cfRule>
    <cfRule type="cellIs" dxfId="4090" priority="1864" stopIfTrue="1" operator="greaterThan">
      <formula>100</formula>
    </cfRule>
  </conditionalFormatting>
  <conditionalFormatting sqref="M118">
    <cfRule type="cellIs" dxfId="4089" priority="1861" stopIfTrue="1" operator="between">
      <formula>1250.1</formula>
      <formula>5000</formula>
    </cfRule>
    <cfRule type="cellIs" dxfId="4088" priority="1863" stopIfTrue="1" operator="greaterThan">
      <formula>5000</formula>
    </cfRule>
  </conditionalFormatting>
  <conditionalFormatting sqref="F118:G118">
    <cfRule type="cellIs" dxfId="4087" priority="1858" stopIfTrue="1" operator="lessThanOrEqual">
      <formula>60</formula>
    </cfRule>
    <cfRule type="cellIs" dxfId="4086" priority="1859" stopIfTrue="1" operator="between">
      <formula>60</formula>
      <formula>100</formula>
    </cfRule>
    <cfRule type="cellIs" dxfId="4085" priority="1860" stopIfTrue="1" operator="greaterThan">
      <formula>100</formula>
    </cfRule>
  </conditionalFormatting>
  <conditionalFormatting sqref="E118">
    <cfRule type="cellIs" dxfId="4084" priority="1855" stopIfTrue="1" operator="lessThanOrEqual">
      <formula>2.5</formula>
    </cfRule>
    <cfRule type="cellIs" dxfId="4083" priority="1856" stopIfTrue="1" operator="between">
      <formula>2.5</formula>
      <formula>7</formula>
    </cfRule>
    <cfRule type="cellIs" dxfId="4082" priority="1857" stopIfTrue="1" operator="greaterThan">
      <formula>7</formula>
    </cfRule>
  </conditionalFormatting>
  <conditionalFormatting sqref="H118">
    <cfRule type="cellIs" dxfId="4081" priority="1852" stopIfTrue="1" operator="lessThanOrEqual">
      <formula>12</formula>
    </cfRule>
    <cfRule type="cellIs" dxfId="4080" priority="1853" stopIfTrue="1" operator="between">
      <formula>12</formula>
      <formula>16</formula>
    </cfRule>
    <cfRule type="cellIs" dxfId="4079" priority="1854" stopIfTrue="1" operator="greaterThan">
      <formula>16</formula>
    </cfRule>
  </conditionalFormatting>
  <conditionalFormatting sqref="J118">
    <cfRule type="cellIs" dxfId="4078" priority="1849" stopIfTrue="1" operator="greaterThan">
      <formula>6.2</formula>
    </cfRule>
    <cfRule type="cellIs" dxfId="4077" priority="1850" stopIfTrue="1" operator="between">
      <formula>5.601</formula>
      <formula>6.2</formula>
    </cfRule>
    <cfRule type="cellIs" dxfId="4076" priority="1851" stopIfTrue="1" operator="lessThanOrEqual">
      <formula>5.6</formula>
    </cfRule>
  </conditionalFormatting>
  <conditionalFormatting sqref="K118">
    <cfRule type="cellIs" dxfId="4075" priority="1848" stopIfTrue="1" operator="lessThanOrEqual">
      <formula>0.02</formula>
    </cfRule>
  </conditionalFormatting>
  <conditionalFormatting sqref="G118">
    <cfRule type="cellIs" dxfId="4074" priority="1845" stopIfTrue="1" operator="lessThanOrEqual">
      <formula>0.12</formula>
    </cfRule>
    <cfRule type="cellIs" dxfId="4073" priority="1846" stopIfTrue="1" operator="between">
      <formula>0.1201</formula>
      <formula>0.2</formula>
    </cfRule>
    <cfRule type="cellIs" dxfId="4072" priority="1847" stopIfTrue="1" operator="greaterThan">
      <formula>0.2</formula>
    </cfRule>
  </conditionalFormatting>
  <conditionalFormatting sqref="N118">
    <cfRule type="cellIs" dxfId="4071" priority="1843" stopIfTrue="1" operator="between">
      <formula>50.1</formula>
      <formula>100</formula>
    </cfRule>
    <cfRule type="cellIs" dxfId="4070" priority="1844" stopIfTrue="1" operator="greaterThan">
      <formula>100</formula>
    </cfRule>
  </conditionalFormatting>
  <conditionalFormatting sqref="M118">
    <cfRule type="cellIs" dxfId="4069" priority="1841" stopIfTrue="1" operator="between">
      <formula>1250.1</formula>
      <formula>5000</formula>
    </cfRule>
    <cfRule type="cellIs" dxfId="4068" priority="1842" stopIfTrue="1" operator="greaterThan">
      <formula>5000</formula>
    </cfRule>
  </conditionalFormatting>
  <conditionalFormatting sqref="F130:G130">
    <cfRule type="cellIs" dxfId="4067" priority="1828" stopIfTrue="1" operator="lessThanOrEqual">
      <formula>60</formula>
    </cfRule>
    <cfRule type="cellIs" dxfId="4066" priority="1829" stopIfTrue="1" operator="between">
      <formula>60</formula>
      <formula>100</formula>
    </cfRule>
    <cfRule type="cellIs" dxfId="4065" priority="1830" stopIfTrue="1" operator="greaterThan">
      <formula>100</formula>
    </cfRule>
  </conditionalFormatting>
  <conditionalFormatting sqref="E130">
    <cfRule type="cellIs" dxfId="4064" priority="1831" stopIfTrue="1" operator="lessThanOrEqual">
      <formula>2.5</formula>
    </cfRule>
    <cfRule type="cellIs" dxfId="4063" priority="1832" stopIfTrue="1" operator="between">
      <formula>2.5</formula>
      <formula>7</formula>
    </cfRule>
    <cfRule type="cellIs" dxfId="4062" priority="1833" stopIfTrue="1" operator="greaterThan">
      <formula>7</formula>
    </cfRule>
  </conditionalFormatting>
  <conditionalFormatting sqref="H130">
    <cfRule type="cellIs" dxfId="4061" priority="1834" stopIfTrue="1" operator="lessThanOrEqual">
      <formula>12</formula>
    </cfRule>
    <cfRule type="cellIs" dxfId="4060" priority="1835" stopIfTrue="1" operator="between">
      <formula>12</formula>
      <formula>16</formula>
    </cfRule>
    <cfRule type="cellIs" dxfId="4059" priority="1836" stopIfTrue="1" operator="greaterThan">
      <formula>16</formula>
    </cfRule>
  </conditionalFormatting>
  <conditionalFormatting sqref="J130">
    <cfRule type="cellIs" dxfId="4058" priority="1837" stopIfTrue="1" operator="greaterThan">
      <formula>6.2</formula>
    </cfRule>
    <cfRule type="cellIs" dxfId="4057" priority="1838" stopIfTrue="1" operator="between">
      <formula>5.601</formula>
      <formula>6.2</formula>
    </cfRule>
    <cfRule type="cellIs" dxfId="4056" priority="1839" stopIfTrue="1" operator="lessThanOrEqual">
      <formula>5.6</formula>
    </cfRule>
  </conditionalFormatting>
  <conditionalFormatting sqref="K130">
    <cfRule type="cellIs" dxfId="4055" priority="1840" stopIfTrue="1" operator="lessThanOrEqual">
      <formula>0.02</formula>
    </cfRule>
  </conditionalFormatting>
  <conditionalFormatting sqref="G130">
    <cfRule type="cellIs" dxfId="4054" priority="1825" stopIfTrue="1" operator="lessThanOrEqual">
      <formula>0.12</formula>
    </cfRule>
    <cfRule type="cellIs" dxfId="4053" priority="1826" stopIfTrue="1" operator="between">
      <formula>0.1201</formula>
      <formula>0.2</formula>
    </cfRule>
    <cfRule type="cellIs" dxfId="4052" priority="1827" stopIfTrue="1" operator="greaterThan">
      <formula>0.2</formula>
    </cfRule>
  </conditionalFormatting>
  <conditionalFormatting sqref="N130">
    <cfRule type="cellIs" dxfId="4051" priority="1822" stopIfTrue="1" operator="between">
      <formula>50.1</formula>
      <formula>100</formula>
    </cfRule>
    <cfRule type="cellIs" dxfId="4050" priority="1824" stopIfTrue="1" operator="greaterThan">
      <formula>100</formula>
    </cfRule>
  </conditionalFormatting>
  <conditionalFormatting sqref="M130">
    <cfRule type="cellIs" dxfId="4049" priority="1821" stopIfTrue="1" operator="between">
      <formula>1250.1</formula>
      <formula>5000</formula>
    </cfRule>
    <cfRule type="cellIs" dxfId="4048" priority="1823" stopIfTrue="1" operator="greaterThan">
      <formula>5000</formula>
    </cfRule>
  </conditionalFormatting>
  <conditionalFormatting sqref="F130:G130">
    <cfRule type="cellIs" dxfId="4047" priority="1818" stopIfTrue="1" operator="lessThanOrEqual">
      <formula>60</formula>
    </cfRule>
    <cfRule type="cellIs" dxfId="4046" priority="1819" stopIfTrue="1" operator="between">
      <formula>60</formula>
      <formula>100</formula>
    </cfRule>
    <cfRule type="cellIs" dxfId="4045" priority="1820" stopIfTrue="1" operator="greaterThan">
      <formula>100</formula>
    </cfRule>
  </conditionalFormatting>
  <conditionalFormatting sqref="E130">
    <cfRule type="cellIs" dxfId="4044" priority="1815" stopIfTrue="1" operator="lessThanOrEqual">
      <formula>2.5</formula>
    </cfRule>
    <cfRule type="cellIs" dxfId="4043" priority="1816" stopIfTrue="1" operator="between">
      <formula>2.5</formula>
      <formula>7</formula>
    </cfRule>
    <cfRule type="cellIs" dxfId="4042" priority="1817" stopIfTrue="1" operator="greaterThan">
      <formula>7</formula>
    </cfRule>
  </conditionalFormatting>
  <conditionalFormatting sqref="H130">
    <cfRule type="cellIs" dxfId="4041" priority="1812" stopIfTrue="1" operator="lessThanOrEqual">
      <formula>12</formula>
    </cfRule>
    <cfRule type="cellIs" dxfId="4040" priority="1813" stopIfTrue="1" operator="between">
      <formula>12</formula>
      <formula>16</formula>
    </cfRule>
    <cfRule type="cellIs" dxfId="4039" priority="1814" stopIfTrue="1" operator="greaterThan">
      <formula>16</formula>
    </cfRule>
  </conditionalFormatting>
  <conditionalFormatting sqref="J130">
    <cfRule type="cellIs" dxfId="4038" priority="1809" stopIfTrue="1" operator="greaterThan">
      <formula>6.2</formula>
    </cfRule>
    <cfRule type="cellIs" dxfId="4037" priority="1810" stopIfTrue="1" operator="between">
      <formula>5.601</formula>
      <formula>6.2</formula>
    </cfRule>
    <cfRule type="cellIs" dxfId="4036" priority="1811" stopIfTrue="1" operator="lessThanOrEqual">
      <formula>5.6</formula>
    </cfRule>
  </conditionalFormatting>
  <conditionalFormatting sqref="K130">
    <cfRule type="cellIs" dxfId="4035" priority="1808" stopIfTrue="1" operator="lessThanOrEqual">
      <formula>0.02</formula>
    </cfRule>
  </conditionalFormatting>
  <conditionalFormatting sqref="G130">
    <cfRule type="cellIs" dxfId="4034" priority="1805" stopIfTrue="1" operator="lessThanOrEqual">
      <formula>0.12</formula>
    </cfRule>
    <cfRule type="cellIs" dxfId="4033" priority="1806" stopIfTrue="1" operator="between">
      <formula>0.1201</formula>
      <formula>0.2</formula>
    </cfRule>
    <cfRule type="cellIs" dxfId="4032" priority="1807" stopIfTrue="1" operator="greaterThan">
      <formula>0.2</formula>
    </cfRule>
  </conditionalFormatting>
  <conditionalFormatting sqref="N130">
    <cfRule type="cellIs" dxfId="4031" priority="1803" stopIfTrue="1" operator="between">
      <formula>50.1</formula>
      <formula>100</formula>
    </cfRule>
    <cfRule type="cellIs" dxfId="4030" priority="1804" stopIfTrue="1" operator="greaterThan">
      <formula>100</formula>
    </cfRule>
  </conditionalFormatting>
  <conditionalFormatting sqref="M130">
    <cfRule type="cellIs" dxfId="4029" priority="1801" stopIfTrue="1" operator="between">
      <formula>1250.1</formula>
      <formula>5000</formula>
    </cfRule>
    <cfRule type="cellIs" dxfId="4028" priority="1802" stopIfTrue="1" operator="greaterThan">
      <formula>5000</formula>
    </cfRule>
  </conditionalFormatting>
  <conditionalFormatting sqref="F148:G148">
    <cfRule type="cellIs" dxfId="4027" priority="1788" stopIfTrue="1" operator="lessThanOrEqual">
      <formula>60</formula>
    </cfRule>
    <cfRule type="cellIs" dxfId="4026" priority="1789" stopIfTrue="1" operator="between">
      <formula>60</formula>
      <formula>100</formula>
    </cfRule>
    <cfRule type="cellIs" dxfId="4025" priority="1790" stopIfTrue="1" operator="greaterThan">
      <formula>100</formula>
    </cfRule>
  </conditionalFormatting>
  <conditionalFormatting sqref="E148">
    <cfRule type="cellIs" dxfId="4024" priority="1791" stopIfTrue="1" operator="lessThanOrEqual">
      <formula>2.5</formula>
    </cfRule>
    <cfRule type="cellIs" dxfId="4023" priority="1792" stopIfTrue="1" operator="between">
      <formula>2.5</formula>
      <formula>7</formula>
    </cfRule>
    <cfRule type="cellIs" dxfId="4022" priority="1793" stopIfTrue="1" operator="greaterThan">
      <formula>7</formula>
    </cfRule>
  </conditionalFormatting>
  <conditionalFormatting sqref="H148">
    <cfRule type="cellIs" dxfId="4021" priority="1794" stopIfTrue="1" operator="lessThanOrEqual">
      <formula>12</formula>
    </cfRule>
    <cfRule type="cellIs" dxfId="4020" priority="1795" stopIfTrue="1" operator="between">
      <formula>12</formula>
      <formula>16</formula>
    </cfRule>
    <cfRule type="cellIs" dxfId="4019" priority="1796" stopIfTrue="1" operator="greaterThan">
      <formula>16</formula>
    </cfRule>
  </conditionalFormatting>
  <conditionalFormatting sqref="J148">
    <cfRule type="cellIs" dxfId="4018" priority="1797" stopIfTrue="1" operator="greaterThan">
      <formula>6.2</formula>
    </cfRule>
    <cfRule type="cellIs" dxfId="4017" priority="1798" stopIfTrue="1" operator="between">
      <formula>5.601</formula>
      <formula>6.2</formula>
    </cfRule>
    <cfRule type="cellIs" dxfId="4016" priority="1799" stopIfTrue="1" operator="lessThanOrEqual">
      <formula>5.6</formula>
    </cfRule>
  </conditionalFormatting>
  <conditionalFormatting sqref="K148">
    <cfRule type="cellIs" dxfId="4015" priority="1800" stopIfTrue="1" operator="lessThanOrEqual">
      <formula>0.02</formula>
    </cfRule>
  </conditionalFormatting>
  <conditionalFormatting sqref="G148">
    <cfRule type="cellIs" dxfId="4014" priority="1785" stopIfTrue="1" operator="lessThanOrEqual">
      <formula>0.12</formula>
    </cfRule>
    <cfRule type="cellIs" dxfId="4013" priority="1786" stopIfTrue="1" operator="between">
      <formula>0.1201</formula>
      <formula>0.2</formula>
    </cfRule>
    <cfRule type="cellIs" dxfId="4012" priority="1787" stopIfTrue="1" operator="greaterThan">
      <formula>0.2</formula>
    </cfRule>
  </conditionalFormatting>
  <conditionalFormatting sqref="N148">
    <cfRule type="cellIs" dxfId="4011" priority="1782" stopIfTrue="1" operator="between">
      <formula>50.1</formula>
      <formula>100</formula>
    </cfRule>
    <cfRule type="cellIs" dxfId="4010" priority="1784" stopIfTrue="1" operator="greaterThan">
      <formula>100</formula>
    </cfRule>
  </conditionalFormatting>
  <conditionalFormatting sqref="M148">
    <cfRule type="cellIs" dxfId="4009" priority="1781" stopIfTrue="1" operator="between">
      <formula>1250.1</formula>
      <formula>5000</formula>
    </cfRule>
    <cfRule type="cellIs" dxfId="4008" priority="1783" stopIfTrue="1" operator="greaterThan">
      <formula>5000</formula>
    </cfRule>
  </conditionalFormatting>
  <conditionalFormatting sqref="F148:G148">
    <cfRule type="cellIs" dxfId="4007" priority="1778" stopIfTrue="1" operator="lessThanOrEqual">
      <formula>60</formula>
    </cfRule>
    <cfRule type="cellIs" dxfId="4006" priority="1779" stopIfTrue="1" operator="between">
      <formula>60</formula>
      <formula>100</formula>
    </cfRule>
    <cfRule type="cellIs" dxfId="4005" priority="1780" stopIfTrue="1" operator="greaterThan">
      <formula>100</formula>
    </cfRule>
  </conditionalFormatting>
  <conditionalFormatting sqref="E148">
    <cfRule type="cellIs" dxfId="4004" priority="1775" stopIfTrue="1" operator="lessThanOrEqual">
      <formula>2.5</formula>
    </cfRule>
    <cfRule type="cellIs" dxfId="4003" priority="1776" stopIfTrue="1" operator="between">
      <formula>2.5</formula>
      <formula>7</formula>
    </cfRule>
    <cfRule type="cellIs" dxfId="4002" priority="1777" stopIfTrue="1" operator="greaterThan">
      <formula>7</formula>
    </cfRule>
  </conditionalFormatting>
  <conditionalFormatting sqref="H148">
    <cfRule type="cellIs" dxfId="4001" priority="1772" stopIfTrue="1" operator="lessThanOrEqual">
      <formula>12</formula>
    </cfRule>
    <cfRule type="cellIs" dxfId="4000" priority="1773" stopIfTrue="1" operator="between">
      <formula>12</formula>
      <formula>16</formula>
    </cfRule>
    <cfRule type="cellIs" dxfId="3999" priority="1774" stopIfTrue="1" operator="greaterThan">
      <formula>16</formula>
    </cfRule>
  </conditionalFormatting>
  <conditionalFormatting sqref="J148">
    <cfRule type="cellIs" dxfId="3998" priority="1769" stopIfTrue="1" operator="greaterThan">
      <formula>6.2</formula>
    </cfRule>
    <cfRule type="cellIs" dxfId="3997" priority="1770" stopIfTrue="1" operator="between">
      <formula>5.601</formula>
      <formula>6.2</formula>
    </cfRule>
    <cfRule type="cellIs" dxfId="3996" priority="1771" stopIfTrue="1" operator="lessThanOrEqual">
      <formula>5.6</formula>
    </cfRule>
  </conditionalFormatting>
  <conditionalFormatting sqref="K148">
    <cfRule type="cellIs" dxfId="3995" priority="1768" stopIfTrue="1" operator="lessThanOrEqual">
      <formula>0.02</formula>
    </cfRule>
  </conditionalFormatting>
  <conditionalFormatting sqref="G148">
    <cfRule type="cellIs" dxfId="3994" priority="1765" stopIfTrue="1" operator="lessThanOrEqual">
      <formula>0.12</formula>
    </cfRule>
    <cfRule type="cellIs" dxfId="3993" priority="1766" stopIfTrue="1" operator="between">
      <formula>0.1201</formula>
      <formula>0.2</formula>
    </cfRule>
    <cfRule type="cellIs" dxfId="3992" priority="1767" stopIfTrue="1" operator="greaterThan">
      <formula>0.2</formula>
    </cfRule>
  </conditionalFormatting>
  <conditionalFormatting sqref="N148">
    <cfRule type="cellIs" dxfId="3991" priority="1763" stopIfTrue="1" operator="between">
      <formula>50.1</formula>
      <formula>100</formula>
    </cfRule>
    <cfRule type="cellIs" dxfId="3990" priority="1764" stopIfTrue="1" operator="greaterThan">
      <formula>100</formula>
    </cfRule>
  </conditionalFormatting>
  <conditionalFormatting sqref="M148">
    <cfRule type="cellIs" dxfId="3989" priority="1761" stopIfTrue="1" operator="between">
      <formula>1250.1</formula>
      <formula>5000</formula>
    </cfRule>
    <cfRule type="cellIs" dxfId="3988" priority="1762" stopIfTrue="1" operator="greaterThan">
      <formula>5000</formula>
    </cfRule>
  </conditionalFormatting>
  <conditionalFormatting sqref="F160:G160">
    <cfRule type="cellIs" dxfId="3987" priority="1748" stopIfTrue="1" operator="lessThanOrEqual">
      <formula>60</formula>
    </cfRule>
    <cfRule type="cellIs" dxfId="3986" priority="1749" stopIfTrue="1" operator="between">
      <formula>60</formula>
      <formula>100</formula>
    </cfRule>
    <cfRule type="cellIs" dxfId="3985" priority="1750" stopIfTrue="1" operator="greaterThan">
      <formula>100</formula>
    </cfRule>
  </conditionalFormatting>
  <conditionalFormatting sqref="E160">
    <cfRule type="cellIs" dxfId="3984" priority="1751" stopIfTrue="1" operator="lessThanOrEqual">
      <formula>2.5</formula>
    </cfRule>
    <cfRule type="cellIs" dxfId="3983" priority="1752" stopIfTrue="1" operator="between">
      <formula>2.5</formula>
      <formula>7</formula>
    </cfRule>
    <cfRule type="cellIs" dxfId="3982" priority="1753" stopIfTrue="1" operator="greaterThan">
      <formula>7</formula>
    </cfRule>
  </conditionalFormatting>
  <conditionalFormatting sqref="H160">
    <cfRule type="cellIs" dxfId="3981" priority="1754" stopIfTrue="1" operator="lessThanOrEqual">
      <formula>12</formula>
    </cfRule>
    <cfRule type="cellIs" dxfId="3980" priority="1755" stopIfTrue="1" operator="between">
      <formula>12</formula>
      <formula>16</formula>
    </cfRule>
    <cfRule type="cellIs" dxfId="3979" priority="1756" stopIfTrue="1" operator="greaterThan">
      <formula>16</formula>
    </cfRule>
  </conditionalFormatting>
  <conditionalFormatting sqref="J160">
    <cfRule type="cellIs" dxfId="3978" priority="1757" stopIfTrue="1" operator="greaterThan">
      <formula>6.2</formula>
    </cfRule>
    <cfRule type="cellIs" dxfId="3977" priority="1758" stopIfTrue="1" operator="between">
      <formula>5.601</formula>
      <formula>6.2</formula>
    </cfRule>
    <cfRule type="cellIs" dxfId="3976" priority="1759" stopIfTrue="1" operator="lessThanOrEqual">
      <formula>5.6</formula>
    </cfRule>
  </conditionalFormatting>
  <conditionalFormatting sqref="K160">
    <cfRule type="cellIs" dxfId="3975" priority="1760" stopIfTrue="1" operator="lessThanOrEqual">
      <formula>0.02</formula>
    </cfRule>
  </conditionalFormatting>
  <conditionalFormatting sqref="G160">
    <cfRule type="cellIs" dxfId="3974" priority="1745" stopIfTrue="1" operator="lessThanOrEqual">
      <formula>0.12</formula>
    </cfRule>
    <cfRule type="cellIs" dxfId="3973" priority="1746" stopIfTrue="1" operator="between">
      <formula>0.1201</formula>
      <formula>0.2</formula>
    </cfRule>
    <cfRule type="cellIs" dxfId="3972" priority="1747" stopIfTrue="1" operator="greaterThan">
      <formula>0.2</formula>
    </cfRule>
  </conditionalFormatting>
  <conditionalFormatting sqref="N160">
    <cfRule type="cellIs" dxfId="3971" priority="1742" stopIfTrue="1" operator="between">
      <formula>50.1</formula>
      <formula>100</formula>
    </cfRule>
    <cfRule type="cellIs" dxfId="3970" priority="1744" stopIfTrue="1" operator="greaterThan">
      <formula>100</formula>
    </cfRule>
  </conditionalFormatting>
  <conditionalFormatting sqref="M160">
    <cfRule type="cellIs" dxfId="3969" priority="1741" stopIfTrue="1" operator="between">
      <formula>1250.1</formula>
      <formula>5000</formula>
    </cfRule>
    <cfRule type="cellIs" dxfId="3968" priority="1743" stopIfTrue="1" operator="greaterThan">
      <formula>5000</formula>
    </cfRule>
  </conditionalFormatting>
  <conditionalFormatting sqref="F160:G160">
    <cfRule type="cellIs" dxfId="3967" priority="1738" stopIfTrue="1" operator="lessThanOrEqual">
      <formula>60</formula>
    </cfRule>
    <cfRule type="cellIs" dxfId="3966" priority="1739" stopIfTrue="1" operator="between">
      <formula>60</formula>
      <formula>100</formula>
    </cfRule>
    <cfRule type="cellIs" dxfId="3965" priority="1740" stopIfTrue="1" operator="greaterThan">
      <formula>100</formula>
    </cfRule>
  </conditionalFormatting>
  <conditionalFormatting sqref="E160">
    <cfRule type="cellIs" dxfId="3964" priority="1735" stopIfTrue="1" operator="lessThanOrEqual">
      <formula>2.5</formula>
    </cfRule>
    <cfRule type="cellIs" dxfId="3963" priority="1736" stopIfTrue="1" operator="between">
      <formula>2.5</formula>
      <formula>7</formula>
    </cfRule>
    <cfRule type="cellIs" dxfId="3962" priority="1737" stopIfTrue="1" operator="greaterThan">
      <formula>7</formula>
    </cfRule>
  </conditionalFormatting>
  <conditionalFormatting sqref="H160">
    <cfRule type="cellIs" dxfId="3961" priority="1732" stopIfTrue="1" operator="lessThanOrEqual">
      <formula>12</formula>
    </cfRule>
    <cfRule type="cellIs" dxfId="3960" priority="1733" stopIfTrue="1" operator="between">
      <formula>12</formula>
      <formula>16</formula>
    </cfRule>
    <cfRule type="cellIs" dxfId="3959" priority="1734" stopIfTrue="1" operator="greaterThan">
      <formula>16</formula>
    </cfRule>
  </conditionalFormatting>
  <conditionalFormatting sqref="J160">
    <cfRule type="cellIs" dxfId="3958" priority="1729" stopIfTrue="1" operator="greaterThan">
      <formula>6.2</formula>
    </cfRule>
    <cfRule type="cellIs" dxfId="3957" priority="1730" stopIfTrue="1" operator="between">
      <formula>5.601</formula>
      <formula>6.2</formula>
    </cfRule>
    <cfRule type="cellIs" dxfId="3956" priority="1731" stopIfTrue="1" operator="lessThanOrEqual">
      <formula>5.6</formula>
    </cfRule>
  </conditionalFormatting>
  <conditionalFormatting sqref="K160">
    <cfRule type="cellIs" dxfId="3955" priority="1728" stopIfTrue="1" operator="lessThanOrEqual">
      <formula>0.02</formula>
    </cfRule>
  </conditionalFormatting>
  <conditionalFormatting sqref="G160">
    <cfRule type="cellIs" dxfId="3954" priority="1725" stopIfTrue="1" operator="lessThanOrEqual">
      <formula>0.12</formula>
    </cfRule>
    <cfRule type="cellIs" dxfId="3953" priority="1726" stopIfTrue="1" operator="between">
      <formula>0.1201</formula>
      <formula>0.2</formula>
    </cfRule>
    <cfRule type="cellIs" dxfId="3952" priority="1727" stopIfTrue="1" operator="greaterThan">
      <formula>0.2</formula>
    </cfRule>
  </conditionalFormatting>
  <conditionalFormatting sqref="N160">
    <cfRule type="cellIs" dxfId="3951" priority="1723" stopIfTrue="1" operator="between">
      <formula>50.1</formula>
      <formula>100</formula>
    </cfRule>
    <cfRule type="cellIs" dxfId="3950" priority="1724" stopIfTrue="1" operator="greaterThan">
      <formula>100</formula>
    </cfRule>
  </conditionalFormatting>
  <conditionalFormatting sqref="M160">
    <cfRule type="cellIs" dxfId="3949" priority="1721" stopIfTrue="1" operator="between">
      <formula>1250.1</formula>
      <formula>5000</formula>
    </cfRule>
    <cfRule type="cellIs" dxfId="3948" priority="1722" stopIfTrue="1" operator="greaterThan">
      <formula>5000</formula>
    </cfRule>
  </conditionalFormatting>
  <conditionalFormatting sqref="F178:G178">
    <cfRule type="cellIs" dxfId="3947" priority="1708" stopIfTrue="1" operator="lessThanOrEqual">
      <formula>60</formula>
    </cfRule>
    <cfRule type="cellIs" dxfId="3946" priority="1709" stopIfTrue="1" operator="between">
      <formula>60</formula>
      <formula>100</formula>
    </cfRule>
    <cfRule type="cellIs" dxfId="3945" priority="1710" stopIfTrue="1" operator="greaterThan">
      <formula>100</formula>
    </cfRule>
  </conditionalFormatting>
  <conditionalFormatting sqref="E178">
    <cfRule type="cellIs" dxfId="3944" priority="1711" stopIfTrue="1" operator="lessThanOrEqual">
      <formula>2.5</formula>
    </cfRule>
    <cfRule type="cellIs" dxfId="3943" priority="1712" stopIfTrue="1" operator="between">
      <formula>2.5</formula>
      <formula>7</formula>
    </cfRule>
    <cfRule type="cellIs" dxfId="3942" priority="1713" stopIfTrue="1" operator="greaterThan">
      <formula>7</formula>
    </cfRule>
  </conditionalFormatting>
  <conditionalFormatting sqref="H178">
    <cfRule type="cellIs" dxfId="3941" priority="1714" stopIfTrue="1" operator="lessThanOrEqual">
      <formula>12</formula>
    </cfRule>
    <cfRule type="cellIs" dxfId="3940" priority="1715" stopIfTrue="1" operator="between">
      <formula>12</formula>
      <formula>16</formula>
    </cfRule>
    <cfRule type="cellIs" dxfId="3939" priority="1716" stopIfTrue="1" operator="greaterThan">
      <formula>16</formula>
    </cfRule>
  </conditionalFormatting>
  <conditionalFormatting sqref="J178">
    <cfRule type="cellIs" dxfId="3938" priority="1717" stopIfTrue="1" operator="greaterThan">
      <formula>6.2</formula>
    </cfRule>
    <cfRule type="cellIs" dxfId="3937" priority="1718" stopIfTrue="1" operator="between">
      <formula>5.601</formula>
      <formula>6.2</formula>
    </cfRule>
    <cfRule type="cellIs" dxfId="3936" priority="1719" stopIfTrue="1" operator="lessThanOrEqual">
      <formula>5.6</formula>
    </cfRule>
  </conditionalFormatting>
  <conditionalFormatting sqref="K178">
    <cfRule type="cellIs" dxfId="3935" priority="1720" stopIfTrue="1" operator="lessThanOrEqual">
      <formula>0.02</formula>
    </cfRule>
  </conditionalFormatting>
  <conditionalFormatting sqref="G178">
    <cfRule type="cellIs" dxfId="3934" priority="1705" stopIfTrue="1" operator="lessThanOrEqual">
      <formula>0.12</formula>
    </cfRule>
    <cfRule type="cellIs" dxfId="3933" priority="1706" stopIfTrue="1" operator="between">
      <formula>0.1201</formula>
      <formula>0.2</formula>
    </cfRule>
    <cfRule type="cellIs" dxfId="3932" priority="1707" stopIfTrue="1" operator="greaterThan">
      <formula>0.2</formula>
    </cfRule>
  </conditionalFormatting>
  <conditionalFormatting sqref="N178">
    <cfRule type="cellIs" dxfId="3931" priority="1702" stopIfTrue="1" operator="between">
      <formula>50.1</formula>
      <formula>100</formula>
    </cfRule>
    <cfRule type="cellIs" dxfId="3930" priority="1704" stopIfTrue="1" operator="greaterThan">
      <formula>100</formula>
    </cfRule>
  </conditionalFormatting>
  <conditionalFormatting sqref="M178">
    <cfRule type="cellIs" dxfId="3929" priority="1701" stopIfTrue="1" operator="between">
      <formula>1250.1</formula>
      <formula>5000</formula>
    </cfRule>
    <cfRule type="cellIs" dxfId="3928" priority="1703" stopIfTrue="1" operator="greaterThan">
      <formula>5000</formula>
    </cfRule>
  </conditionalFormatting>
  <conditionalFormatting sqref="F178:G178">
    <cfRule type="cellIs" dxfId="3927" priority="1698" stopIfTrue="1" operator="lessThanOrEqual">
      <formula>60</formula>
    </cfRule>
    <cfRule type="cellIs" dxfId="3926" priority="1699" stopIfTrue="1" operator="between">
      <formula>60</formula>
      <formula>100</formula>
    </cfRule>
    <cfRule type="cellIs" dxfId="3925" priority="1700" stopIfTrue="1" operator="greaterThan">
      <formula>100</formula>
    </cfRule>
  </conditionalFormatting>
  <conditionalFormatting sqref="E178">
    <cfRule type="cellIs" dxfId="3924" priority="1695" stopIfTrue="1" operator="lessThanOrEqual">
      <formula>2.5</formula>
    </cfRule>
    <cfRule type="cellIs" dxfId="3923" priority="1696" stopIfTrue="1" operator="between">
      <formula>2.5</formula>
      <formula>7</formula>
    </cfRule>
    <cfRule type="cellIs" dxfId="3922" priority="1697" stopIfTrue="1" operator="greaterThan">
      <formula>7</formula>
    </cfRule>
  </conditionalFormatting>
  <conditionalFormatting sqref="H178">
    <cfRule type="cellIs" dxfId="3921" priority="1692" stopIfTrue="1" operator="lessThanOrEqual">
      <formula>12</formula>
    </cfRule>
    <cfRule type="cellIs" dxfId="3920" priority="1693" stopIfTrue="1" operator="between">
      <formula>12</formula>
      <formula>16</formula>
    </cfRule>
    <cfRule type="cellIs" dxfId="3919" priority="1694" stopIfTrue="1" operator="greaterThan">
      <formula>16</formula>
    </cfRule>
  </conditionalFormatting>
  <conditionalFormatting sqref="J178">
    <cfRule type="cellIs" dxfId="3918" priority="1689" stopIfTrue="1" operator="greaterThan">
      <formula>6.2</formula>
    </cfRule>
    <cfRule type="cellIs" dxfId="3917" priority="1690" stopIfTrue="1" operator="between">
      <formula>5.601</formula>
      <formula>6.2</formula>
    </cfRule>
    <cfRule type="cellIs" dxfId="3916" priority="1691" stopIfTrue="1" operator="lessThanOrEqual">
      <formula>5.6</formula>
    </cfRule>
  </conditionalFormatting>
  <conditionalFormatting sqref="K178">
    <cfRule type="cellIs" dxfId="3915" priority="1688" stopIfTrue="1" operator="lessThanOrEqual">
      <formula>0.02</formula>
    </cfRule>
  </conditionalFormatting>
  <conditionalFormatting sqref="G178">
    <cfRule type="cellIs" dxfId="3914" priority="1685" stopIfTrue="1" operator="lessThanOrEqual">
      <formula>0.12</formula>
    </cfRule>
    <cfRule type="cellIs" dxfId="3913" priority="1686" stopIfTrue="1" operator="between">
      <formula>0.1201</formula>
      <formula>0.2</formula>
    </cfRule>
    <cfRule type="cellIs" dxfId="3912" priority="1687" stopIfTrue="1" operator="greaterThan">
      <formula>0.2</formula>
    </cfRule>
  </conditionalFormatting>
  <conditionalFormatting sqref="N178">
    <cfRule type="cellIs" dxfId="3911" priority="1683" stopIfTrue="1" operator="between">
      <formula>50.1</formula>
      <formula>100</formula>
    </cfRule>
    <cfRule type="cellIs" dxfId="3910" priority="1684" stopIfTrue="1" operator="greaterThan">
      <formula>100</formula>
    </cfRule>
  </conditionalFormatting>
  <conditionalFormatting sqref="M178">
    <cfRule type="cellIs" dxfId="3909" priority="1681" stopIfTrue="1" operator="between">
      <formula>1250.1</formula>
      <formula>5000</formula>
    </cfRule>
    <cfRule type="cellIs" dxfId="3908" priority="1682" stopIfTrue="1" operator="greaterThan">
      <formula>5000</formula>
    </cfRule>
  </conditionalFormatting>
  <conditionalFormatting sqref="F190:G190">
    <cfRule type="cellIs" dxfId="3907" priority="1668" stopIfTrue="1" operator="lessThanOrEqual">
      <formula>60</formula>
    </cfRule>
    <cfRule type="cellIs" dxfId="3906" priority="1669" stopIfTrue="1" operator="between">
      <formula>60</formula>
      <formula>100</formula>
    </cfRule>
    <cfRule type="cellIs" dxfId="3905" priority="1670" stopIfTrue="1" operator="greaterThan">
      <formula>100</formula>
    </cfRule>
  </conditionalFormatting>
  <conditionalFormatting sqref="E190">
    <cfRule type="cellIs" dxfId="3904" priority="1671" stopIfTrue="1" operator="lessThanOrEqual">
      <formula>2.5</formula>
    </cfRule>
    <cfRule type="cellIs" dxfId="3903" priority="1672" stopIfTrue="1" operator="between">
      <formula>2.5</formula>
      <formula>7</formula>
    </cfRule>
    <cfRule type="cellIs" dxfId="3902" priority="1673" stopIfTrue="1" operator="greaterThan">
      <formula>7</formula>
    </cfRule>
  </conditionalFormatting>
  <conditionalFormatting sqref="H190">
    <cfRule type="cellIs" dxfId="3901" priority="1674" stopIfTrue="1" operator="lessThanOrEqual">
      <formula>12</formula>
    </cfRule>
    <cfRule type="cellIs" dxfId="3900" priority="1675" stopIfTrue="1" operator="between">
      <formula>12</formula>
      <formula>16</formula>
    </cfRule>
    <cfRule type="cellIs" dxfId="3899" priority="1676" stopIfTrue="1" operator="greaterThan">
      <formula>16</formula>
    </cfRule>
  </conditionalFormatting>
  <conditionalFormatting sqref="J190">
    <cfRule type="cellIs" dxfId="3898" priority="1677" stopIfTrue="1" operator="greaterThan">
      <formula>6.2</formula>
    </cfRule>
    <cfRule type="cellIs" dxfId="3897" priority="1678" stopIfTrue="1" operator="between">
      <formula>5.601</formula>
      <formula>6.2</formula>
    </cfRule>
    <cfRule type="cellIs" dxfId="3896" priority="1679" stopIfTrue="1" operator="lessThanOrEqual">
      <formula>5.6</formula>
    </cfRule>
  </conditionalFormatting>
  <conditionalFormatting sqref="K190">
    <cfRule type="cellIs" dxfId="3895" priority="1680" stopIfTrue="1" operator="lessThanOrEqual">
      <formula>0.02</formula>
    </cfRule>
  </conditionalFormatting>
  <conditionalFormatting sqref="G190">
    <cfRule type="cellIs" dxfId="3894" priority="1665" stopIfTrue="1" operator="lessThanOrEqual">
      <formula>0.12</formula>
    </cfRule>
    <cfRule type="cellIs" dxfId="3893" priority="1666" stopIfTrue="1" operator="between">
      <formula>0.1201</formula>
      <formula>0.2</formula>
    </cfRule>
    <cfRule type="cellIs" dxfId="3892" priority="1667" stopIfTrue="1" operator="greaterThan">
      <formula>0.2</formula>
    </cfRule>
  </conditionalFormatting>
  <conditionalFormatting sqref="N190">
    <cfRule type="cellIs" dxfId="3891" priority="1662" stopIfTrue="1" operator="between">
      <formula>50.1</formula>
      <formula>100</formula>
    </cfRule>
    <cfRule type="cellIs" dxfId="3890" priority="1664" stopIfTrue="1" operator="greaterThan">
      <formula>100</formula>
    </cfRule>
  </conditionalFormatting>
  <conditionalFormatting sqref="M190">
    <cfRule type="cellIs" dxfId="3889" priority="1661" stopIfTrue="1" operator="between">
      <formula>1250.1</formula>
      <formula>5000</formula>
    </cfRule>
    <cfRule type="cellIs" dxfId="3888" priority="1663" stopIfTrue="1" operator="greaterThan">
      <formula>5000</formula>
    </cfRule>
  </conditionalFormatting>
  <conditionalFormatting sqref="F190:G190">
    <cfRule type="cellIs" dxfId="3887" priority="1658" stopIfTrue="1" operator="lessThanOrEqual">
      <formula>60</formula>
    </cfRule>
    <cfRule type="cellIs" dxfId="3886" priority="1659" stopIfTrue="1" operator="between">
      <formula>60</formula>
      <formula>100</formula>
    </cfRule>
    <cfRule type="cellIs" dxfId="3885" priority="1660" stopIfTrue="1" operator="greaterThan">
      <formula>100</formula>
    </cfRule>
  </conditionalFormatting>
  <conditionalFormatting sqref="E190">
    <cfRule type="cellIs" dxfId="3884" priority="1655" stopIfTrue="1" operator="lessThanOrEqual">
      <formula>2.5</formula>
    </cfRule>
    <cfRule type="cellIs" dxfId="3883" priority="1656" stopIfTrue="1" operator="between">
      <formula>2.5</formula>
      <formula>7</formula>
    </cfRule>
    <cfRule type="cellIs" dxfId="3882" priority="1657" stopIfTrue="1" operator="greaterThan">
      <formula>7</formula>
    </cfRule>
  </conditionalFormatting>
  <conditionalFormatting sqref="H190">
    <cfRule type="cellIs" dxfId="3881" priority="1652" stopIfTrue="1" operator="lessThanOrEqual">
      <formula>12</formula>
    </cfRule>
    <cfRule type="cellIs" dxfId="3880" priority="1653" stopIfTrue="1" operator="between">
      <formula>12</formula>
      <formula>16</formula>
    </cfRule>
    <cfRule type="cellIs" dxfId="3879" priority="1654" stopIfTrue="1" operator="greaterThan">
      <formula>16</formula>
    </cfRule>
  </conditionalFormatting>
  <conditionalFormatting sqref="J190">
    <cfRule type="cellIs" dxfId="3878" priority="1649" stopIfTrue="1" operator="greaterThan">
      <formula>6.2</formula>
    </cfRule>
    <cfRule type="cellIs" dxfId="3877" priority="1650" stopIfTrue="1" operator="between">
      <formula>5.601</formula>
      <formula>6.2</formula>
    </cfRule>
    <cfRule type="cellIs" dxfId="3876" priority="1651" stopIfTrue="1" operator="lessThanOrEqual">
      <formula>5.6</formula>
    </cfRule>
  </conditionalFormatting>
  <conditionalFormatting sqref="K190">
    <cfRule type="cellIs" dxfId="3875" priority="1648" stopIfTrue="1" operator="lessThanOrEqual">
      <formula>0.02</formula>
    </cfRule>
  </conditionalFormatting>
  <conditionalFormatting sqref="G190">
    <cfRule type="cellIs" dxfId="3874" priority="1645" stopIfTrue="1" operator="lessThanOrEqual">
      <formula>0.12</formula>
    </cfRule>
    <cfRule type="cellIs" dxfId="3873" priority="1646" stopIfTrue="1" operator="between">
      <formula>0.1201</formula>
      <formula>0.2</formula>
    </cfRule>
    <cfRule type="cellIs" dxfId="3872" priority="1647" stopIfTrue="1" operator="greaterThan">
      <formula>0.2</formula>
    </cfRule>
  </conditionalFormatting>
  <conditionalFormatting sqref="N190">
    <cfRule type="cellIs" dxfId="3871" priority="1643" stopIfTrue="1" operator="between">
      <formula>50.1</formula>
      <formula>100</formula>
    </cfRule>
    <cfRule type="cellIs" dxfId="3870" priority="1644" stopIfTrue="1" operator="greaterThan">
      <formula>100</formula>
    </cfRule>
  </conditionalFormatting>
  <conditionalFormatting sqref="M190">
    <cfRule type="cellIs" dxfId="3869" priority="1641" stopIfTrue="1" operator="between">
      <formula>1250.1</formula>
      <formula>5000</formula>
    </cfRule>
    <cfRule type="cellIs" dxfId="3868" priority="1642" stopIfTrue="1" operator="greaterThan">
      <formula>5000</formula>
    </cfRule>
  </conditionalFormatting>
  <conditionalFormatting sqref="F202:G202">
    <cfRule type="cellIs" dxfId="3867" priority="1628" stopIfTrue="1" operator="lessThanOrEqual">
      <formula>60</formula>
    </cfRule>
    <cfRule type="cellIs" dxfId="3866" priority="1629" stopIfTrue="1" operator="between">
      <formula>60</formula>
      <formula>100</formula>
    </cfRule>
    <cfRule type="cellIs" dxfId="3865" priority="1630" stopIfTrue="1" operator="greaterThan">
      <formula>100</formula>
    </cfRule>
  </conditionalFormatting>
  <conditionalFormatting sqref="E202">
    <cfRule type="cellIs" dxfId="3864" priority="1631" stopIfTrue="1" operator="lessThanOrEqual">
      <formula>2.5</formula>
    </cfRule>
    <cfRule type="cellIs" dxfId="3863" priority="1632" stopIfTrue="1" operator="between">
      <formula>2.5</formula>
      <formula>7</formula>
    </cfRule>
    <cfRule type="cellIs" dxfId="3862" priority="1633" stopIfTrue="1" operator="greaterThan">
      <formula>7</formula>
    </cfRule>
  </conditionalFormatting>
  <conditionalFormatting sqref="H202">
    <cfRule type="cellIs" dxfId="3861" priority="1634" stopIfTrue="1" operator="lessThanOrEqual">
      <formula>12</formula>
    </cfRule>
    <cfRule type="cellIs" dxfId="3860" priority="1635" stopIfTrue="1" operator="between">
      <formula>12</formula>
      <formula>16</formula>
    </cfRule>
    <cfRule type="cellIs" dxfId="3859" priority="1636" stopIfTrue="1" operator="greaterThan">
      <formula>16</formula>
    </cfRule>
  </conditionalFormatting>
  <conditionalFormatting sqref="J202">
    <cfRule type="cellIs" dxfId="3858" priority="1637" stopIfTrue="1" operator="greaterThan">
      <formula>6.2</formula>
    </cfRule>
    <cfRule type="cellIs" dxfId="3857" priority="1638" stopIfTrue="1" operator="between">
      <formula>5.601</formula>
      <formula>6.2</formula>
    </cfRule>
    <cfRule type="cellIs" dxfId="3856" priority="1639" stopIfTrue="1" operator="lessThanOrEqual">
      <formula>5.6</formula>
    </cfRule>
  </conditionalFormatting>
  <conditionalFormatting sqref="K202">
    <cfRule type="cellIs" dxfId="3855" priority="1640" stopIfTrue="1" operator="lessThanOrEqual">
      <formula>0.02</formula>
    </cfRule>
  </conditionalFormatting>
  <conditionalFormatting sqref="G202">
    <cfRule type="cellIs" dxfId="3854" priority="1625" stopIfTrue="1" operator="lessThanOrEqual">
      <formula>0.12</formula>
    </cfRule>
    <cfRule type="cellIs" dxfId="3853" priority="1626" stopIfTrue="1" operator="between">
      <formula>0.1201</formula>
      <formula>0.2</formula>
    </cfRule>
    <cfRule type="cellIs" dxfId="3852" priority="1627" stopIfTrue="1" operator="greaterThan">
      <formula>0.2</formula>
    </cfRule>
  </conditionalFormatting>
  <conditionalFormatting sqref="N202">
    <cfRule type="cellIs" dxfId="3851" priority="1622" stopIfTrue="1" operator="between">
      <formula>50.1</formula>
      <formula>100</formula>
    </cfRule>
    <cfRule type="cellIs" dxfId="3850" priority="1624" stopIfTrue="1" operator="greaterThan">
      <formula>100</formula>
    </cfRule>
  </conditionalFormatting>
  <conditionalFormatting sqref="M202">
    <cfRule type="cellIs" dxfId="3849" priority="1621" stopIfTrue="1" operator="between">
      <formula>1250.1</formula>
      <formula>5000</formula>
    </cfRule>
    <cfRule type="cellIs" dxfId="3848" priority="1623" stopIfTrue="1" operator="greaterThan">
      <formula>5000</formula>
    </cfRule>
  </conditionalFormatting>
  <conditionalFormatting sqref="F202:G202">
    <cfRule type="cellIs" dxfId="3847" priority="1618" stopIfTrue="1" operator="lessThanOrEqual">
      <formula>60</formula>
    </cfRule>
    <cfRule type="cellIs" dxfId="3846" priority="1619" stopIfTrue="1" operator="between">
      <formula>60</formula>
      <formula>100</formula>
    </cfRule>
    <cfRule type="cellIs" dxfId="3845" priority="1620" stopIfTrue="1" operator="greaterThan">
      <formula>100</formula>
    </cfRule>
  </conditionalFormatting>
  <conditionalFormatting sqref="E202">
    <cfRule type="cellIs" dxfId="3844" priority="1615" stopIfTrue="1" operator="lessThanOrEqual">
      <formula>2.5</formula>
    </cfRule>
    <cfRule type="cellIs" dxfId="3843" priority="1616" stopIfTrue="1" operator="between">
      <formula>2.5</formula>
      <formula>7</formula>
    </cfRule>
    <cfRule type="cellIs" dxfId="3842" priority="1617" stopIfTrue="1" operator="greaterThan">
      <formula>7</formula>
    </cfRule>
  </conditionalFormatting>
  <conditionalFormatting sqref="H202">
    <cfRule type="cellIs" dxfId="3841" priority="1612" stopIfTrue="1" operator="lessThanOrEqual">
      <formula>12</formula>
    </cfRule>
    <cfRule type="cellIs" dxfId="3840" priority="1613" stopIfTrue="1" operator="between">
      <formula>12</formula>
      <formula>16</formula>
    </cfRule>
    <cfRule type="cellIs" dxfId="3839" priority="1614" stopIfTrue="1" operator="greaterThan">
      <formula>16</formula>
    </cfRule>
  </conditionalFormatting>
  <conditionalFormatting sqref="J202">
    <cfRule type="cellIs" dxfId="3838" priority="1609" stopIfTrue="1" operator="greaterThan">
      <formula>6.2</formula>
    </cfRule>
    <cfRule type="cellIs" dxfId="3837" priority="1610" stopIfTrue="1" operator="between">
      <formula>5.601</formula>
      <formula>6.2</formula>
    </cfRule>
    <cfRule type="cellIs" dxfId="3836" priority="1611" stopIfTrue="1" operator="lessThanOrEqual">
      <formula>5.6</formula>
    </cfRule>
  </conditionalFormatting>
  <conditionalFormatting sqref="K202">
    <cfRule type="cellIs" dxfId="3835" priority="1608" stopIfTrue="1" operator="lessThanOrEqual">
      <formula>0.02</formula>
    </cfRule>
  </conditionalFormatting>
  <conditionalFormatting sqref="G202">
    <cfRule type="cellIs" dxfId="3834" priority="1605" stopIfTrue="1" operator="lessThanOrEqual">
      <formula>0.12</formula>
    </cfRule>
    <cfRule type="cellIs" dxfId="3833" priority="1606" stopIfTrue="1" operator="between">
      <formula>0.1201</formula>
      <formula>0.2</formula>
    </cfRule>
    <cfRule type="cellIs" dxfId="3832" priority="1607" stopIfTrue="1" operator="greaterThan">
      <formula>0.2</formula>
    </cfRule>
  </conditionalFormatting>
  <conditionalFormatting sqref="N202">
    <cfRule type="cellIs" dxfId="3831" priority="1603" stopIfTrue="1" operator="between">
      <formula>50.1</formula>
      <formula>100</formula>
    </cfRule>
    <cfRule type="cellIs" dxfId="3830" priority="1604" stopIfTrue="1" operator="greaterThan">
      <formula>100</formula>
    </cfRule>
  </conditionalFormatting>
  <conditionalFormatting sqref="M202">
    <cfRule type="cellIs" dxfId="3829" priority="1601" stopIfTrue="1" operator="between">
      <formula>1250.1</formula>
      <formula>5000</formula>
    </cfRule>
    <cfRule type="cellIs" dxfId="3828" priority="1602" stopIfTrue="1" operator="greaterThan">
      <formula>5000</formula>
    </cfRule>
  </conditionalFormatting>
  <conditionalFormatting sqref="F220:G220">
    <cfRule type="cellIs" dxfId="3827" priority="1588" stopIfTrue="1" operator="lessThanOrEqual">
      <formula>60</formula>
    </cfRule>
    <cfRule type="cellIs" dxfId="3826" priority="1589" stopIfTrue="1" operator="between">
      <formula>60</formula>
      <formula>100</formula>
    </cfRule>
    <cfRule type="cellIs" dxfId="3825" priority="1590" stopIfTrue="1" operator="greaterThan">
      <formula>100</formula>
    </cfRule>
  </conditionalFormatting>
  <conditionalFormatting sqref="E220">
    <cfRule type="cellIs" dxfId="3824" priority="1591" stopIfTrue="1" operator="lessThanOrEqual">
      <formula>2.5</formula>
    </cfRule>
    <cfRule type="cellIs" dxfId="3823" priority="1592" stopIfTrue="1" operator="between">
      <formula>2.5</formula>
      <formula>7</formula>
    </cfRule>
    <cfRule type="cellIs" dxfId="3822" priority="1593" stopIfTrue="1" operator="greaterThan">
      <formula>7</formula>
    </cfRule>
  </conditionalFormatting>
  <conditionalFormatting sqref="H220">
    <cfRule type="cellIs" dxfId="3821" priority="1594" stopIfTrue="1" operator="lessThanOrEqual">
      <formula>12</formula>
    </cfRule>
    <cfRule type="cellIs" dxfId="3820" priority="1595" stopIfTrue="1" operator="between">
      <formula>12</formula>
      <formula>16</formula>
    </cfRule>
    <cfRule type="cellIs" dxfId="3819" priority="1596" stopIfTrue="1" operator="greaterThan">
      <formula>16</formula>
    </cfRule>
  </conditionalFormatting>
  <conditionalFormatting sqref="J220">
    <cfRule type="cellIs" dxfId="3818" priority="1597" stopIfTrue="1" operator="greaterThan">
      <formula>6.2</formula>
    </cfRule>
    <cfRule type="cellIs" dxfId="3817" priority="1598" stopIfTrue="1" operator="between">
      <formula>5.601</formula>
      <formula>6.2</formula>
    </cfRule>
    <cfRule type="cellIs" dxfId="3816" priority="1599" stopIfTrue="1" operator="lessThanOrEqual">
      <formula>5.6</formula>
    </cfRule>
  </conditionalFormatting>
  <conditionalFormatting sqref="K220">
    <cfRule type="cellIs" dxfId="3815" priority="1600" stopIfTrue="1" operator="lessThanOrEqual">
      <formula>0.02</formula>
    </cfRule>
  </conditionalFormatting>
  <conditionalFormatting sqref="G220">
    <cfRule type="cellIs" dxfId="3814" priority="1585" stopIfTrue="1" operator="lessThanOrEqual">
      <formula>0.12</formula>
    </cfRule>
    <cfRule type="cellIs" dxfId="3813" priority="1586" stopIfTrue="1" operator="between">
      <formula>0.1201</formula>
      <formula>0.2</formula>
    </cfRule>
    <cfRule type="cellIs" dxfId="3812" priority="1587" stopIfTrue="1" operator="greaterThan">
      <formula>0.2</formula>
    </cfRule>
  </conditionalFormatting>
  <conditionalFormatting sqref="N220">
    <cfRule type="cellIs" dxfId="3811" priority="1582" stopIfTrue="1" operator="between">
      <formula>50.1</formula>
      <formula>100</formula>
    </cfRule>
    <cfRule type="cellIs" dxfId="3810" priority="1584" stopIfTrue="1" operator="greaterThan">
      <formula>100</formula>
    </cfRule>
  </conditionalFormatting>
  <conditionalFormatting sqref="M220">
    <cfRule type="cellIs" dxfId="3809" priority="1581" stopIfTrue="1" operator="between">
      <formula>1250.1</formula>
      <formula>5000</formula>
    </cfRule>
    <cfRule type="cellIs" dxfId="3808" priority="1583" stopIfTrue="1" operator="greaterThan">
      <formula>5000</formula>
    </cfRule>
  </conditionalFormatting>
  <conditionalFormatting sqref="F220:G220">
    <cfRule type="cellIs" dxfId="3807" priority="1578" stopIfTrue="1" operator="lessThanOrEqual">
      <formula>60</formula>
    </cfRule>
    <cfRule type="cellIs" dxfId="3806" priority="1579" stopIfTrue="1" operator="between">
      <formula>60</formula>
      <formula>100</formula>
    </cfRule>
    <cfRule type="cellIs" dxfId="3805" priority="1580" stopIfTrue="1" operator="greaterThan">
      <formula>100</formula>
    </cfRule>
  </conditionalFormatting>
  <conditionalFormatting sqref="E220">
    <cfRule type="cellIs" dxfId="3804" priority="1575" stopIfTrue="1" operator="lessThanOrEqual">
      <formula>2.5</formula>
    </cfRule>
    <cfRule type="cellIs" dxfId="3803" priority="1576" stopIfTrue="1" operator="between">
      <formula>2.5</formula>
      <formula>7</formula>
    </cfRule>
    <cfRule type="cellIs" dxfId="3802" priority="1577" stopIfTrue="1" operator="greaterThan">
      <formula>7</formula>
    </cfRule>
  </conditionalFormatting>
  <conditionalFormatting sqref="H220">
    <cfRule type="cellIs" dxfId="3801" priority="1572" stopIfTrue="1" operator="lessThanOrEqual">
      <formula>12</formula>
    </cfRule>
    <cfRule type="cellIs" dxfId="3800" priority="1573" stopIfTrue="1" operator="between">
      <formula>12</formula>
      <formula>16</formula>
    </cfRule>
    <cfRule type="cellIs" dxfId="3799" priority="1574" stopIfTrue="1" operator="greaterThan">
      <formula>16</formula>
    </cfRule>
  </conditionalFormatting>
  <conditionalFormatting sqref="J220">
    <cfRule type="cellIs" dxfId="3798" priority="1569" stopIfTrue="1" operator="greaterThan">
      <formula>6.2</formula>
    </cfRule>
    <cfRule type="cellIs" dxfId="3797" priority="1570" stopIfTrue="1" operator="between">
      <formula>5.601</formula>
      <formula>6.2</formula>
    </cfRule>
    <cfRule type="cellIs" dxfId="3796" priority="1571" stopIfTrue="1" operator="lessThanOrEqual">
      <formula>5.6</formula>
    </cfRule>
  </conditionalFormatting>
  <conditionalFormatting sqref="K220">
    <cfRule type="cellIs" dxfId="3795" priority="1568" stopIfTrue="1" operator="lessThanOrEqual">
      <formula>0.02</formula>
    </cfRule>
  </conditionalFormatting>
  <conditionalFormatting sqref="G220">
    <cfRule type="cellIs" dxfId="3794" priority="1565" stopIfTrue="1" operator="lessThanOrEqual">
      <formula>0.12</formula>
    </cfRule>
    <cfRule type="cellIs" dxfId="3793" priority="1566" stopIfTrue="1" operator="between">
      <formula>0.1201</formula>
      <formula>0.2</formula>
    </cfRule>
    <cfRule type="cellIs" dxfId="3792" priority="1567" stopIfTrue="1" operator="greaterThan">
      <formula>0.2</formula>
    </cfRule>
  </conditionalFormatting>
  <conditionalFormatting sqref="N220">
    <cfRule type="cellIs" dxfId="3791" priority="1563" stopIfTrue="1" operator="between">
      <formula>50.1</formula>
      <formula>100</formula>
    </cfRule>
    <cfRule type="cellIs" dxfId="3790" priority="1564" stopIfTrue="1" operator="greaterThan">
      <formula>100</formula>
    </cfRule>
  </conditionalFormatting>
  <conditionalFormatting sqref="M220">
    <cfRule type="cellIs" dxfId="3789" priority="1561" stopIfTrue="1" operator="between">
      <formula>1250.1</formula>
      <formula>5000</formula>
    </cfRule>
    <cfRule type="cellIs" dxfId="3788" priority="1562" stopIfTrue="1" operator="greaterThan">
      <formula>5000</formula>
    </cfRule>
  </conditionalFormatting>
  <conditionalFormatting sqref="F238:G238">
    <cfRule type="cellIs" dxfId="3787" priority="1548" stopIfTrue="1" operator="lessThanOrEqual">
      <formula>60</formula>
    </cfRule>
    <cfRule type="cellIs" dxfId="3786" priority="1549" stopIfTrue="1" operator="between">
      <formula>60</formula>
      <formula>100</formula>
    </cfRule>
    <cfRule type="cellIs" dxfId="3785" priority="1550" stopIfTrue="1" operator="greaterThan">
      <formula>100</formula>
    </cfRule>
  </conditionalFormatting>
  <conditionalFormatting sqref="E238">
    <cfRule type="cellIs" dxfId="3784" priority="1551" stopIfTrue="1" operator="lessThanOrEqual">
      <formula>2.5</formula>
    </cfRule>
    <cfRule type="cellIs" dxfId="3783" priority="1552" stopIfTrue="1" operator="between">
      <formula>2.5</formula>
      <formula>7</formula>
    </cfRule>
    <cfRule type="cellIs" dxfId="3782" priority="1553" stopIfTrue="1" operator="greaterThan">
      <formula>7</formula>
    </cfRule>
  </conditionalFormatting>
  <conditionalFormatting sqref="H238">
    <cfRule type="cellIs" dxfId="3781" priority="1554" stopIfTrue="1" operator="lessThanOrEqual">
      <formula>12</formula>
    </cfRule>
    <cfRule type="cellIs" dxfId="3780" priority="1555" stopIfTrue="1" operator="between">
      <formula>12</formula>
      <formula>16</formula>
    </cfRule>
    <cfRule type="cellIs" dxfId="3779" priority="1556" stopIfTrue="1" operator="greaterThan">
      <formula>16</formula>
    </cfRule>
  </conditionalFormatting>
  <conditionalFormatting sqref="J238">
    <cfRule type="cellIs" dxfId="3778" priority="1557" stopIfTrue="1" operator="greaterThan">
      <formula>6.2</formula>
    </cfRule>
    <cfRule type="cellIs" dxfId="3777" priority="1558" stopIfTrue="1" operator="between">
      <formula>5.601</formula>
      <formula>6.2</formula>
    </cfRule>
    <cfRule type="cellIs" dxfId="3776" priority="1559" stopIfTrue="1" operator="lessThanOrEqual">
      <formula>5.6</formula>
    </cfRule>
  </conditionalFormatting>
  <conditionalFormatting sqref="K238">
    <cfRule type="cellIs" dxfId="3775" priority="1560" stopIfTrue="1" operator="lessThanOrEqual">
      <formula>0.02</formula>
    </cfRule>
  </conditionalFormatting>
  <conditionalFormatting sqref="G238">
    <cfRule type="cellIs" dxfId="3774" priority="1545" stopIfTrue="1" operator="lessThanOrEqual">
      <formula>0.12</formula>
    </cfRule>
    <cfRule type="cellIs" dxfId="3773" priority="1546" stopIfTrue="1" operator="between">
      <formula>0.1201</formula>
      <formula>0.2</formula>
    </cfRule>
    <cfRule type="cellIs" dxfId="3772" priority="1547" stopIfTrue="1" operator="greaterThan">
      <formula>0.2</formula>
    </cfRule>
  </conditionalFormatting>
  <conditionalFormatting sqref="N238">
    <cfRule type="cellIs" dxfId="3771" priority="1542" stopIfTrue="1" operator="between">
      <formula>50.1</formula>
      <formula>100</formula>
    </cfRule>
    <cfRule type="cellIs" dxfId="3770" priority="1544" stopIfTrue="1" operator="greaterThan">
      <formula>100</formula>
    </cfRule>
  </conditionalFormatting>
  <conditionalFormatting sqref="M238">
    <cfRule type="cellIs" dxfId="3769" priority="1541" stopIfTrue="1" operator="between">
      <formula>1250.1</formula>
      <formula>5000</formula>
    </cfRule>
    <cfRule type="cellIs" dxfId="3768" priority="1543" stopIfTrue="1" operator="greaterThan">
      <formula>5000</formula>
    </cfRule>
  </conditionalFormatting>
  <conditionalFormatting sqref="F238:G238">
    <cfRule type="cellIs" dxfId="3767" priority="1538" stopIfTrue="1" operator="lessThanOrEqual">
      <formula>60</formula>
    </cfRule>
    <cfRule type="cellIs" dxfId="3766" priority="1539" stopIfTrue="1" operator="between">
      <formula>60</formula>
      <formula>100</formula>
    </cfRule>
    <cfRule type="cellIs" dxfId="3765" priority="1540" stopIfTrue="1" operator="greaterThan">
      <formula>100</formula>
    </cfRule>
  </conditionalFormatting>
  <conditionalFormatting sqref="E238">
    <cfRule type="cellIs" dxfId="3764" priority="1535" stopIfTrue="1" operator="lessThanOrEqual">
      <formula>2.5</formula>
    </cfRule>
    <cfRule type="cellIs" dxfId="3763" priority="1536" stopIfTrue="1" operator="between">
      <formula>2.5</formula>
      <formula>7</formula>
    </cfRule>
    <cfRule type="cellIs" dxfId="3762" priority="1537" stopIfTrue="1" operator="greaterThan">
      <formula>7</formula>
    </cfRule>
  </conditionalFormatting>
  <conditionalFormatting sqref="H238">
    <cfRule type="cellIs" dxfId="3761" priority="1532" stopIfTrue="1" operator="lessThanOrEqual">
      <formula>12</formula>
    </cfRule>
    <cfRule type="cellIs" dxfId="3760" priority="1533" stopIfTrue="1" operator="between">
      <formula>12</formula>
      <formula>16</formula>
    </cfRule>
    <cfRule type="cellIs" dxfId="3759" priority="1534" stopIfTrue="1" operator="greaterThan">
      <formula>16</formula>
    </cfRule>
  </conditionalFormatting>
  <conditionalFormatting sqref="J238">
    <cfRule type="cellIs" dxfId="3758" priority="1529" stopIfTrue="1" operator="greaterThan">
      <formula>6.2</formula>
    </cfRule>
    <cfRule type="cellIs" dxfId="3757" priority="1530" stopIfTrue="1" operator="between">
      <formula>5.601</formula>
      <formula>6.2</formula>
    </cfRule>
    <cfRule type="cellIs" dxfId="3756" priority="1531" stopIfTrue="1" operator="lessThanOrEqual">
      <formula>5.6</formula>
    </cfRule>
  </conditionalFormatting>
  <conditionalFormatting sqref="K238">
    <cfRule type="cellIs" dxfId="3755" priority="1528" stopIfTrue="1" operator="lessThanOrEqual">
      <formula>0.02</formula>
    </cfRule>
  </conditionalFormatting>
  <conditionalFormatting sqref="G238">
    <cfRule type="cellIs" dxfId="3754" priority="1525" stopIfTrue="1" operator="lessThanOrEqual">
      <formula>0.12</formula>
    </cfRule>
    <cfRule type="cellIs" dxfId="3753" priority="1526" stopIfTrue="1" operator="between">
      <formula>0.1201</formula>
      <formula>0.2</formula>
    </cfRule>
    <cfRule type="cellIs" dxfId="3752" priority="1527" stopIfTrue="1" operator="greaterThan">
      <formula>0.2</formula>
    </cfRule>
  </conditionalFormatting>
  <conditionalFormatting sqref="N238">
    <cfRule type="cellIs" dxfId="3751" priority="1523" stopIfTrue="1" operator="between">
      <formula>50.1</formula>
      <formula>100</formula>
    </cfRule>
    <cfRule type="cellIs" dxfId="3750" priority="1524" stopIfTrue="1" operator="greaterThan">
      <formula>100</formula>
    </cfRule>
  </conditionalFormatting>
  <conditionalFormatting sqref="M238">
    <cfRule type="cellIs" dxfId="3749" priority="1521" stopIfTrue="1" operator="between">
      <formula>1250.1</formula>
      <formula>5000</formula>
    </cfRule>
    <cfRule type="cellIs" dxfId="3748" priority="1522" stopIfTrue="1" operator="greaterThan">
      <formula>5000</formula>
    </cfRule>
  </conditionalFormatting>
  <conditionalFormatting sqref="F250:G250">
    <cfRule type="cellIs" dxfId="3747" priority="1508" stopIfTrue="1" operator="lessThanOrEqual">
      <formula>60</formula>
    </cfRule>
    <cfRule type="cellIs" dxfId="3746" priority="1509" stopIfTrue="1" operator="between">
      <formula>60</formula>
      <formula>100</formula>
    </cfRule>
    <cfRule type="cellIs" dxfId="3745" priority="1510" stopIfTrue="1" operator="greaterThan">
      <formula>100</formula>
    </cfRule>
  </conditionalFormatting>
  <conditionalFormatting sqref="E250">
    <cfRule type="cellIs" dxfId="3744" priority="1511" stopIfTrue="1" operator="lessThanOrEqual">
      <formula>2.5</formula>
    </cfRule>
    <cfRule type="cellIs" dxfId="3743" priority="1512" stopIfTrue="1" operator="between">
      <formula>2.5</formula>
      <formula>7</formula>
    </cfRule>
    <cfRule type="cellIs" dxfId="3742" priority="1513" stopIfTrue="1" operator="greaterThan">
      <formula>7</formula>
    </cfRule>
  </conditionalFormatting>
  <conditionalFormatting sqref="H250">
    <cfRule type="cellIs" dxfId="3741" priority="1514" stopIfTrue="1" operator="lessThanOrEqual">
      <formula>12</formula>
    </cfRule>
    <cfRule type="cellIs" dxfId="3740" priority="1515" stopIfTrue="1" operator="between">
      <formula>12</formula>
      <formula>16</formula>
    </cfRule>
    <cfRule type="cellIs" dxfId="3739" priority="1516" stopIfTrue="1" operator="greaterThan">
      <formula>16</formula>
    </cfRule>
  </conditionalFormatting>
  <conditionalFormatting sqref="J250">
    <cfRule type="cellIs" dxfId="3738" priority="1517" stopIfTrue="1" operator="greaterThan">
      <formula>6.2</formula>
    </cfRule>
    <cfRule type="cellIs" dxfId="3737" priority="1518" stopIfTrue="1" operator="between">
      <formula>5.601</formula>
      <formula>6.2</formula>
    </cfRule>
    <cfRule type="cellIs" dxfId="3736" priority="1519" stopIfTrue="1" operator="lessThanOrEqual">
      <formula>5.6</formula>
    </cfRule>
  </conditionalFormatting>
  <conditionalFormatting sqref="K250">
    <cfRule type="cellIs" dxfId="3735" priority="1520" stopIfTrue="1" operator="lessThanOrEqual">
      <formula>0.02</formula>
    </cfRule>
  </conditionalFormatting>
  <conditionalFormatting sqref="G250">
    <cfRule type="cellIs" dxfId="3734" priority="1505" stopIfTrue="1" operator="lessThanOrEqual">
      <formula>0.12</formula>
    </cfRule>
    <cfRule type="cellIs" dxfId="3733" priority="1506" stopIfTrue="1" operator="between">
      <formula>0.1201</formula>
      <formula>0.2</formula>
    </cfRule>
    <cfRule type="cellIs" dxfId="3732" priority="1507" stopIfTrue="1" operator="greaterThan">
      <formula>0.2</formula>
    </cfRule>
  </conditionalFormatting>
  <conditionalFormatting sqref="N250">
    <cfRule type="cellIs" dxfId="3731" priority="1502" stopIfTrue="1" operator="between">
      <formula>50.1</formula>
      <formula>100</formula>
    </cfRule>
    <cfRule type="cellIs" dxfId="3730" priority="1504" stopIfTrue="1" operator="greaterThan">
      <formula>100</formula>
    </cfRule>
  </conditionalFormatting>
  <conditionalFormatting sqref="M250">
    <cfRule type="cellIs" dxfId="3729" priority="1501" stopIfTrue="1" operator="between">
      <formula>1250.1</formula>
      <formula>5000</formula>
    </cfRule>
    <cfRule type="cellIs" dxfId="3728" priority="1503" stopIfTrue="1" operator="greaterThan">
      <formula>5000</formula>
    </cfRule>
  </conditionalFormatting>
  <conditionalFormatting sqref="F250:G250">
    <cfRule type="cellIs" dxfId="3727" priority="1498" stopIfTrue="1" operator="lessThanOrEqual">
      <formula>60</formula>
    </cfRule>
    <cfRule type="cellIs" dxfId="3726" priority="1499" stopIfTrue="1" operator="between">
      <formula>60</formula>
      <formula>100</formula>
    </cfRule>
    <cfRule type="cellIs" dxfId="3725" priority="1500" stopIfTrue="1" operator="greaterThan">
      <formula>100</formula>
    </cfRule>
  </conditionalFormatting>
  <conditionalFormatting sqref="E250">
    <cfRule type="cellIs" dxfId="3724" priority="1495" stopIfTrue="1" operator="lessThanOrEqual">
      <formula>2.5</formula>
    </cfRule>
    <cfRule type="cellIs" dxfId="3723" priority="1496" stopIfTrue="1" operator="between">
      <formula>2.5</formula>
      <formula>7</formula>
    </cfRule>
    <cfRule type="cellIs" dxfId="3722" priority="1497" stopIfTrue="1" operator="greaterThan">
      <formula>7</formula>
    </cfRule>
  </conditionalFormatting>
  <conditionalFormatting sqref="H250">
    <cfRule type="cellIs" dxfId="3721" priority="1492" stopIfTrue="1" operator="lessThanOrEqual">
      <formula>12</formula>
    </cfRule>
    <cfRule type="cellIs" dxfId="3720" priority="1493" stopIfTrue="1" operator="between">
      <formula>12</formula>
      <formula>16</formula>
    </cfRule>
    <cfRule type="cellIs" dxfId="3719" priority="1494" stopIfTrue="1" operator="greaterThan">
      <formula>16</formula>
    </cfRule>
  </conditionalFormatting>
  <conditionalFormatting sqref="J250">
    <cfRule type="cellIs" dxfId="3718" priority="1489" stopIfTrue="1" operator="greaterThan">
      <formula>6.2</formula>
    </cfRule>
    <cfRule type="cellIs" dxfId="3717" priority="1490" stopIfTrue="1" operator="between">
      <formula>5.601</formula>
      <formula>6.2</formula>
    </cfRule>
    <cfRule type="cellIs" dxfId="3716" priority="1491" stopIfTrue="1" operator="lessThanOrEqual">
      <formula>5.6</formula>
    </cfRule>
  </conditionalFormatting>
  <conditionalFormatting sqref="K250">
    <cfRule type="cellIs" dxfId="3715" priority="1488" stopIfTrue="1" operator="lessThanOrEqual">
      <formula>0.02</formula>
    </cfRule>
  </conditionalFormatting>
  <conditionalFormatting sqref="G250">
    <cfRule type="cellIs" dxfId="3714" priority="1485" stopIfTrue="1" operator="lessThanOrEqual">
      <formula>0.12</formula>
    </cfRule>
    <cfRule type="cellIs" dxfId="3713" priority="1486" stopIfTrue="1" operator="between">
      <formula>0.1201</formula>
      <formula>0.2</formula>
    </cfRule>
    <cfRule type="cellIs" dxfId="3712" priority="1487" stopIfTrue="1" operator="greaterThan">
      <formula>0.2</formula>
    </cfRule>
  </conditionalFormatting>
  <conditionalFormatting sqref="N250">
    <cfRule type="cellIs" dxfId="3711" priority="1483" stopIfTrue="1" operator="between">
      <formula>50.1</formula>
      <formula>100</formula>
    </cfRule>
    <cfRule type="cellIs" dxfId="3710" priority="1484" stopIfTrue="1" operator="greaterThan">
      <formula>100</formula>
    </cfRule>
  </conditionalFormatting>
  <conditionalFormatting sqref="M250">
    <cfRule type="cellIs" dxfId="3709" priority="1481" stopIfTrue="1" operator="between">
      <formula>1250.1</formula>
      <formula>5000</formula>
    </cfRule>
    <cfRule type="cellIs" dxfId="3708" priority="1482" stopIfTrue="1" operator="greaterThan">
      <formula>5000</formula>
    </cfRule>
  </conditionalFormatting>
  <conditionalFormatting sqref="F262:G262">
    <cfRule type="cellIs" dxfId="3707" priority="1468" stopIfTrue="1" operator="lessThanOrEqual">
      <formula>60</formula>
    </cfRule>
    <cfRule type="cellIs" dxfId="3706" priority="1469" stopIfTrue="1" operator="between">
      <formula>60</formula>
      <formula>100</formula>
    </cfRule>
    <cfRule type="cellIs" dxfId="3705" priority="1470" stopIfTrue="1" operator="greaterThan">
      <formula>100</formula>
    </cfRule>
  </conditionalFormatting>
  <conditionalFormatting sqref="E262">
    <cfRule type="cellIs" dxfId="3704" priority="1471" stopIfTrue="1" operator="lessThanOrEqual">
      <formula>2.5</formula>
    </cfRule>
    <cfRule type="cellIs" dxfId="3703" priority="1472" stopIfTrue="1" operator="between">
      <formula>2.5</formula>
      <formula>7</formula>
    </cfRule>
    <cfRule type="cellIs" dxfId="3702" priority="1473" stopIfTrue="1" operator="greaterThan">
      <formula>7</formula>
    </cfRule>
  </conditionalFormatting>
  <conditionalFormatting sqref="H262">
    <cfRule type="cellIs" dxfId="3701" priority="1474" stopIfTrue="1" operator="lessThanOrEqual">
      <formula>12</formula>
    </cfRule>
    <cfRule type="cellIs" dxfId="3700" priority="1475" stopIfTrue="1" operator="between">
      <formula>12</formula>
      <formula>16</formula>
    </cfRule>
    <cfRule type="cellIs" dxfId="3699" priority="1476" stopIfTrue="1" operator="greaterThan">
      <formula>16</formula>
    </cfRule>
  </conditionalFormatting>
  <conditionalFormatting sqref="J262">
    <cfRule type="cellIs" dxfId="3698" priority="1477" stopIfTrue="1" operator="greaterThan">
      <formula>6.2</formula>
    </cfRule>
    <cfRule type="cellIs" dxfId="3697" priority="1478" stopIfTrue="1" operator="between">
      <formula>5.601</formula>
      <formula>6.2</formula>
    </cfRule>
    <cfRule type="cellIs" dxfId="3696" priority="1479" stopIfTrue="1" operator="lessThanOrEqual">
      <formula>5.6</formula>
    </cfRule>
  </conditionalFormatting>
  <conditionalFormatting sqref="K262">
    <cfRule type="cellIs" dxfId="3695" priority="1480" stopIfTrue="1" operator="lessThanOrEqual">
      <formula>0.02</formula>
    </cfRule>
  </conditionalFormatting>
  <conditionalFormatting sqref="G262">
    <cfRule type="cellIs" dxfId="3694" priority="1465" stopIfTrue="1" operator="lessThanOrEqual">
      <formula>0.12</formula>
    </cfRule>
    <cfRule type="cellIs" dxfId="3693" priority="1466" stopIfTrue="1" operator="between">
      <formula>0.1201</formula>
      <formula>0.2</formula>
    </cfRule>
    <cfRule type="cellIs" dxfId="3692" priority="1467" stopIfTrue="1" operator="greaterThan">
      <formula>0.2</formula>
    </cfRule>
  </conditionalFormatting>
  <conditionalFormatting sqref="N262">
    <cfRule type="cellIs" dxfId="3691" priority="1462" stopIfTrue="1" operator="between">
      <formula>50.1</formula>
      <formula>100</formula>
    </cfRule>
    <cfRule type="cellIs" dxfId="3690" priority="1464" stopIfTrue="1" operator="greaterThan">
      <formula>100</formula>
    </cfRule>
  </conditionalFormatting>
  <conditionalFormatting sqref="M262">
    <cfRule type="cellIs" dxfId="3689" priority="1461" stopIfTrue="1" operator="between">
      <formula>1250.1</formula>
      <formula>5000</formula>
    </cfRule>
    <cfRule type="cellIs" dxfId="3688" priority="1463" stopIfTrue="1" operator="greaterThan">
      <formula>5000</formula>
    </cfRule>
  </conditionalFormatting>
  <conditionalFormatting sqref="F262:G262">
    <cfRule type="cellIs" dxfId="3687" priority="1458" stopIfTrue="1" operator="lessThanOrEqual">
      <formula>60</formula>
    </cfRule>
    <cfRule type="cellIs" dxfId="3686" priority="1459" stopIfTrue="1" operator="between">
      <formula>60</formula>
      <formula>100</formula>
    </cfRule>
    <cfRule type="cellIs" dxfId="3685" priority="1460" stopIfTrue="1" operator="greaterThan">
      <formula>100</formula>
    </cfRule>
  </conditionalFormatting>
  <conditionalFormatting sqref="E262">
    <cfRule type="cellIs" dxfId="3684" priority="1455" stopIfTrue="1" operator="lessThanOrEqual">
      <formula>2.5</formula>
    </cfRule>
    <cfRule type="cellIs" dxfId="3683" priority="1456" stopIfTrue="1" operator="between">
      <formula>2.5</formula>
      <formula>7</formula>
    </cfRule>
    <cfRule type="cellIs" dxfId="3682" priority="1457" stopIfTrue="1" operator="greaterThan">
      <formula>7</formula>
    </cfRule>
  </conditionalFormatting>
  <conditionalFormatting sqref="H262">
    <cfRule type="cellIs" dxfId="3681" priority="1452" stopIfTrue="1" operator="lessThanOrEqual">
      <formula>12</formula>
    </cfRule>
    <cfRule type="cellIs" dxfId="3680" priority="1453" stopIfTrue="1" operator="between">
      <formula>12</formula>
      <formula>16</formula>
    </cfRule>
    <cfRule type="cellIs" dxfId="3679" priority="1454" stopIfTrue="1" operator="greaterThan">
      <formula>16</formula>
    </cfRule>
  </conditionalFormatting>
  <conditionalFormatting sqref="J262">
    <cfRule type="cellIs" dxfId="3678" priority="1449" stopIfTrue="1" operator="greaterThan">
      <formula>6.2</formula>
    </cfRule>
    <cfRule type="cellIs" dxfId="3677" priority="1450" stopIfTrue="1" operator="between">
      <formula>5.601</formula>
      <formula>6.2</formula>
    </cfRule>
    <cfRule type="cellIs" dxfId="3676" priority="1451" stopIfTrue="1" operator="lessThanOrEqual">
      <formula>5.6</formula>
    </cfRule>
  </conditionalFormatting>
  <conditionalFormatting sqref="K262">
    <cfRule type="cellIs" dxfId="3675" priority="1448" stopIfTrue="1" operator="lessThanOrEqual">
      <formula>0.02</formula>
    </cfRule>
  </conditionalFormatting>
  <conditionalFormatting sqref="G262">
    <cfRule type="cellIs" dxfId="3674" priority="1445" stopIfTrue="1" operator="lessThanOrEqual">
      <formula>0.12</formula>
    </cfRule>
    <cfRule type="cellIs" dxfId="3673" priority="1446" stopIfTrue="1" operator="between">
      <formula>0.1201</formula>
      <formula>0.2</formula>
    </cfRule>
    <cfRule type="cellIs" dxfId="3672" priority="1447" stopIfTrue="1" operator="greaterThan">
      <formula>0.2</formula>
    </cfRule>
  </conditionalFormatting>
  <conditionalFormatting sqref="N262">
    <cfRule type="cellIs" dxfId="3671" priority="1443" stopIfTrue="1" operator="between">
      <formula>50.1</formula>
      <formula>100</formula>
    </cfRule>
    <cfRule type="cellIs" dxfId="3670" priority="1444" stopIfTrue="1" operator="greaterThan">
      <formula>100</formula>
    </cfRule>
  </conditionalFormatting>
  <conditionalFormatting sqref="M262">
    <cfRule type="cellIs" dxfId="3669" priority="1441" stopIfTrue="1" operator="between">
      <formula>1250.1</formula>
      <formula>5000</formula>
    </cfRule>
    <cfRule type="cellIs" dxfId="3668" priority="1442" stopIfTrue="1" operator="greaterThan">
      <formula>5000</formula>
    </cfRule>
  </conditionalFormatting>
  <conditionalFormatting sqref="F274:G274">
    <cfRule type="cellIs" dxfId="3667" priority="1428" stopIfTrue="1" operator="lessThanOrEqual">
      <formula>60</formula>
    </cfRule>
    <cfRule type="cellIs" dxfId="3666" priority="1429" stopIfTrue="1" operator="between">
      <formula>60</formula>
      <formula>100</formula>
    </cfRule>
    <cfRule type="cellIs" dxfId="3665" priority="1430" stopIfTrue="1" operator="greaterThan">
      <formula>100</formula>
    </cfRule>
  </conditionalFormatting>
  <conditionalFormatting sqref="E274">
    <cfRule type="cellIs" dxfId="3664" priority="1431" stopIfTrue="1" operator="lessThanOrEqual">
      <formula>2.5</formula>
    </cfRule>
    <cfRule type="cellIs" dxfId="3663" priority="1432" stopIfTrue="1" operator="between">
      <formula>2.5</formula>
      <formula>7</formula>
    </cfRule>
    <cfRule type="cellIs" dxfId="3662" priority="1433" stopIfTrue="1" operator="greaterThan">
      <formula>7</formula>
    </cfRule>
  </conditionalFormatting>
  <conditionalFormatting sqref="H274">
    <cfRule type="cellIs" dxfId="3661" priority="1434" stopIfTrue="1" operator="lessThanOrEqual">
      <formula>12</formula>
    </cfRule>
    <cfRule type="cellIs" dxfId="3660" priority="1435" stopIfTrue="1" operator="between">
      <formula>12</formula>
      <formula>16</formula>
    </cfRule>
    <cfRule type="cellIs" dxfId="3659" priority="1436" stopIfTrue="1" operator="greaterThan">
      <formula>16</formula>
    </cfRule>
  </conditionalFormatting>
  <conditionalFormatting sqref="J274">
    <cfRule type="cellIs" dxfId="3658" priority="1437" stopIfTrue="1" operator="greaterThan">
      <formula>6.2</formula>
    </cfRule>
    <cfRule type="cellIs" dxfId="3657" priority="1438" stopIfTrue="1" operator="between">
      <formula>5.601</formula>
      <formula>6.2</formula>
    </cfRule>
    <cfRule type="cellIs" dxfId="3656" priority="1439" stopIfTrue="1" operator="lessThanOrEqual">
      <formula>5.6</formula>
    </cfRule>
  </conditionalFormatting>
  <conditionalFormatting sqref="K274">
    <cfRule type="cellIs" dxfId="3655" priority="1440" stopIfTrue="1" operator="lessThanOrEqual">
      <formula>0.02</formula>
    </cfRule>
  </conditionalFormatting>
  <conditionalFormatting sqref="G274">
    <cfRule type="cellIs" dxfId="3654" priority="1425" stopIfTrue="1" operator="lessThanOrEqual">
      <formula>0.12</formula>
    </cfRule>
    <cfRule type="cellIs" dxfId="3653" priority="1426" stopIfTrue="1" operator="between">
      <formula>0.1201</formula>
      <formula>0.2</formula>
    </cfRule>
    <cfRule type="cellIs" dxfId="3652" priority="1427" stopIfTrue="1" operator="greaterThan">
      <formula>0.2</formula>
    </cfRule>
  </conditionalFormatting>
  <conditionalFormatting sqref="N274">
    <cfRule type="cellIs" dxfId="3651" priority="1422" stopIfTrue="1" operator="between">
      <formula>50.1</formula>
      <formula>100</formula>
    </cfRule>
    <cfRule type="cellIs" dxfId="3650" priority="1424" stopIfTrue="1" operator="greaterThan">
      <formula>100</formula>
    </cfRule>
  </conditionalFormatting>
  <conditionalFormatting sqref="M274">
    <cfRule type="cellIs" dxfId="3649" priority="1421" stopIfTrue="1" operator="between">
      <formula>1250.1</formula>
      <formula>5000</formula>
    </cfRule>
    <cfRule type="cellIs" dxfId="3648" priority="1423" stopIfTrue="1" operator="greaterThan">
      <formula>5000</formula>
    </cfRule>
  </conditionalFormatting>
  <conditionalFormatting sqref="F274:G274">
    <cfRule type="cellIs" dxfId="3647" priority="1418" stopIfTrue="1" operator="lessThanOrEqual">
      <formula>60</formula>
    </cfRule>
    <cfRule type="cellIs" dxfId="3646" priority="1419" stopIfTrue="1" operator="between">
      <formula>60</formula>
      <formula>100</formula>
    </cfRule>
    <cfRule type="cellIs" dxfId="3645" priority="1420" stopIfTrue="1" operator="greaterThan">
      <formula>100</formula>
    </cfRule>
  </conditionalFormatting>
  <conditionalFormatting sqref="E274">
    <cfRule type="cellIs" dxfId="3644" priority="1415" stopIfTrue="1" operator="lessThanOrEqual">
      <formula>2.5</formula>
    </cfRule>
    <cfRule type="cellIs" dxfId="3643" priority="1416" stopIfTrue="1" operator="between">
      <formula>2.5</formula>
      <formula>7</formula>
    </cfRule>
    <cfRule type="cellIs" dxfId="3642" priority="1417" stopIfTrue="1" operator="greaterThan">
      <formula>7</formula>
    </cfRule>
  </conditionalFormatting>
  <conditionalFormatting sqref="H274">
    <cfRule type="cellIs" dxfId="3641" priority="1412" stopIfTrue="1" operator="lessThanOrEqual">
      <formula>12</formula>
    </cfRule>
    <cfRule type="cellIs" dxfId="3640" priority="1413" stopIfTrue="1" operator="between">
      <formula>12</formula>
      <formula>16</formula>
    </cfRule>
    <cfRule type="cellIs" dxfId="3639" priority="1414" stopIfTrue="1" operator="greaterThan">
      <formula>16</formula>
    </cfRule>
  </conditionalFormatting>
  <conditionalFormatting sqref="J274">
    <cfRule type="cellIs" dxfId="3638" priority="1409" stopIfTrue="1" operator="greaterThan">
      <formula>6.2</formula>
    </cfRule>
    <cfRule type="cellIs" dxfId="3637" priority="1410" stopIfTrue="1" operator="between">
      <formula>5.601</formula>
      <formula>6.2</formula>
    </cfRule>
    <cfRule type="cellIs" dxfId="3636" priority="1411" stopIfTrue="1" operator="lessThanOrEqual">
      <formula>5.6</formula>
    </cfRule>
  </conditionalFormatting>
  <conditionalFormatting sqref="K274">
    <cfRule type="cellIs" dxfId="3635" priority="1408" stopIfTrue="1" operator="lessThanOrEqual">
      <formula>0.02</formula>
    </cfRule>
  </conditionalFormatting>
  <conditionalFormatting sqref="G274">
    <cfRule type="cellIs" dxfId="3634" priority="1405" stopIfTrue="1" operator="lessThanOrEqual">
      <formula>0.12</formula>
    </cfRule>
    <cfRule type="cellIs" dxfId="3633" priority="1406" stopIfTrue="1" operator="between">
      <formula>0.1201</formula>
      <formula>0.2</formula>
    </cfRule>
    <cfRule type="cellIs" dxfId="3632" priority="1407" stopIfTrue="1" operator="greaterThan">
      <formula>0.2</formula>
    </cfRule>
  </conditionalFormatting>
  <conditionalFormatting sqref="N274">
    <cfRule type="cellIs" dxfId="3631" priority="1403" stopIfTrue="1" operator="between">
      <formula>50.1</formula>
      <formula>100</formula>
    </cfRule>
    <cfRule type="cellIs" dxfId="3630" priority="1404" stopIfTrue="1" operator="greaterThan">
      <formula>100</formula>
    </cfRule>
  </conditionalFormatting>
  <conditionalFormatting sqref="M274">
    <cfRule type="cellIs" dxfId="3629" priority="1401" stopIfTrue="1" operator="between">
      <formula>1250.1</formula>
      <formula>5000</formula>
    </cfRule>
    <cfRule type="cellIs" dxfId="3628" priority="1402" stopIfTrue="1" operator="greaterThan">
      <formula>5000</formula>
    </cfRule>
  </conditionalFormatting>
  <conditionalFormatting sqref="F286:G286">
    <cfRule type="cellIs" dxfId="3627" priority="1388" stopIfTrue="1" operator="lessThanOrEqual">
      <formula>60</formula>
    </cfRule>
    <cfRule type="cellIs" dxfId="3626" priority="1389" stopIfTrue="1" operator="between">
      <formula>60</formula>
      <formula>100</formula>
    </cfRule>
    <cfRule type="cellIs" dxfId="3625" priority="1390" stopIfTrue="1" operator="greaterThan">
      <formula>100</formula>
    </cfRule>
  </conditionalFormatting>
  <conditionalFormatting sqref="E286">
    <cfRule type="cellIs" dxfId="3624" priority="1391" stopIfTrue="1" operator="lessThanOrEqual">
      <formula>2.5</formula>
    </cfRule>
    <cfRule type="cellIs" dxfId="3623" priority="1392" stopIfTrue="1" operator="between">
      <formula>2.5</formula>
      <formula>7</formula>
    </cfRule>
    <cfRule type="cellIs" dxfId="3622" priority="1393" stopIfTrue="1" operator="greaterThan">
      <formula>7</formula>
    </cfRule>
  </conditionalFormatting>
  <conditionalFormatting sqref="H286">
    <cfRule type="cellIs" dxfId="3621" priority="1394" stopIfTrue="1" operator="lessThanOrEqual">
      <formula>12</formula>
    </cfRule>
    <cfRule type="cellIs" dxfId="3620" priority="1395" stopIfTrue="1" operator="between">
      <formula>12</formula>
      <formula>16</formula>
    </cfRule>
    <cfRule type="cellIs" dxfId="3619" priority="1396" stopIfTrue="1" operator="greaterThan">
      <formula>16</formula>
    </cfRule>
  </conditionalFormatting>
  <conditionalFormatting sqref="J286">
    <cfRule type="cellIs" dxfId="3618" priority="1397" stopIfTrue="1" operator="greaterThan">
      <formula>6.2</formula>
    </cfRule>
    <cfRule type="cellIs" dxfId="3617" priority="1398" stopIfTrue="1" operator="between">
      <formula>5.601</formula>
      <formula>6.2</formula>
    </cfRule>
    <cfRule type="cellIs" dxfId="3616" priority="1399" stopIfTrue="1" operator="lessThanOrEqual">
      <formula>5.6</formula>
    </cfRule>
  </conditionalFormatting>
  <conditionalFormatting sqref="K286">
    <cfRule type="cellIs" dxfId="3615" priority="1400" stopIfTrue="1" operator="lessThanOrEqual">
      <formula>0.02</formula>
    </cfRule>
  </conditionalFormatting>
  <conditionalFormatting sqref="G286">
    <cfRule type="cellIs" dxfId="3614" priority="1385" stopIfTrue="1" operator="lessThanOrEqual">
      <formula>0.12</formula>
    </cfRule>
    <cfRule type="cellIs" dxfId="3613" priority="1386" stopIfTrue="1" operator="between">
      <formula>0.1201</formula>
      <formula>0.2</formula>
    </cfRule>
    <cfRule type="cellIs" dxfId="3612" priority="1387" stopIfTrue="1" operator="greaterThan">
      <formula>0.2</formula>
    </cfRule>
  </conditionalFormatting>
  <conditionalFormatting sqref="N286">
    <cfRule type="cellIs" dxfId="3611" priority="1382" stopIfTrue="1" operator="between">
      <formula>50.1</formula>
      <formula>100</formula>
    </cfRule>
    <cfRule type="cellIs" dxfId="3610" priority="1384" stopIfTrue="1" operator="greaterThan">
      <formula>100</formula>
    </cfRule>
  </conditionalFormatting>
  <conditionalFormatting sqref="M286">
    <cfRule type="cellIs" dxfId="3609" priority="1381" stopIfTrue="1" operator="between">
      <formula>1250.1</formula>
      <formula>5000</formula>
    </cfRule>
    <cfRule type="cellIs" dxfId="3608" priority="1383" stopIfTrue="1" operator="greaterThan">
      <formula>5000</formula>
    </cfRule>
  </conditionalFormatting>
  <conditionalFormatting sqref="F286:G286">
    <cfRule type="cellIs" dxfId="3607" priority="1378" stopIfTrue="1" operator="lessThanOrEqual">
      <formula>60</formula>
    </cfRule>
    <cfRule type="cellIs" dxfId="3606" priority="1379" stopIfTrue="1" operator="between">
      <formula>60</formula>
      <formula>100</formula>
    </cfRule>
    <cfRule type="cellIs" dxfId="3605" priority="1380" stopIfTrue="1" operator="greaterThan">
      <formula>100</formula>
    </cfRule>
  </conditionalFormatting>
  <conditionalFormatting sqref="E286">
    <cfRule type="cellIs" dxfId="3604" priority="1375" stopIfTrue="1" operator="lessThanOrEqual">
      <formula>2.5</formula>
    </cfRule>
    <cfRule type="cellIs" dxfId="3603" priority="1376" stopIfTrue="1" operator="between">
      <formula>2.5</formula>
      <formula>7</formula>
    </cfRule>
    <cfRule type="cellIs" dxfId="3602" priority="1377" stopIfTrue="1" operator="greaterThan">
      <formula>7</formula>
    </cfRule>
  </conditionalFormatting>
  <conditionalFormatting sqref="H286">
    <cfRule type="cellIs" dxfId="3601" priority="1372" stopIfTrue="1" operator="lessThanOrEqual">
      <formula>12</formula>
    </cfRule>
    <cfRule type="cellIs" dxfId="3600" priority="1373" stopIfTrue="1" operator="between">
      <formula>12</formula>
      <formula>16</formula>
    </cfRule>
    <cfRule type="cellIs" dxfId="3599" priority="1374" stopIfTrue="1" operator="greaterThan">
      <formula>16</formula>
    </cfRule>
  </conditionalFormatting>
  <conditionalFormatting sqref="J286">
    <cfRule type="cellIs" dxfId="3598" priority="1369" stopIfTrue="1" operator="greaterThan">
      <formula>6.2</formula>
    </cfRule>
    <cfRule type="cellIs" dxfId="3597" priority="1370" stopIfTrue="1" operator="between">
      <formula>5.601</formula>
      <formula>6.2</formula>
    </cfRule>
    <cfRule type="cellIs" dxfId="3596" priority="1371" stopIfTrue="1" operator="lessThanOrEqual">
      <formula>5.6</formula>
    </cfRule>
  </conditionalFormatting>
  <conditionalFormatting sqref="K286">
    <cfRule type="cellIs" dxfId="3595" priority="1368" stopIfTrue="1" operator="lessThanOrEqual">
      <formula>0.02</formula>
    </cfRule>
  </conditionalFormatting>
  <conditionalFormatting sqref="G286">
    <cfRule type="cellIs" dxfId="3594" priority="1365" stopIfTrue="1" operator="lessThanOrEqual">
      <formula>0.12</formula>
    </cfRule>
    <cfRule type="cellIs" dxfId="3593" priority="1366" stopIfTrue="1" operator="between">
      <formula>0.1201</formula>
      <formula>0.2</formula>
    </cfRule>
    <cfRule type="cellIs" dxfId="3592" priority="1367" stopIfTrue="1" operator="greaterThan">
      <formula>0.2</formula>
    </cfRule>
  </conditionalFormatting>
  <conditionalFormatting sqref="N286">
    <cfRule type="cellIs" dxfId="3591" priority="1363" stopIfTrue="1" operator="between">
      <formula>50.1</formula>
      <formula>100</formula>
    </cfRule>
    <cfRule type="cellIs" dxfId="3590" priority="1364" stopIfTrue="1" operator="greaterThan">
      <formula>100</formula>
    </cfRule>
  </conditionalFormatting>
  <conditionalFormatting sqref="M286">
    <cfRule type="cellIs" dxfId="3589" priority="1361" stopIfTrue="1" operator="between">
      <formula>1250.1</formula>
      <formula>5000</formula>
    </cfRule>
    <cfRule type="cellIs" dxfId="3588" priority="1362" stopIfTrue="1" operator="greaterThan">
      <formula>5000</formula>
    </cfRule>
  </conditionalFormatting>
  <conditionalFormatting sqref="F298:G298">
    <cfRule type="cellIs" dxfId="3587" priority="1348" stopIfTrue="1" operator="lessThanOrEqual">
      <formula>60</formula>
    </cfRule>
    <cfRule type="cellIs" dxfId="3586" priority="1349" stopIfTrue="1" operator="between">
      <formula>60</formula>
      <formula>100</formula>
    </cfRule>
    <cfRule type="cellIs" dxfId="3585" priority="1350" stopIfTrue="1" operator="greaterThan">
      <formula>100</formula>
    </cfRule>
  </conditionalFormatting>
  <conditionalFormatting sqref="E298">
    <cfRule type="cellIs" dxfId="3584" priority="1351" stopIfTrue="1" operator="lessThanOrEqual">
      <formula>2.5</formula>
    </cfRule>
    <cfRule type="cellIs" dxfId="3583" priority="1352" stopIfTrue="1" operator="between">
      <formula>2.5</formula>
      <formula>7</formula>
    </cfRule>
    <cfRule type="cellIs" dxfId="3582" priority="1353" stopIfTrue="1" operator="greaterThan">
      <formula>7</formula>
    </cfRule>
  </conditionalFormatting>
  <conditionalFormatting sqref="H298">
    <cfRule type="cellIs" dxfId="3581" priority="1354" stopIfTrue="1" operator="lessThanOrEqual">
      <formula>12</formula>
    </cfRule>
    <cfRule type="cellIs" dxfId="3580" priority="1355" stopIfTrue="1" operator="between">
      <formula>12</formula>
      <formula>16</formula>
    </cfRule>
    <cfRule type="cellIs" dxfId="3579" priority="1356" stopIfTrue="1" operator="greaterThan">
      <formula>16</formula>
    </cfRule>
  </conditionalFormatting>
  <conditionalFormatting sqref="J298">
    <cfRule type="cellIs" dxfId="3578" priority="1357" stopIfTrue="1" operator="greaterThan">
      <formula>6.2</formula>
    </cfRule>
    <cfRule type="cellIs" dxfId="3577" priority="1358" stopIfTrue="1" operator="between">
      <formula>5.601</formula>
      <formula>6.2</formula>
    </cfRule>
    <cfRule type="cellIs" dxfId="3576" priority="1359" stopIfTrue="1" operator="lessThanOrEqual">
      <formula>5.6</formula>
    </cfRule>
  </conditionalFormatting>
  <conditionalFormatting sqref="K298">
    <cfRule type="cellIs" dxfId="3575" priority="1360" stopIfTrue="1" operator="lessThanOrEqual">
      <formula>0.02</formula>
    </cfRule>
  </conditionalFormatting>
  <conditionalFormatting sqref="G298">
    <cfRule type="cellIs" dxfId="3574" priority="1345" stopIfTrue="1" operator="lessThanOrEqual">
      <formula>0.12</formula>
    </cfRule>
    <cfRule type="cellIs" dxfId="3573" priority="1346" stopIfTrue="1" operator="between">
      <formula>0.1201</formula>
      <formula>0.2</formula>
    </cfRule>
    <cfRule type="cellIs" dxfId="3572" priority="1347" stopIfTrue="1" operator="greaterThan">
      <formula>0.2</formula>
    </cfRule>
  </conditionalFormatting>
  <conditionalFormatting sqref="N298">
    <cfRule type="cellIs" dxfId="3571" priority="1342" stopIfTrue="1" operator="between">
      <formula>50.1</formula>
      <formula>100</formula>
    </cfRule>
    <cfRule type="cellIs" dxfId="3570" priority="1344" stopIfTrue="1" operator="greaterThan">
      <formula>100</formula>
    </cfRule>
  </conditionalFormatting>
  <conditionalFormatting sqref="M298">
    <cfRule type="cellIs" dxfId="3569" priority="1341" stopIfTrue="1" operator="between">
      <formula>1250.1</formula>
      <formula>5000</formula>
    </cfRule>
    <cfRule type="cellIs" dxfId="3568" priority="1343" stopIfTrue="1" operator="greaterThan">
      <formula>5000</formula>
    </cfRule>
  </conditionalFormatting>
  <conditionalFormatting sqref="F298:G298">
    <cfRule type="cellIs" dxfId="3567" priority="1338" stopIfTrue="1" operator="lessThanOrEqual">
      <formula>60</formula>
    </cfRule>
    <cfRule type="cellIs" dxfId="3566" priority="1339" stopIfTrue="1" operator="between">
      <formula>60</formula>
      <formula>100</formula>
    </cfRule>
    <cfRule type="cellIs" dxfId="3565" priority="1340" stopIfTrue="1" operator="greaterThan">
      <formula>100</formula>
    </cfRule>
  </conditionalFormatting>
  <conditionalFormatting sqref="E298">
    <cfRule type="cellIs" dxfId="3564" priority="1335" stopIfTrue="1" operator="lessThanOrEqual">
      <formula>2.5</formula>
    </cfRule>
    <cfRule type="cellIs" dxfId="3563" priority="1336" stopIfTrue="1" operator="between">
      <formula>2.5</formula>
      <formula>7</formula>
    </cfRule>
    <cfRule type="cellIs" dxfId="3562" priority="1337" stopIfTrue="1" operator="greaterThan">
      <formula>7</formula>
    </cfRule>
  </conditionalFormatting>
  <conditionalFormatting sqref="H298">
    <cfRule type="cellIs" dxfId="3561" priority="1332" stopIfTrue="1" operator="lessThanOrEqual">
      <formula>12</formula>
    </cfRule>
    <cfRule type="cellIs" dxfId="3560" priority="1333" stopIfTrue="1" operator="between">
      <formula>12</formula>
      <formula>16</formula>
    </cfRule>
    <cfRule type="cellIs" dxfId="3559" priority="1334" stopIfTrue="1" operator="greaterThan">
      <formula>16</formula>
    </cfRule>
  </conditionalFormatting>
  <conditionalFormatting sqref="J298">
    <cfRule type="cellIs" dxfId="3558" priority="1329" stopIfTrue="1" operator="greaterThan">
      <formula>6.2</formula>
    </cfRule>
    <cfRule type="cellIs" dxfId="3557" priority="1330" stopIfTrue="1" operator="between">
      <formula>5.601</formula>
      <formula>6.2</formula>
    </cfRule>
    <cfRule type="cellIs" dxfId="3556" priority="1331" stopIfTrue="1" operator="lessThanOrEqual">
      <formula>5.6</formula>
    </cfRule>
  </conditionalFormatting>
  <conditionalFormatting sqref="K298">
    <cfRule type="cellIs" dxfId="3555" priority="1328" stopIfTrue="1" operator="lessThanOrEqual">
      <formula>0.02</formula>
    </cfRule>
  </conditionalFormatting>
  <conditionalFormatting sqref="G298">
    <cfRule type="cellIs" dxfId="3554" priority="1325" stopIfTrue="1" operator="lessThanOrEqual">
      <formula>0.12</formula>
    </cfRule>
    <cfRule type="cellIs" dxfId="3553" priority="1326" stopIfTrue="1" operator="between">
      <formula>0.1201</formula>
      <formula>0.2</formula>
    </cfRule>
    <cfRule type="cellIs" dxfId="3552" priority="1327" stopIfTrue="1" operator="greaterThan">
      <formula>0.2</formula>
    </cfRule>
  </conditionalFormatting>
  <conditionalFormatting sqref="N298">
    <cfRule type="cellIs" dxfId="3551" priority="1323" stopIfTrue="1" operator="between">
      <formula>50.1</formula>
      <formula>100</formula>
    </cfRule>
    <cfRule type="cellIs" dxfId="3550" priority="1324" stopIfTrue="1" operator="greaterThan">
      <formula>100</formula>
    </cfRule>
  </conditionalFormatting>
  <conditionalFormatting sqref="M298">
    <cfRule type="cellIs" dxfId="3549" priority="1321" stopIfTrue="1" operator="between">
      <formula>1250.1</formula>
      <formula>5000</formula>
    </cfRule>
    <cfRule type="cellIs" dxfId="3548" priority="1322" stopIfTrue="1" operator="greaterThan">
      <formula>5000</formula>
    </cfRule>
  </conditionalFormatting>
  <conditionalFormatting sqref="F314:G314">
    <cfRule type="cellIs" dxfId="3547" priority="1308" stopIfTrue="1" operator="lessThanOrEqual">
      <formula>60</formula>
    </cfRule>
    <cfRule type="cellIs" dxfId="3546" priority="1309" stopIfTrue="1" operator="between">
      <formula>60</formula>
      <formula>100</formula>
    </cfRule>
    <cfRule type="cellIs" dxfId="3545" priority="1310" stopIfTrue="1" operator="greaterThan">
      <formula>100</formula>
    </cfRule>
  </conditionalFormatting>
  <conditionalFormatting sqref="E314">
    <cfRule type="cellIs" dxfId="3544" priority="1311" stopIfTrue="1" operator="lessThanOrEqual">
      <formula>2.5</formula>
    </cfRule>
    <cfRule type="cellIs" dxfId="3543" priority="1312" stopIfTrue="1" operator="between">
      <formula>2.5</formula>
      <formula>7</formula>
    </cfRule>
    <cfRule type="cellIs" dxfId="3542" priority="1313" stopIfTrue="1" operator="greaterThan">
      <formula>7</formula>
    </cfRule>
  </conditionalFormatting>
  <conditionalFormatting sqref="H314">
    <cfRule type="cellIs" dxfId="3541" priority="1314" stopIfTrue="1" operator="lessThanOrEqual">
      <formula>12</formula>
    </cfRule>
    <cfRule type="cellIs" dxfId="3540" priority="1315" stopIfTrue="1" operator="between">
      <formula>12</formula>
      <formula>16</formula>
    </cfRule>
    <cfRule type="cellIs" dxfId="3539" priority="1316" stopIfTrue="1" operator="greaterThan">
      <formula>16</formula>
    </cfRule>
  </conditionalFormatting>
  <conditionalFormatting sqref="J314">
    <cfRule type="cellIs" dxfId="3538" priority="1317" stopIfTrue="1" operator="greaterThan">
      <formula>6.2</formula>
    </cfRule>
    <cfRule type="cellIs" dxfId="3537" priority="1318" stopIfTrue="1" operator="between">
      <formula>5.601</formula>
      <formula>6.2</formula>
    </cfRule>
    <cfRule type="cellIs" dxfId="3536" priority="1319" stopIfTrue="1" operator="lessThanOrEqual">
      <formula>5.6</formula>
    </cfRule>
  </conditionalFormatting>
  <conditionalFormatting sqref="K314">
    <cfRule type="cellIs" dxfId="3535" priority="1320" stopIfTrue="1" operator="lessThanOrEqual">
      <formula>0.02</formula>
    </cfRule>
  </conditionalFormatting>
  <conditionalFormatting sqref="G314">
    <cfRule type="cellIs" dxfId="3534" priority="1305" stopIfTrue="1" operator="lessThanOrEqual">
      <formula>0.12</formula>
    </cfRule>
    <cfRule type="cellIs" dxfId="3533" priority="1306" stopIfTrue="1" operator="between">
      <formula>0.1201</formula>
      <formula>0.2</formula>
    </cfRule>
    <cfRule type="cellIs" dxfId="3532" priority="1307" stopIfTrue="1" operator="greaterThan">
      <formula>0.2</formula>
    </cfRule>
  </conditionalFormatting>
  <conditionalFormatting sqref="N314">
    <cfRule type="cellIs" dxfId="3531" priority="1302" stopIfTrue="1" operator="between">
      <formula>50.1</formula>
      <formula>100</formula>
    </cfRule>
    <cfRule type="cellIs" dxfId="3530" priority="1304" stopIfTrue="1" operator="greaterThan">
      <formula>100</formula>
    </cfRule>
  </conditionalFormatting>
  <conditionalFormatting sqref="M314">
    <cfRule type="cellIs" dxfId="3529" priority="1301" stopIfTrue="1" operator="between">
      <formula>1250.1</formula>
      <formula>5000</formula>
    </cfRule>
    <cfRule type="cellIs" dxfId="3528" priority="1303" stopIfTrue="1" operator="greaterThan">
      <formula>5000</formula>
    </cfRule>
  </conditionalFormatting>
  <conditionalFormatting sqref="F314:G314">
    <cfRule type="cellIs" dxfId="3527" priority="1298" stopIfTrue="1" operator="lessThanOrEqual">
      <formula>60</formula>
    </cfRule>
    <cfRule type="cellIs" dxfId="3526" priority="1299" stopIfTrue="1" operator="between">
      <formula>60</formula>
      <formula>100</formula>
    </cfRule>
    <cfRule type="cellIs" dxfId="3525" priority="1300" stopIfTrue="1" operator="greaterThan">
      <formula>100</formula>
    </cfRule>
  </conditionalFormatting>
  <conditionalFormatting sqref="E314">
    <cfRule type="cellIs" dxfId="3524" priority="1295" stopIfTrue="1" operator="lessThanOrEqual">
      <formula>2.5</formula>
    </cfRule>
    <cfRule type="cellIs" dxfId="3523" priority="1296" stopIfTrue="1" operator="between">
      <formula>2.5</formula>
      <formula>7</formula>
    </cfRule>
    <cfRule type="cellIs" dxfId="3522" priority="1297" stopIfTrue="1" operator="greaterThan">
      <formula>7</formula>
    </cfRule>
  </conditionalFormatting>
  <conditionalFormatting sqref="H314">
    <cfRule type="cellIs" dxfId="3521" priority="1292" stopIfTrue="1" operator="lessThanOrEqual">
      <formula>12</formula>
    </cfRule>
    <cfRule type="cellIs" dxfId="3520" priority="1293" stopIfTrue="1" operator="between">
      <formula>12</formula>
      <formula>16</formula>
    </cfRule>
    <cfRule type="cellIs" dxfId="3519" priority="1294" stopIfTrue="1" operator="greaterThan">
      <formula>16</formula>
    </cfRule>
  </conditionalFormatting>
  <conditionalFormatting sqref="J314">
    <cfRule type="cellIs" dxfId="3518" priority="1289" stopIfTrue="1" operator="greaterThan">
      <formula>6.2</formula>
    </cfRule>
    <cfRule type="cellIs" dxfId="3517" priority="1290" stopIfTrue="1" operator="between">
      <formula>5.601</formula>
      <formula>6.2</formula>
    </cfRule>
    <cfRule type="cellIs" dxfId="3516" priority="1291" stopIfTrue="1" operator="lessThanOrEqual">
      <formula>5.6</formula>
    </cfRule>
  </conditionalFormatting>
  <conditionalFormatting sqref="K314">
    <cfRule type="cellIs" dxfId="3515" priority="1288" stopIfTrue="1" operator="lessThanOrEqual">
      <formula>0.02</formula>
    </cfRule>
  </conditionalFormatting>
  <conditionalFormatting sqref="G314">
    <cfRule type="cellIs" dxfId="3514" priority="1285" stopIfTrue="1" operator="lessThanOrEqual">
      <formula>0.12</formula>
    </cfRule>
    <cfRule type="cellIs" dxfId="3513" priority="1286" stopIfTrue="1" operator="between">
      <formula>0.1201</formula>
      <formula>0.2</formula>
    </cfRule>
    <cfRule type="cellIs" dxfId="3512" priority="1287" stopIfTrue="1" operator="greaterThan">
      <formula>0.2</formula>
    </cfRule>
  </conditionalFormatting>
  <conditionalFormatting sqref="N314">
    <cfRule type="cellIs" dxfId="3511" priority="1283" stopIfTrue="1" operator="between">
      <formula>50.1</formula>
      <formula>100</formula>
    </cfRule>
    <cfRule type="cellIs" dxfId="3510" priority="1284" stopIfTrue="1" operator="greaterThan">
      <formula>100</formula>
    </cfRule>
  </conditionalFormatting>
  <conditionalFormatting sqref="M314">
    <cfRule type="cellIs" dxfId="3509" priority="1281" stopIfTrue="1" operator="between">
      <formula>1250.1</formula>
      <formula>5000</formula>
    </cfRule>
    <cfRule type="cellIs" dxfId="3508" priority="1282" stopIfTrue="1" operator="greaterThan">
      <formula>5000</formula>
    </cfRule>
  </conditionalFormatting>
  <conditionalFormatting sqref="F332:G332">
    <cfRule type="cellIs" dxfId="3507" priority="1268" stopIfTrue="1" operator="lessThanOrEqual">
      <formula>60</formula>
    </cfRule>
    <cfRule type="cellIs" dxfId="3506" priority="1269" stopIfTrue="1" operator="between">
      <formula>60</formula>
      <formula>100</formula>
    </cfRule>
    <cfRule type="cellIs" dxfId="3505" priority="1270" stopIfTrue="1" operator="greaterThan">
      <formula>100</formula>
    </cfRule>
  </conditionalFormatting>
  <conditionalFormatting sqref="E332">
    <cfRule type="cellIs" dxfId="3504" priority="1271" stopIfTrue="1" operator="lessThanOrEqual">
      <formula>2.5</formula>
    </cfRule>
    <cfRule type="cellIs" dxfId="3503" priority="1272" stopIfTrue="1" operator="between">
      <formula>2.5</formula>
      <formula>7</formula>
    </cfRule>
    <cfRule type="cellIs" dxfId="3502" priority="1273" stopIfTrue="1" operator="greaterThan">
      <formula>7</formula>
    </cfRule>
  </conditionalFormatting>
  <conditionalFormatting sqref="H332">
    <cfRule type="cellIs" dxfId="3501" priority="1274" stopIfTrue="1" operator="lessThanOrEqual">
      <formula>12</formula>
    </cfRule>
    <cfRule type="cellIs" dxfId="3500" priority="1275" stopIfTrue="1" operator="between">
      <formula>12</formula>
      <formula>16</formula>
    </cfRule>
    <cfRule type="cellIs" dxfId="3499" priority="1276" stopIfTrue="1" operator="greaterThan">
      <formula>16</formula>
    </cfRule>
  </conditionalFormatting>
  <conditionalFormatting sqref="J332">
    <cfRule type="cellIs" dxfId="3498" priority="1277" stopIfTrue="1" operator="greaterThan">
      <formula>6.2</formula>
    </cfRule>
    <cfRule type="cellIs" dxfId="3497" priority="1278" stopIfTrue="1" operator="between">
      <formula>5.601</formula>
      <formula>6.2</formula>
    </cfRule>
    <cfRule type="cellIs" dxfId="3496" priority="1279" stopIfTrue="1" operator="lessThanOrEqual">
      <formula>5.6</formula>
    </cfRule>
  </conditionalFormatting>
  <conditionalFormatting sqref="K332">
    <cfRule type="cellIs" dxfId="3495" priority="1280" stopIfTrue="1" operator="lessThanOrEqual">
      <formula>0.02</formula>
    </cfRule>
  </conditionalFormatting>
  <conditionalFormatting sqref="G332">
    <cfRule type="cellIs" dxfId="3494" priority="1265" stopIfTrue="1" operator="lessThanOrEqual">
      <formula>0.12</formula>
    </cfRule>
    <cfRule type="cellIs" dxfId="3493" priority="1266" stopIfTrue="1" operator="between">
      <formula>0.1201</formula>
      <formula>0.2</formula>
    </cfRule>
    <cfRule type="cellIs" dxfId="3492" priority="1267" stopIfTrue="1" operator="greaterThan">
      <formula>0.2</formula>
    </cfRule>
  </conditionalFormatting>
  <conditionalFormatting sqref="N332">
    <cfRule type="cellIs" dxfId="3491" priority="1262" stopIfTrue="1" operator="between">
      <formula>50.1</formula>
      <formula>100</formula>
    </cfRule>
    <cfRule type="cellIs" dxfId="3490" priority="1264" stopIfTrue="1" operator="greaterThan">
      <formula>100</formula>
    </cfRule>
  </conditionalFormatting>
  <conditionalFormatting sqref="M332">
    <cfRule type="cellIs" dxfId="3489" priority="1261" stopIfTrue="1" operator="between">
      <formula>1250.1</formula>
      <formula>5000</formula>
    </cfRule>
    <cfRule type="cellIs" dxfId="3488" priority="1263" stopIfTrue="1" operator="greaterThan">
      <formula>5000</formula>
    </cfRule>
  </conditionalFormatting>
  <conditionalFormatting sqref="F332:G332">
    <cfRule type="cellIs" dxfId="3487" priority="1258" stopIfTrue="1" operator="lessThanOrEqual">
      <formula>60</formula>
    </cfRule>
    <cfRule type="cellIs" dxfId="3486" priority="1259" stopIfTrue="1" operator="between">
      <formula>60</formula>
      <formula>100</formula>
    </cfRule>
    <cfRule type="cellIs" dxfId="3485" priority="1260" stopIfTrue="1" operator="greaterThan">
      <formula>100</formula>
    </cfRule>
  </conditionalFormatting>
  <conditionalFormatting sqref="E332">
    <cfRule type="cellIs" dxfId="3484" priority="1255" stopIfTrue="1" operator="lessThanOrEqual">
      <formula>2.5</formula>
    </cfRule>
    <cfRule type="cellIs" dxfId="3483" priority="1256" stopIfTrue="1" operator="between">
      <formula>2.5</formula>
      <formula>7</formula>
    </cfRule>
    <cfRule type="cellIs" dxfId="3482" priority="1257" stopIfTrue="1" operator="greaterThan">
      <formula>7</formula>
    </cfRule>
  </conditionalFormatting>
  <conditionalFormatting sqref="H332">
    <cfRule type="cellIs" dxfId="3481" priority="1252" stopIfTrue="1" operator="lessThanOrEqual">
      <formula>12</formula>
    </cfRule>
    <cfRule type="cellIs" dxfId="3480" priority="1253" stopIfTrue="1" operator="between">
      <formula>12</formula>
      <formula>16</formula>
    </cfRule>
    <cfRule type="cellIs" dxfId="3479" priority="1254" stopIfTrue="1" operator="greaterThan">
      <formula>16</formula>
    </cfRule>
  </conditionalFormatting>
  <conditionalFormatting sqref="J332">
    <cfRule type="cellIs" dxfId="3478" priority="1249" stopIfTrue="1" operator="greaterThan">
      <formula>6.2</formula>
    </cfRule>
    <cfRule type="cellIs" dxfId="3477" priority="1250" stopIfTrue="1" operator="between">
      <formula>5.601</formula>
      <formula>6.2</formula>
    </cfRule>
    <cfRule type="cellIs" dxfId="3476" priority="1251" stopIfTrue="1" operator="lessThanOrEqual">
      <formula>5.6</formula>
    </cfRule>
  </conditionalFormatting>
  <conditionalFormatting sqref="K332">
    <cfRule type="cellIs" dxfId="3475" priority="1248" stopIfTrue="1" operator="lessThanOrEqual">
      <formula>0.02</formula>
    </cfRule>
  </conditionalFormatting>
  <conditionalFormatting sqref="G332">
    <cfRule type="cellIs" dxfId="3474" priority="1245" stopIfTrue="1" operator="lessThanOrEqual">
      <formula>0.12</formula>
    </cfRule>
    <cfRule type="cellIs" dxfId="3473" priority="1246" stopIfTrue="1" operator="between">
      <formula>0.1201</formula>
      <formula>0.2</formula>
    </cfRule>
    <cfRule type="cellIs" dxfId="3472" priority="1247" stopIfTrue="1" operator="greaterThan">
      <formula>0.2</formula>
    </cfRule>
  </conditionalFormatting>
  <conditionalFormatting sqref="N332">
    <cfRule type="cellIs" dxfId="3471" priority="1243" stopIfTrue="1" operator="between">
      <formula>50.1</formula>
      <formula>100</formula>
    </cfRule>
    <cfRule type="cellIs" dxfId="3470" priority="1244" stopIfTrue="1" operator="greaterThan">
      <formula>100</formula>
    </cfRule>
  </conditionalFormatting>
  <conditionalFormatting sqref="M332">
    <cfRule type="cellIs" dxfId="3469" priority="1241" stopIfTrue="1" operator="between">
      <formula>1250.1</formula>
      <formula>5000</formula>
    </cfRule>
    <cfRule type="cellIs" dxfId="3468" priority="1242" stopIfTrue="1" operator="greaterThan">
      <formula>5000</formula>
    </cfRule>
  </conditionalFormatting>
  <conditionalFormatting sqref="F348:G348">
    <cfRule type="cellIs" dxfId="3467" priority="1228" stopIfTrue="1" operator="lessThanOrEqual">
      <formula>60</formula>
    </cfRule>
    <cfRule type="cellIs" dxfId="3466" priority="1229" stopIfTrue="1" operator="between">
      <formula>60</formula>
      <formula>100</formula>
    </cfRule>
    <cfRule type="cellIs" dxfId="3465" priority="1230" stopIfTrue="1" operator="greaterThan">
      <formula>100</formula>
    </cfRule>
  </conditionalFormatting>
  <conditionalFormatting sqref="E348">
    <cfRule type="cellIs" dxfId="3464" priority="1231" stopIfTrue="1" operator="lessThanOrEqual">
      <formula>2.5</formula>
    </cfRule>
    <cfRule type="cellIs" dxfId="3463" priority="1232" stopIfTrue="1" operator="between">
      <formula>2.5</formula>
      <formula>7</formula>
    </cfRule>
    <cfRule type="cellIs" dxfId="3462" priority="1233" stopIfTrue="1" operator="greaterThan">
      <formula>7</formula>
    </cfRule>
  </conditionalFormatting>
  <conditionalFormatting sqref="H348">
    <cfRule type="cellIs" dxfId="3461" priority="1234" stopIfTrue="1" operator="lessThanOrEqual">
      <formula>12</formula>
    </cfRule>
    <cfRule type="cellIs" dxfId="3460" priority="1235" stopIfTrue="1" operator="between">
      <formula>12</formula>
      <formula>16</formula>
    </cfRule>
    <cfRule type="cellIs" dxfId="3459" priority="1236" stopIfTrue="1" operator="greaterThan">
      <formula>16</formula>
    </cfRule>
  </conditionalFormatting>
  <conditionalFormatting sqref="J348">
    <cfRule type="cellIs" dxfId="3458" priority="1237" stopIfTrue="1" operator="greaterThan">
      <formula>6.2</formula>
    </cfRule>
    <cfRule type="cellIs" dxfId="3457" priority="1238" stopIfTrue="1" operator="between">
      <formula>5.601</formula>
      <formula>6.2</formula>
    </cfRule>
    <cfRule type="cellIs" dxfId="3456" priority="1239" stopIfTrue="1" operator="lessThanOrEqual">
      <formula>5.6</formula>
    </cfRule>
  </conditionalFormatting>
  <conditionalFormatting sqref="K348">
    <cfRule type="cellIs" dxfId="3455" priority="1240" stopIfTrue="1" operator="lessThanOrEqual">
      <formula>0.02</formula>
    </cfRule>
  </conditionalFormatting>
  <conditionalFormatting sqref="G348">
    <cfRule type="cellIs" dxfId="3454" priority="1225" stopIfTrue="1" operator="lessThanOrEqual">
      <formula>0.12</formula>
    </cfRule>
    <cfRule type="cellIs" dxfId="3453" priority="1226" stopIfTrue="1" operator="between">
      <formula>0.1201</formula>
      <formula>0.2</formula>
    </cfRule>
    <cfRule type="cellIs" dxfId="3452" priority="1227" stopIfTrue="1" operator="greaterThan">
      <formula>0.2</formula>
    </cfRule>
  </conditionalFormatting>
  <conditionalFormatting sqref="N348">
    <cfRule type="cellIs" dxfId="3451" priority="1222" stopIfTrue="1" operator="between">
      <formula>50.1</formula>
      <formula>100</formula>
    </cfRule>
    <cfRule type="cellIs" dxfId="3450" priority="1224" stopIfTrue="1" operator="greaterThan">
      <formula>100</formula>
    </cfRule>
  </conditionalFormatting>
  <conditionalFormatting sqref="M348">
    <cfRule type="cellIs" dxfId="3449" priority="1221" stopIfTrue="1" operator="between">
      <formula>1250.1</formula>
      <formula>5000</formula>
    </cfRule>
    <cfRule type="cellIs" dxfId="3448" priority="1223" stopIfTrue="1" operator="greaterThan">
      <formula>5000</formula>
    </cfRule>
  </conditionalFormatting>
  <conditionalFormatting sqref="F348:G348">
    <cfRule type="cellIs" dxfId="3447" priority="1218" stopIfTrue="1" operator="lessThanOrEqual">
      <formula>60</formula>
    </cfRule>
    <cfRule type="cellIs" dxfId="3446" priority="1219" stopIfTrue="1" operator="between">
      <formula>60</formula>
      <formula>100</formula>
    </cfRule>
    <cfRule type="cellIs" dxfId="3445" priority="1220" stopIfTrue="1" operator="greaterThan">
      <formula>100</formula>
    </cfRule>
  </conditionalFormatting>
  <conditionalFormatting sqref="E348">
    <cfRule type="cellIs" dxfId="3444" priority="1215" stopIfTrue="1" operator="lessThanOrEqual">
      <formula>2.5</formula>
    </cfRule>
    <cfRule type="cellIs" dxfId="3443" priority="1216" stopIfTrue="1" operator="between">
      <formula>2.5</formula>
      <formula>7</formula>
    </cfRule>
    <cfRule type="cellIs" dxfId="3442" priority="1217" stopIfTrue="1" operator="greaterThan">
      <formula>7</formula>
    </cfRule>
  </conditionalFormatting>
  <conditionalFormatting sqref="H348">
    <cfRule type="cellIs" dxfId="3441" priority="1212" stopIfTrue="1" operator="lessThanOrEqual">
      <formula>12</formula>
    </cfRule>
    <cfRule type="cellIs" dxfId="3440" priority="1213" stopIfTrue="1" operator="between">
      <formula>12</formula>
      <formula>16</formula>
    </cfRule>
    <cfRule type="cellIs" dxfId="3439" priority="1214" stopIfTrue="1" operator="greaterThan">
      <formula>16</formula>
    </cfRule>
  </conditionalFormatting>
  <conditionalFormatting sqref="J348">
    <cfRule type="cellIs" dxfId="3438" priority="1209" stopIfTrue="1" operator="greaterThan">
      <formula>6.2</formula>
    </cfRule>
    <cfRule type="cellIs" dxfId="3437" priority="1210" stopIfTrue="1" operator="between">
      <formula>5.601</formula>
      <formula>6.2</formula>
    </cfRule>
    <cfRule type="cellIs" dxfId="3436" priority="1211" stopIfTrue="1" operator="lessThanOrEqual">
      <formula>5.6</formula>
    </cfRule>
  </conditionalFormatting>
  <conditionalFormatting sqref="K348">
    <cfRule type="cellIs" dxfId="3435" priority="1208" stopIfTrue="1" operator="lessThanOrEqual">
      <formula>0.02</formula>
    </cfRule>
  </conditionalFormatting>
  <conditionalFormatting sqref="G348">
    <cfRule type="cellIs" dxfId="3434" priority="1205" stopIfTrue="1" operator="lessThanOrEqual">
      <formula>0.12</formula>
    </cfRule>
    <cfRule type="cellIs" dxfId="3433" priority="1206" stopIfTrue="1" operator="between">
      <formula>0.1201</formula>
      <formula>0.2</formula>
    </cfRule>
    <cfRule type="cellIs" dxfId="3432" priority="1207" stopIfTrue="1" operator="greaterThan">
      <formula>0.2</formula>
    </cfRule>
  </conditionalFormatting>
  <conditionalFormatting sqref="N348">
    <cfRule type="cellIs" dxfId="3431" priority="1203" stopIfTrue="1" operator="between">
      <formula>50.1</formula>
      <formula>100</formula>
    </cfRule>
    <cfRule type="cellIs" dxfId="3430" priority="1204" stopIfTrue="1" operator="greaterThan">
      <formula>100</formula>
    </cfRule>
  </conditionalFormatting>
  <conditionalFormatting sqref="M348">
    <cfRule type="cellIs" dxfId="3429" priority="1201" stopIfTrue="1" operator="between">
      <formula>1250.1</formula>
      <formula>5000</formula>
    </cfRule>
    <cfRule type="cellIs" dxfId="3428" priority="1202" stopIfTrue="1" operator="greaterThan">
      <formula>5000</formula>
    </cfRule>
  </conditionalFormatting>
  <conditionalFormatting sqref="F364:G364">
    <cfRule type="cellIs" dxfId="3427" priority="1188" stopIfTrue="1" operator="lessThanOrEqual">
      <formula>60</formula>
    </cfRule>
    <cfRule type="cellIs" dxfId="3426" priority="1189" stopIfTrue="1" operator="between">
      <formula>60</formula>
      <formula>100</formula>
    </cfRule>
    <cfRule type="cellIs" dxfId="3425" priority="1190" stopIfTrue="1" operator="greaterThan">
      <formula>100</formula>
    </cfRule>
  </conditionalFormatting>
  <conditionalFormatting sqref="E364">
    <cfRule type="cellIs" dxfId="3424" priority="1191" stopIfTrue="1" operator="lessThanOrEqual">
      <formula>2.5</formula>
    </cfRule>
    <cfRule type="cellIs" dxfId="3423" priority="1192" stopIfTrue="1" operator="between">
      <formula>2.5</formula>
      <formula>7</formula>
    </cfRule>
    <cfRule type="cellIs" dxfId="3422" priority="1193" stopIfTrue="1" operator="greaterThan">
      <formula>7</formula>
    </cfRule>
  </conditionalFormatting>
  <conditionalFormatting sqref="H364">
    <cfRule type="cellIs" dxfId="3421" priority="1194" stopIfTrue="1" operator="lessThanOrEqual">
      <formula>12</formula>
    </cfRule>
    <cfRule type="cellIs" dxfId="3420" priority="1195" stopIfTrue="1" operator="between">
      <formula>12</formula>
      <formula>16</formula>
    </cfRule>
    <cfRule type="cellIs" dxfId="3419" priority="1196" stopIfTrue="1" operator="greaterThan">
      <formula>16</formula>
    </cfRule>
  </conditionalFormatting>
  <conditionalFormatting sqref="J364">
    <cfRule type="cellIs" dxfId="3418" priority="1197" stopIfTrue="1" operator="greaterThan">
      <formula>6.2</formula>
    </cfRule>
    <cfRule type="cellIs" dxfId="3417" priority="1198" stopIfTrue="1" operator="between">
      <formula>5.601</formula>
      <formula>6.2</formula>
    </cfRule>
    <cfRule type="cellIs" dxfId="3416" priority="1199" stopIfTrue="1" operator="lessThanOrEqual">
      <formula>5.6</formula>
    </cfRule>
  </conditionalFormatting>
  <conditionalFormatting sqref="K364">
    <cfRule type="cellIs" dxfId="3415" priority="1200" stopIfTrue="1" operator="lessThanOrEqual">
      <formula>0.02</formula>
    </cfRule>
  </conditionalFormatting>
  <conditionalFormatting sqref="G364">
    <cfRule type="cellIs" dxfId="3414" priority="1185" stopIfTrue="1" operator="lessThanOrEqual">
      <formula>0.12</formula>
    </cfRule>
    <cfRule type="cellIs" dxfId="3413" priority="1186" stopIfTrue="1" operator="between">
      <formula>0.1201</formula>
      <formula>0.2</formula>
    </cfRule>
    <cfRule type="cellIs" dxfId="3412" priority="1187" stopIfTrue="1" operator="greaterThan">
      <formula>0.2</formula>
    </cfRule>
  </conditionalFormatting>
  <conditionalFormatting sqref="N364">
    <cfRule type="cellIs" dxfId="3411" priority="1182" stopIfTrue="1" operator="between">
      <formula>50.1</formula>
      <formula>100</formula>
    </cfRule>
    <cfRule type="cellIs" dxfId="3410" priority="1184" stopIfTrue="1" operator="greaterThan">
      <formula>100</formula>
    </cfRule>
  </conditionalFormatting>
  <conditionalFormatting sqref="M364">
    <cfRule type="cellIs" dxfId="3409" priority="1181" stopIfTrue="1" operator="between">
      <formula>1250.1</formula>
      <formula>5000</formula>
    </cfRule>
    <cfRule type="cellIs" dxfId="3408" priority="1183" stopIfTrue="1" operator="greaterThan">
      <formula>5000</formula>
    </cfRule>
  </conditionalFormatting>
  <conditionalFormatting sqref="F364:G364">
    <cfRule type="cellIs" dxfId="3407" priority="1178" stopIfTrue="1" operator="lessThanOrEqual">
      <formula>60</formula>
    </cfRule>
    <cfRule type="cellIs" dxfId="3406" priority="1179" stopIfTrue="1" operator="between">
      <formula>60</formula>
      <formula>100</formula>
    </cfRule>
    <cfRule type="cellIs" dxfId="3405" priority="1180" stopIfTrue="1" operator="greaterThan">
      <formula>100</formula>
    </cfRule>
  </conditionalFormatting>
  <conditionalFormatting sqref="E364">
    <cfRule type="cellIs" dxfId="3404" priority="1175" stopIfTrue="1" operator="lessThanOrEqual">
      <formula>2.5</formula>
    </cfRule>
    <cfRule type="cellIs" dxfId="3403" priority="1176" stopIfTrue="1" operator="between">
      <formula>2.5</formula>
      <formula>7</formula>
    </cfRule>
    <cfRule type="cellIs" dxfId="3402" priority="1177" stopIfTrue="1" operator="greaterThan">
      <formula>7</formula>
    </cfRule>
  </conditionalFormatting>
  <conditionalFormatting sqref="H364">
    <cfRule type="cellIs" dxfId="3401" priority="1172" stopIfTrue="1" operator="lessThanOrEqual">
      <formula>12</formula>
    </cfRule>
    <cfRule type="cellIs" dxfId="3400" priority="1173" stopIfTrue="1" operator="between">
      <formula>12</formula>
      <formula>16</formula>
    </cfRule>
    <cfRule type="cellIs" dxfId="3399" priority="1174" stopIfTrue="1" operator="greaterThan">
      <formula>16</formula>
    </cfRule>
  </conditionalFormatting>
  <conditionalFormatting sqref="J364">
    <cfRule type="cellIs" dxfId="3398" priority="1169" stopIfTrue="1" operator="greaterThan">
      <formula>6.2</formula>
    </cfRule>
    <cfRule type="cellIs" dxfId="3397" priority="1170" stopIfTrue="1" operator="between">
      <formula>5.601</formula>
      <formula>6.2</formula>
    </cfRule>
    <cfRule type="cellIs" dxfId="3396" priority="1171" stopIfTrue="1" operator="lessThanOrEqual">
      <formula>5.6</formula>
    </cfRule>
  </conditionalFormatting>
  <conditionalFormatting sqref="K364">
    <cfRule type="cellIs" dxfId="3395" priority="1168" stopIfTrue="1" operator="lessThanOrEqual">
      <formula>0.02</formula>
    </cfRule>
  </conditionalFormatting>
  <conditionalFormatting sqref="G364">
    <cfRule type="cellIs" dxfId="3394" priority="1165" stopIfTrue="1" operator="lessThanOrEqual">
      <formula>0.12</formula>
    </cfRule>
    <cfRule type="cellIs" dxfId="3393" priority="1166" stopIfTrue="1" operator="between">
      <formula>0.1201</formula>
      <formula>0.2</formula>
    </cfRule>
    <cfRule type="cellIs" dxfId="3392" priority="1167" stopIfTrue="1" operator="greaterThan">
      <formula>0.2</formula>
    </cfRule>
  </conditionalFormatting>
  <conditionalFormatting sqref="N364">
    <cfRule type="cellIs" dxfId="3391" priority="1163" stopIfTrue="1" operator="between">
      <formula>50.1</formula>
      <formula>100</formula>
    </cfRule>
    <cfRule type="cellIs" dxfId="3390" priority="1164" stopIfTrue="1" operator="greaterThan">
      <formula>100</formula>
    </cfRule>
  </conditionalFormatting>
  <conditionalFormatting sqref="M364">
    <cfRule type="cellIs" dxfId="3389" priority="1161" stopIfTrue="1" operator="between">
      <formula>1250.1</formula>
      <formula>5000</formula>
    </cfRule>
    <cfRule type="cellIs" dxfId="3388" priority="1162" stopIfTrue="1" operator="greaterThan">
      <formula>5000</formula>
    </cfRule>
  </conditionalFormatting>
  <conditionalFormatting sqref="F382:G382">
    <cfRule type="cellIs" dxfId="3387" priority="1158" stopIfTrue="1" operator="lessThanOrEqual">
      <formula>60</formula>
    </cfRule>
    <cfRule type="cellIs" dxfId="3386" priority="1159" stopIfTrue="1" operator="between">
      <formula>60</formula>
      <formula>100</formula>
    </cfRule>
    <cfRule type="cellIs" dxfId="3385" priority="1160" stopIfTrue="1" operator="greaterThan">
      <formula>100</formula>
    </cfRule>
  </conditionalFormatting>
  <conditionalFormatting sqref="E382">
    <cfRule type="cellIs" dxfId="3384" priority="1155" stopIfTrue="1" operator="lessThanOrEqual">
      <formula>2.5</formula>
    </cfRule>
    <cfRule type="cellIs" dxfId="3383" priority="1156" stopIfTrue="1" operator="between">
      <formula>2.5</formula>
      <formula>7</formula>
    </cfRule>
    <cfRule type="cellIs" dxfId="3382" priority="1157" stopIfTrue="1" operator="greaterThan">
      <formula>7</formula>
    </cfRule>
  </conditionalFormatting>
  <conditionalFormatting sqref="H382">
    <cfRule type="cellIs" dxfId="3381" priority="1152" stopIfTrue="1" operator="lessThanOrEqual">
      <formula>12</formula>
    </cfRule>
    <cfRule type="cellIs" dxfId="3380" priority="1153" stopIfTrue="1" operator="between">
      <formula>12</formula>
      <formula>16</formula>
    </cfRule>
    <cfRule type="cellIs" dxfId="3379" priority="1154" stopIfTrue="1" operator="greaterThan">
      <formula>16</formula>
    </cfRule>
  </conditionalFormatting>
  <conditionalFormatting sqref="J382">
    <cfRule type="cellIs" dxfId="3378" priority="1149" stopIfTrue="1" operator="greaterThan">
      <formula>6.2</formula>
    </cfRule>
    <cfRule type="cellIs" dxfId="3377" priority="1150" stopIfTrue="1" operator="between">
      <formula>5.601</formula>
      <formula>6.2</formula>
    </cfRule>
    <cfRule type="cellIs" dxfId="3376" priority="1151" stopIfTrue="1" operator="lessThanOrEqual">
      <formula>5.6</formula>
    </cfRule>
  </conditionalFormatting>
  <conditionalFormatting sqref="K382">
    <cfRule type="cellIs" dxfId="3375" priority="1148" stopIfTrue="1" operator="lessThanOrEqual">
      <formula>0.02</formula>
    </cfRule>
  </conditionalFormatting>
  <conditionalFormatting sqref="G382">
    <cfRule type="cellIs" dxfId="3374" priority="1145" stopIfTrue="1" operator="lessThanOrEqual">
      <formula>0.12</formula>
    </cfRule>
    <cfRule type="cellIs" dxfId="3373" priority="1146" stopIfTrue="1" operator="between">
      <formula>0.1201</formula>
      <formula>0.2</formula>
    </cfRule>
    <cfRule type="cellIs" dxfId="3372" priority="1147" stopIfTrue="1" operator="greaterThan">
      <formula>0.2</formula>
    </cfRule>
  </conditionalFormatting>
  <conditionalFormatting sqref="N382">
    <cfRule type="cellIs" dxfId="3371" priority="1143" stopIfTrue="1" operator="between">
      <formula>50.1</formula>
      <formula>100</formula>
    </cfRule>
    <cfRule type="cellIs" dxfId="3370" priority="1144" stopIfTrue="1" operator="greaterThan">
      <formula>100</formula>
    </cfRule>
  </conditionalFormatting>
  <conditionalFormatting sqref="M382">
    <cfRule type="cellIs" dxfId="3369" priority="1141" stopIfTrue="1" operator="between">
      <formula>1250.1</formula>
      <formula>5000</formula>
    </cfRule>
    <cfRule type="cellIs" dxfId="3368" priority="1142" stopIfTrue="1" operator="greaterThan">
      <formula>5000</formula>
    </cfRule>
  </conditionalFormatting>
  <conditionalFormatting sqref="F382:G382">
    <cfRule type="cellIs" dxfId="3367" priority="1138" stopIfTrue="1" operator="lessThanOrEqual">
      <formula>60</formula>
    </cfRule>
    <cfRule type="cellIs" dxfId="3366" priority="1139" stopIfTrue="1" operator="between">
      <formula>60</formula>
      <formula>100</formula>
    </cfRule>
    <cfRule type="cellIs" dxfId="3365" priority="1140" stopIfTrue="1" operator="greaterThan">
      <formula>100</formula>
    </cfRule>
  </conditionalFormatting>
  <conditionalFormatting sqref="E382">
    <cfRule type="cellIs" dxfId="3364" priority="1135" stopIfTrue="1" operator="lessThanOrEqual">
      <formula>2.5</formula>
    </cfRule>
    <cfRule type="cellIs" dxfId="3363" priority="1136" stopIfTrue="1" operator="between">
      <formula>2.5</formula>
      <formula>7</formula>
    </cfRule>
    <cfRule type="cellIs" dxfId="3362" priority="1137" stopIfTrue="1" operator="greaterThan">
      <formula>7</formula>
    </cfRule>
  </conditionalFormatting>
  <conditionalFormatting sqref="H382">
    <cfRule type="cellIs" dxfId="3361" priority="1132" stopIfTrue="1" operator="lessThanOrEqual">
      <formula>12</formula>
    </cfRule>
    <cfRule type="cellIs" dxfId="3360" priority="1133" stopIfTrue="1" operator="between">
      <formula>12</formula>
      <formula>16</formula>
    </cfRule>
    <cfRule type="cellIs" dxfId="3359" priority="1134" stopIfTrue="1" operator="greaterThan">
      <formula>16</formula>
    </cfRule>
  </conditionalFormatting>
  <conditionalFormatting sqref="J382">
    <cfRule type="cellIs" dxfId="3358" priority="1129" stopIfTrue="1" operator="greaterThan">
      <formula>6.2</formula>
    </cfRule>
    <cfRule type="cellIs" dxfId="3357" priority="1130" stopIfTrue="1" operator="between">
      <formula>5.601</formula>
      <formula>6.2</formula>
    </cfRule>
    <cfRule type="cellIs" dxfId="3356" priority="1131" stopIfTrue="1" operator="lessThanOrEqual">
      <formula>5.6</formula>
    </cfRule>
  </conditionalFormatting>
  <conditionalFormatting sqref="K382">
    <cfRule type="cellIs" dxfId="3355" priority="1128" stopIfTrue="1" operator="lessThanOrEqual">
      <formula>0.02</formula>
    </cfRule>
  </conditionalFormatting>
  <conditionalFormatting sqref="G382">
    <cfRule type="cellIs" dxfId="3354" priority="1125" stopIfTrue="1" operator="lessThanOrEqual">
      <formula>0.12</formula>
    </cfRule>
    <cfRule type="cellIs" dxfId="3353" priority="1126" stopIfTrue="1" operator="between">
      <formula>0.1201</formula>
      <formula>0.2</formula>
    </cfRule>
    <cfRule type="cellIs" dxfId="3352" priority="1127" stopIfTrue="1" operator="greaterThan">
      <formula>0.2</formula>
    </cfRule>
  </conditionalFormatting>
  <conditionalFormatting sqref="N382">
    <cfRule type="cellIs" dxfId="3351" priority="1123" stopIfTrue="1" operator="between">
      <formula>50.1</formula>
      <formula>100</formula>
    </cfRule>
    <cfRule type="cellIs" dxfId="3350" priority="1124" stopIfTrue="1" operator="greaterThan">
      <formula>100</formula>
    </cfRule>
  </conditionalFormatting>
  <conditionalFormatting sqref="M382">
    <cfRule type="cellIs" dxfId="3349" priority="1121" stopIfTrue="1" operator="between">
      <formula>1250.1</formula>
      <formula>5000</formula>
    </cfRule>
    <cfRule type="cellIs" dxfId="3348" priority="1122" stopIfTrue="1" operator="greaterThan">
      <formula>5000</formula>
    </cfRule>
  </conditionalFormatting>
  <conditionalFormatting sqref="F394:G394">
    <cfRule type="cellIs" dxfId="3347" priority="1118" stopIfTrue="1" operator="lessThanOrEqual">
      <formula>60</formula>
    </cfRule>
    <cfRule type="cellIs" dxfId="3346" priority="1119" stopIfTrue="1" operator="between">
      <formula>60</formula>
      <formula>100</formula>
    </cfRule>
    <cfRule type="cellIs" dxfId="3345" priority="1120" stopIfTrue="1" operator="greaterThan">
      <formula>100</formula>
    </cfRule>
  </conditionalFormatting>
  <conditionalFormatting sqref="E394">
    <cfRule type="cellIs" dxfId="3344" priority="1115" stopIfTrue="1" operator="lessThanOrEqual">
      <formula>2.5</formula>
    </cfRule>
    <cfRule type="cellIs" dxfId="3343" priority="1116" stopIfTrue="1" operator="between">
      <formula>2.5</formula>
      <formula>7</formula>
    </cfRule>
    <cfRule type="cellIs" dxfId="3342" priority="1117" stopIfTrue="1" operator="greaterThan">
      <formula>7</formula>
    </cfRule>
  </conditionalFormatting>
  <conditionalFormatting sqref="H394">
    <cfRule type="cellIs" dxfId="3341" priority="1112" stopIfTrue="1" operator="lessThanOrEqual">
      <formula>12</formula>
    </cfRule>
    <cfRule type="cellIs" dxfId="3340" priority="1113" stopIfTrue="1" operator="between">
      <formula>12</formula>
      <formula>16</formula>
    </cfRule>
    <cfRule type="cellIs" dxfId="3339" priority="1114" stopIfTrue="1" operator="greaterThan">
      <formula>16</formula>
    </cfRule>
  </conditionalFormatting>
  <conditionalFormatting sqref="J394">
    <cfRule type="cellIs" dxfId="3338" priority="1109" stopIfTrue="1" operator="greaterThan">
      <formula>6.2</formula>
    </cfRule>
    <cfRule type="cellIs" dxfId="3337" priority="1110" stopIfTrue="1" operator="between">
      <formula>5.601</formula>
      <formula>6.2</formula>
    </cfRule>
    <cfRule type="cellIs" dxfId="3336" priority="1111" stopIfTrue="1" operator="lessThanOrEqual">
      <formula>5.6</formula>
    </cfRule>
  </conditionalFormatting>
  <conditionalFormatting sqref="K394">
    <cfRule type="cellIs" dxfId="3335" priority="1108" stopIfTrue="1" operator="lessThanOrEqual">
      <formula>0.02</formula>
    </cfRule>
  </conditionalFormatting>
  <conditionalFormatting sqref="G394">
    <cfRule type="cellIs" dxfId="3334" priority="1105" stopIfTrue="1" operator="lessThanOrEqual">
      <formula>0.12</formula>
    </cfRule>
    <cfRule type="cellIs" dxfId="3333" priority="1106" stopIfTrue="1" operator="between">
      <formula>0.1201</formula>
      <formula>0.2</formula>
    </cfRule>
    <cfRule type="cellIs" dxfId="3332" priority="1107" stopIfTrue="1" operator="greaterThan">
      <formula>0.2</formula>
    </cfRule>
  </conditionalFormatting>
  <conditionalFormatting sqref="N394">
    <cfRule type="cellIs" dxfId="3331" priority="1103" stopIfTrue="1" operator="between">
      <formula>50.1</formula>
      <formula>100</formula>
    </cfRule>
    <cfRule type="cellIs" dxfId="3330" priority="1104" stopIfTrue="1" operator="greaterThan">
      <formula>100</formula>
    </cfRule>
  </conditionalFormatting>
  <conditionalFormatting sqref="M394">
    <cfRule type="cellIs" dxfId="3329" priority="1101" stopIfTrue="1" operator="between">
      <formula>1250.1</formula>
      <formula>5000</formula>
    </cfRule>
    <cfRule type="cellIs" dxfId="3328" priority="1102" stopIfTrue="1" operator="greaterThan">
      <formula>5000</formula>
    </cfRule>
  </conditionalFormatting>
  <conditionalFormatting sqref="F394:G394">
    <cfRule type="cellIs" dxfId="3327" priority="1098" stopIfTrue="1" operator="lessThanOrEqual">
      <formula>60</formula>
    </cfRule>
    <cfRule type="cellIs" dxfId="3326" priority="1099" stopIfTrue="1" operator="between">
      <formula>60</formula>
      <formula>100</formula>
    </cfRule>
    <cfRule type="cellIs" dxfId="3325" priority="1100" stopIfTrue="1" operator="greaterThan">
      <formula>100</formula>
    </cfRule>
  </conditionalFormatting>
  <conditionalFormatting sqref="E394">
    <cfRule type="cellIs" dxfId="3324" priority="1095" stopIfTrue="1" operator="lessThanOrEqual">
      <formula>2.5</formula>
    </cfRule>
    <cfRule type="cellIs" dxfId="3323" priority="1096" stopIfTrue="1" operator="between">
      <formula>2.5</formula>
      <formula>7</formula>
    </cfRule>
    <cfRule type="cellIs" dxfId="3322" priority="1097" stopIfTrue="1" operator="greaterThan">
      <formula>7</formula>
    </cfRule>
  </conditionalFormatting>
  <conditionalFormatting sqref="H394">
    <cfRule type="cellIs" dxfId="3321" priority="1092" stopIfTrue="1" operator="lessThanOrEqual">
      <formula>12</formula>
    </cfRule>
    <cfRule type="cellIs" dxfId="3320" priority="1093" stopIfTrue="1" operator="between">
      <formula>12</formula>
      <formula>16</formula>
    </cfRule>
    <cfRule type="cellIs" dxfId="3319" priority="1094" stopIfTrue="1" operator="greaterThan">
      <formula>16</formula>
    </cfRule>
  </conditionalFormatting>
  <conditionalFormatting sqref="J394">
    <cfRule type="cellIs" dxfId="3318" priority="1089" stopIfTrue="1" operator="greaterThan">
      <formula>6.2</formula>
    </cfRule>
    <cfRule type="cellIs" dxfId="3317" priority="1090" stopIfTrue="1" operator="between">
      <formula>5.601</formula>
      <formula>6.2</formula>
    </cfRule>
    <cfRule type="cellIs" dxfId="3316" priority="1091" stopIfTrue="1" operator="lessThanOrEqual">
      <formula>5.6</formula>
    </cfRule>
  </conditionalFormatting>
  <conditionalFormatting sqref="K394">
    <cfRule type="cellIs" dxfId="3315" priority="1088" stopIfTrue="1" operator="lessThanOrEqual">
      <formula>0.02</formula>
    </cfRule>
  </conditionalFormatting>
  <conditionalFormatting sqref="G394">
    <cfRule type="cellIs" dxfId="3314" priority="1085" stopIfTrue="1" operator="lessThanOrEqual">
      <formula>0.12</formula>
    </cfRule>
    <cfRule type="cellIs" dxfId="3313" priority="1086" stopIfTrue="1" operator="between">
      <formula>0.1201</formula>
      <formula>0.2</formula>
    </cfRule>
    <cfRule type="cellIs" dxfId="3312" priority="1087" stopIfTrue="1" operator="greaterThan">
      <formula>0.2</formula>
    </cfRule>
  </conditionalFormatting>
  <conditionalFormatting sqref="N394">
    <cfRule type="cellIs" dxfId="3311" priority="1083" stopIfTrue="1" operator="between">
      <formula>50.1</formula>
      <formula>100</formula>
    </cfRule>
    <cfRule type="cellIs" dxfId="3310" priority="1084" stopIfTrue="1" operator="greaterThan">
      <formula>100</formula>
    </cfRule>
  </conditionalFormatting>
  <conditionalFormatting sqref="M394">
    <cfRule type="cellIs" dxfId="3309" priority="1081" stopIfTrue="1" operator="between">
      <formula>1250.1</formula>
      <formula>5000</formula>
    </cfRule>
    <cfRule type="cellIs" dxfId="3308" priority="1082" stopIfTrue="1" operator="greaterThan">
      <formula>5000</formula>
    </cfRule>
  </conditionalFormatting>
  <conditionalFormatting sqref="F406:G406">
    <cfRule type="cellIs" dxfId="3307" priority="1078" stopIfTrue="1" operator="lessThanOrEqual">
      <formula>60</formula>
    </cfRule>
    <cfRule type="cellIs" dxfId="3306" priority="1079" stopIfTrue="1" operator="between">
      <formula>60</formula>
      <formula>100</formula>
    </cfRule>
    <cfRule type="cellIs" dxfId="3305" priority="1080" stopIfTrue="1" operator="greaterThan">
      <formula>100</formula>
    </cfRule>
  </conditionalFormatting>
  <conditionalFormatting sqref="E406">
    <cfRule type="cellIs" dxfId="3304" priority="1075" stopIfTrue="1" operator="lessThanOrEqual">
      <formula>2.5</formula>
    </cfRule>
    <cfRule type="cellIs" dxfId="3303" priority="1076" stopIfTrue="1" operator="between">
      <formula>2.5</formula>
      <formula>7</formula>
    </cfRule>
    <cfRule type="cellIs" dxfId="3302" priority="1077" stopIfTrue="1" operator="greaterThan">
      <formula>7</formula>
    </cfRule>
  </conditionalFormatting>
  <conditionalFormatting sqref="H406">
    <cfRule type="cellIs" dxfId="3301" priority="1072" stopIfTrue="1" operator="lessThanOrEqual">
      <formula>12</formula>
    </cfRule>
    <cfRule type="cellIs" dxfId="3300" priority="1073" stopIfTrue="1" operator="between">
      <formula>12</formula>
      <formula>16</formula>
    </cfRule>
    <cfRule type="cellIs" dxfId="3299" priority="1074" stopIfTrue="1" operator="greaterThan">
      <formula>16</formula>
    </cfRule>
  </conditionalFormatting>
  <conditionalFormatting sqref="J406">
    <cfRule type="cellIs" dxfId="3298" priority="1069" stopIfTrue="1" operator="greaterThan">
      <formula>6.2</formula>
    </cfRule>
    <cfRule type="cellIs" dxfId="3297" priority="1070" stopIfTrue="1" operator="between">
      <formula>5.601</formula>
      <formula>6.2</formula>
    </cfRule>
    <cfRule type="cellIs" dxfId="3296" priority="1071" stopIfTrue="1" operator="lessThanOrEqual">
      <formula>5.6</formula>
    </cfRule>
  </conditionalFormatting>
  <conditionalFormatting sqref="K406">
    <cfRule type="cellIs" dxfId="3295" priority="1068" stopIfTrue="1" operator="lessThanOrEqual">
      <formula>0.02</formula>
    </cfRule>
  </conditionalFormatting>
  <conditionalFormatting sqref="G406">
    <cfRule type="cellIs" dxfId="3294" priority="1065" stopIfTrue="1" operator="lessThanOrEqual">
      <formula>0.12</formula>
    </cfRule>
    <cfRule type="cellIs" dxfId="3293" priority="1066" stopIfTrue="1" operator="between">
      <formula>0.1201</formula>
      <formula>0.2</formula>
    </cfRule>
    <cfRule type="cellIs" dxfId="3292" priority="1067" stopIfTrue="1" operator="greaterThan">
      <formula>0.2</formula>
    </cfRule>
  </conditionalFormatting>
  <conditionalFormatting sqref="N406">
    <cfRule type="cellIs" dxfId="3291" priority="1063" stopIfTrue="1" operator="between">
      <formula>50.1</formula>
      <formula>100</formula>
    </cfRule>
    <cfRule type="cellIs" dxfId="3290" priority="1064" stopIfTrue="1" operator="greaterThan">
      <formula>100</formula>
    </cfRule>
  </conditionalFormatting>
  <conditionalFormatting sqref="M406">
    <cfRule type="cellIs" dxfId="3289" priority="1061" stopIfTrue="1" operator="between">
      <formula>1250.1</formula>
      <formula>5000</formula>
    </cfRule>
    <cfRule type="cellIs" dxfId="3288" priority="1062" stopIfTrue="1" operator="greaterThan">
      <formula>5000</formula>
    </cfRule>
  </conditionalFormatting>
  <conditionalFormatting sqref="F406:G406">
    <cfRule type="cellIs" dxfId="3287" priority="1058" stopIfTrue="1" operator="lessThanOrEqual">
      <formula>60</formula>
    </cfRule>
    <cfRule type="cellIs" dxfId="3286" priority="1059" stopIfTrue="1" operator="between">
      <formula>60</formula>
      <formula>100</formula>
    </cfRule>
    <cfRule type="cellIs" dxfId="3285" priority="1060" stopIfTrue="1" operator="greaterThan">
      <formula>100</formula>
    </cfRule>
  </conditionalFormatting>
  <conditionalFormatting sqref="E406">
    <cfRule type="cellIs" dxfId="3284" priority="1055" stopIfTrue="1" operator="lessThanOrEqual">
      <formula>2.5</formula>
    </cfRule>
    <cfRule type="cellIs" dxfId="3283" priority="1056" stopIfTrue="1" operator="between">
      <formula>2.5</formula>
      <formula>7</formula>
    </cfRule>
    <cfRule type="cellIs" dxfId="3282" priority="1057" stopIfTrue="1" operator="greaterThan">
      <formula>7</formula>
    </cfRule>
  </conditionalFormatting>
  <conditionalFormatting sqref="H406">
    <cfRule type="cellIs" dxfId="3281" priority="1052" stopIfTrue="1" operator="lessThanOrEqual">
      <formula>12</formula>
    </cfRule>
    <cfRule type="cellIs" dxfId="3280" priority="1053" stopIfTrue="1" operator="between">
      <formula>12</formula>
      <formula>16</formula>
    </cfRule>
    <cfRule type="cellIs" dxfId="3279" priority="1054" stopIfTrue="1" operator="greaterThan">
      <formula>16</formula>
    </cfRule>
  </conditionalFormatting>
  <conditionalFormatting sqref="J406">
    <cfRule type="cellIs" dxfId="3278" priority="1049" stopIfTrue="1" operator="greaterThan">
      <formula>6.2</formula>
    </cfRule>
    <cfRule type="cellIs" dxfId="3277" priority="1050" stopIfTrue="1" operator="between">
      <formula>5.601</formula>
      <formula>6.2</formula>
    </cfRule>
    <cfRule type="cellIs" dxfId="3276" priority="1051" stopIfTrue="1" operator="lessThanOrEqual">
      <formula>5.6</formula>
    </cfRule>
  </conditionalFormatting>
  <conditionalFormatting sqref="K406">
    <cfRule type="cellIs" dxfId="3275" priority="1048" stopIfTrue="1" operator="lessThanOrEqual">
      <formula>0.02</formula>
    </cfRule>
  </conditionalFormatting>
  <conditionalFormatting sqref="G406">
    <cfRule type="cellIs" dxfId="3274" priority="1045" stopIfTrue="1" operator="lessThanOrEqual">
      <formula>0.12</formula>
    </cfRule>
    <cfRule type="cellIs" dxfId="3273" priority="1046" stopIfTrue="1" operator="between">
      <formula>0.1201</formula>
      <formula>0.2</formula>
    </cfRule>
    <cfRule type="cellIs" dxfId="3272" priority="1047" stopIfTrue="1" operator="greaterThan">
      <formula>0.2</formula>
    </cfRule>
  </conditionalFormatting>
  <conditionalFormatting sqref="N406">
    <cfRule type="cellIs" dxfId="3271" priority="1043" stopIfTrue="1" operator="between">
      <formula>50.1</formula>
      <formula>100</formula>
    </cfRule>
    <cfRule type="cellIs" dxfId="3270" priority="1044" stopIfTrue="1" operator="greaterThan">
      <formula>100</formula>
    </cfRule>
  </conditionalFormatting>
  <conditionalFormatting sqref="M406">
    <cfRule type="cellIs" dxfId="3269" priority="1041" stopIfTrue="1" operator="between">
      <formula>1250.1</formula>
      <formula>5000</formula>
    </cfRule>
    <cfRule type="cellIs" dxfId="3268" priority="1042" stopIfTrue="1" operator="greaterThan">
      <formula>5000</formula>
    </cfRule>
  </conditionalFormatting>
  <conditionalFormatting sqref="F418:G418">
    <cfRule type="cellIs" dxfId="3267" priority="1038" stopIfTrue="1" operator="lessThanOrEqual">
      <formula>60</formula>
    </cfRule>
    <cfRule type="cellIs" dxfId="3266" priority="1039" stopIfTrue="1" operator="between">
      <formula>60</formula>
      <formula>100</formula>
    </cfRule>
    <cfRule type="cellIs" dxfId="3265" priority="1040" stopIfTrue="1" operator="greaterThan">
      <formula>100</formula>
    </cfRule>
  </conditionalFormatting>
  <conditionalFormatting sqref="E418">
    <cfRule type="cellIs" dxfId="3264" priority="1035" stopIfTrue="1" operator="lessThanOrEqual">
      <formula>2.5</formula>
    </cfRule>
    <cfRule type="cellIs" dxfId="3263" priority="1036" stopIfTrue="1" operator="between">
      <formula>2.5</formula>
      <formula>7</formula>
    </cfRule>
    <cfRule type="cellIs" dxfId="3262" priority="1037" stopIfTrue="1" operator="greaterThan">
      <formula>7</formula>
    </cfRule>
  </conditionalFormatting>
  <conditionalFormatting sqref="H418">
    <cfRule type="cellIs" dxfId="3261" priority="1032" stopIfTrue="1" operator="lessThanOrEqual">
      <formula>12</formula>
    </cfRule>
    <cfRule type="cellIs" dxfId="3260" priority="1033" stopIfTrue="1" operator="between">
      <formula>12</formula>
      <formula>16</formula>
    </cfRule>
    <cfRule type="cellIs" dxfId="3259" priority="1034" stopIfTrue="1" operator="greaterThan">
      <formula>16</formula>
    </cfRule>
  </conditionalFormatting>
  <conditionalFormatting sqref="J418">
    <cfRule type="cellIs" dxfId="3258" priority="1029" stopIfTrue="1" operator="greaterThan">
      <formula>6.2</formula>
    </cfRule>
    <cfRule type="cellIs" dxfId="3257" priority="1030" stopIfTrue="1" operator="between">
      <formula>5.601</formula>
      <formula>6.2</formula>
    </cfRule>
    <cfRule type="cellIs" dxfId="3256" priority="1031" stopIfTrue="1" operator="lessThanOrEqual">
      <formula>5.6</formula>
    </cfRule>
  </conditionalFormatting>
  <conditionalFormatting sqref="K418">
    <cfRule type="cellIs" dxfId="3255" priority="1028" stopIfTrue="1" operator="lessThanOrEqual">
      <formula>0.02</formula>
    </cfRule>
  </conditionalFormatting>
  <conditionalFormatting sqref="G418">
    <cfRule type="cellIs" dxfId="3254" priority="1025" stopIfTrue="1" operator="lessThanOrEqual">
      <formula>0.12</formula>
    </cfRule>
    <cfRule type="cellIs" dxfId="3253" priority="1026" stopIfTrue="1" operator="between">
      <formula>0.1201</formula>
      <formula>0.2</formula>
    </cfRule>
    <cfRule type="cellIs" dxfId="3252" priority="1027" stopIfTrue="1" operator="greaterThan">
      <formula>0.2</formula>
    </cfRule>
  </conditionalFormatting>
  <conditionalFormatting sqref="N418">
    <cfRule type="cellIs" dxfId="3251" priority="1023" stopIfTrue="1" operator="between">
      <formula>50.1</formula>
      <formula>100</formula>
    </cfRule>
    <cfRule type="cellIs" dxfId="3250" priority="1024" stopIfTrue="1" operator="greaterThan">
      <formula>100</formula>
    </cfRule>
  </conditionalFormatting>
  <conditionalFormatting sqref="M418">
    <cfRule type="cellIs" dxfId="3249" priority="1021" stopIfTrue="1" operator="between">
      <formula>1250.1</formula>
      <formula>5000</formula>
    </cfRule>
    <cfRule type="cellIs" dxfId="3248" priority="1022" stopIfTrue="1" operator="greaterThan">
      <formula>5000</formula>
    </cfRule>
  </conditionalFormatting>
  <conditionalFormatting sqref="F418:G418">
    <cfRule type="cellIs" dxfId="3247" priority="1018" stopIfTrue="1" operator="lessThanOrEqual">
      <formula>60</formula>
    </cfRule>
    <cfRule type="cellIs" dxfId="3246" priority="1019" stopIfTrue="1" operator="between">
      <formula>60</formula>
      <formula>100</formula>
    </cfRule>
    <cfRule type="cellIs" dxfId="3245" priority="1020" stopIfTrue="1" operator="greaterThan">
      <formula>100</formula>
    </cfRule>
  </conditionalFormatting>
  <conditionalFormatting sqref="E418">
    <cfRule type="cellIs" dxfId="3244" priority="1015" stopIfTrue="1" operator="lessThanOrEqual">
      <formula>2.5</formula>
    </cfRule>
    <cfRule type="cellIs" dxfId="3243" priority="1016" stopIfTrue="1" operator="between">
      <formula>2.5</formula>
      <formula>7</formula>
    </cfRule>
    <cfRule type="cellIs" dxfId="3242" priority="1017" stopIfTrue="1" operator="greaterThan">
      <formula>7</formula>
    </cfRule>
  </conditionalFormatting>
  <conditionalFormatting sqref="H418">
    <cfRule type="cellIs" dxfId="3241" priority="1012" stopIfTrue="1" operator="lessThanOrEqual">
      <formula>12</formula>
    </cfRule>
    <cfRule type="cellIs" dxfId="3240" priority="1013" stopIfTrue="1" operator="between">
      <formula>12</formula>
      <formula>16</formula>
    </cfRule>
    <cfRule type="cellIs" dxfId="3239" priority="1014" stopIfTrue="1" operator="greaterThan">
      <formula>16</formula>
    </cfRule>
  </conditionalFormatting>
  <conditionalFormatting sqref="J418">
    <cfRule type="cellIs" dxfId="3238" priority="1009" stopIfTrue="1" operator="greaterThan">
      <formula>6.2</formula>
    </cfRule>
    <cfRule type="cellIs" dxfId="3237" priority="1010" stopIfTrue="1" operator="between">
      <formula>5.601</formula>
      <formula>6.2</formula>
    </cfRule>
    <cfRule type="cellIs" dxfId="3236" priority="1011" stopIfTrue="1" operator="lessThanOrEqual">
      <formula>5.6</formula>
    </cfRule>
  </conditionalFormatting>
  <conditionalFormatting sqref="K418">
    <cfRule type="cellIs" dxfId="3235" priority="1008" stopIfTrue="1" operator="lessThanOrEqual">
      <formula>0.02</formula>
    </cfRule>
  </conditionalFormatting>
  <conditionalFormatting sqref="G418">
    <cfRule type="cellIs" dxfId="3234" priority="1005" stopIfTrue="1" operator="lessThanOrEqual">
      <formula>0.12</formula>
    </cfRule>
    <cfRule type="cellIs" dxfId="3233" priority="1006" stopIfTrue="1" operator="between">
      <formula>0.1201</formula>
      <formula>0.2</formula>
    </cfRule>
    <cfRule type="cellIs" dxfId="3232" priority="1007" stopIfTrue="1" operator="greaterThan">
      <formula>0.2</formula>
    </cfRule>
  </conditionalFormatting>
  <conditionalFormatting sqref="N418">
    <cfRule type="cellIs" dxfId="3231" priority="1003" stopIfTrue="1" operator="between">
      <formula>50.1</formula>
      <formula>100</formula>
    </cfRule>
    <cfRule type="cellIs" dxfId="3230" priority="1004" stopIfTrue="1" operator="greaterThan">
      <formula>100</formula>
    </cfRule>
  </conditionalFormatting>
  <conditionalFormatting sqref="M418">
    <cfRule type="cellIs" dxfId="3229" priority="1001" stopIfTrue="1" operator="between">
      <formula>1250.1</formula>
      <formula>5000</formula>
    </cfRule>
    <cfRule type="cellIs" dxfId="3228" priority="1002" stopIfTrue="1" operator="greaterThan">
      <formula>5000</formula>
    </cfRule>
  </conditionalFormatting>
  <conditionalFormatting sqref="F430:G430">
    <cfRule type="cellIs" dxfId="3227" priority="998" stopIfTrue="1" operator="lessThanOrEqual">
      <formula>60</formula>
    </cfRule>
    <cfRule type="cellIs" dxfId="3226" priority="999" stopIfTrue="1" operator="between">
      <formula>60</formula>
      <formula>100</formula>
    </cfRule>
    <cfRule type="cellIs" dxfId="3225" priority="1000" stopIfTrue="1" operator="greaterThan">
      <formula>100</formula>
    </cfRule>
  </conditionalFormatting>
  <conditionalFormatting sqref="E430">
    <cfRule type="cellIs" dxfId="3224" priority="995" stopIfTrue="1" operator="lessThanOrEqual">
      <formula>2.5</formula>
    </cfRule>
    <cfRule type="cellIs" dxfId="3223" priority="996" stopIfTrue="1" operator="between">
      <formula>2.5</formula>
      <formula>7</formula>
    </cfRule>
    <cfRule type="cellIs" dxfId="3222" priority="997" stopIfTrue="1" operator="greaterThan">
      <formula>7</formula>
    </cfRule>
  </conditionalFormatting>
  <conditionalFormatting sqref="H430">
    <cfRule type="cellIs" dxfId="3221" priority="992" stopIfTrue="1" operator="lessThanOrEqual">
      <formula>12</formula>
    </cfRule>
    <cfRule type="cellIs" dxfId="3220" priority="993" stopIfTrue="1" operator="between">
      <formula>12</formula>
      <formula>16</formula>
    </cfRule>
    <cfRule type="cellIs" dxfId="3219" priority="994" stopIfTrue="1" operator="greaterThan">
      <formula>16</formula>
    </cfRule>
  </conditionalFormatting>
  <conditionalFormatting sqref="J430">
    <cfRule type="cellIs" dxfId="3218" priority="989" stopIfTrue="1" operator="greaterThan">
      <formula>6.2</formula>
    </cfRule>
    <cfRule type="cellIs" dxfId="3217" priority="990" stopIfTrue="1" operator="between">
      <formula>5.601</formula>
      <formula>6.2</formula>
    </cfRule>
    <cfRule type="cellIs" dxfId="3216" priority="991" stopIfTrue="1" operator="lessThanOrEqual">
      <formula>5.6</formula>
    </cfRule>
  </conditionalFormatting>
  <conditionalFormatting sqref="K430">
    <cfRule type="cellIs" dxfId="3215" priority="988" stopIfTrue="1" operator="lessThanOrEqual">
      <formula>0.02</formula>
    </cfRule>
  </conditionalFormatting>
  <conditionalFormatting sqref="G430">
    <cfRule type="cellIs" dxfId="3214" priority="985" stopIfTrue="1" operator="lessThanOrEqual">
      <formula>0.12</formula>
    </cfRule>
    <cfRule type="cellIs" dxfId="3213" priority="986" stopIfTrue="1" operator="between">
      <formula>0.1201</formula>
      <formula>0.2</formula>
    </cfRule>
    <cfRule type="cellIs" dxfId="3212" priority="987" stopIfTrue="1" operator="greaterThan">
      <formula>0.2</formula>
    </cfRule>
  </conditionalFormatting>
  <conditionalFormatting sqref="N430">
    <cfRule type="cellIs" dxfId="3211" priority="983" stopIfTrue="1" operator="between">
      <formula>50.1</formula>
      <formula>100</formula>
    </cfRule>
    <cfRule type="cellIs" dxfId="3210" priority="984" stopIfTrue="1" operator="greaterThan">
      <formula>100</formula>
    </cfRule>
  </conditionalFormatting>
  <conditionalFormatting sqref="M430">
    <cfRule type="cellIs" dxfId="3209" priority="981" stopIfTrue="1" operator="between">
      <formula>1250.1</formula>
      <formula>5000</formula>
    </cfRule>
    <cfRule type="cellIs" dxfId="3208" priority="982" stopIfTrue="1" operator="greaterThan">
      <formula>5000</formula>
    </cfRule>
  </conditionalFormatting>
  <conditionalFormatting sqref="F430:G430">
    <cfRule type="cellIs" dxfId="3207" priority="978" stopIfTrue="1" operator="lessThanOrEqual">
      <formula>60</formula>
    </cfRule>
    <cfRule type="cellIs" dxfId="3206" priority="979" stopIfTrue="1" operator="between">
      <formula>60</formula>
      <formula>100</formula>
    </cfRule>
    <cfRule type="cellIs" dxfId="3205" priority="980" stopIfTrue="1" operator="greaterThan">
      <formula>100</formula>
    </cfRule>
  </conditionalFormatting>
  <conditionalFormatting sqref="E430">
    <cfRule type="cellIs" dxfId="3204" priority="975" stopIfTrue="1" operator="lessThanOrEqual">
      <formula>2.5</formula>
    </cfRule>
    <cfRule type="cellIs" dxfId="3203" priority="976" stopIfTrue="1" operator="between">
      <formula>2.5</formula>
      <formula>7</formula>
    </cfRule>
    <cfRule type="cellIs" dxfId="3202" priority="977" stopIfTrue="1" operator="greaterThan">
      <formula>7</formula>
    </cfRule>
  </conditionalFormatting>
  <conditionalFormatting sqref="H430">
    <cfRule type="cellIs" dxfId="3201" priority="972" stopIfTrue="1" operator="lessThanOrEqual">
      <formula>12</formula>
    </cfRule>
    <cfRule type="cellIs" dxfId="3200" priority="973" stopIfTrue="1" operator="between">
      <formula>12</formula>
      <formula>16</formula>
    </cfRule>
    <cfRule type="cellIs" dxfId="3199" priority="974" stopIfTrue="1" operator="greaterThan">
      <formula>16</formula>
    </cfRule>
  </conditionalFormatting>
  <conditionalFormatting sqref="J430">
    <cfRule type="cellIs" dxfId="3198" priority="969" stopIfTrue="1" operator="greaterThan">
      <formula>6.2</formula>
    </cfRule>
    <cfRule type="cellIs" dxfId="3197" priority="970" stopIfTrue="1" operator="between">
      <formula>5.601</formula>
      <formula>6.2</formula>
    </cfRule>
    <cfRule type="cellIs" dxfId="3196" priority="971" stopIfTrue="1" operator="lessThanOrEqual">
      <formula>5.6</formula>
    </cfRule>
  </conditionalFormatting>
  <conditionalFormatting sqref="K430">
    <cfRule type="cellIs" dxfId="3195" priority="968" stopIfTrue="1" operator="lessThanOrEqual">
      <formula>0.02</formula>
    </cfRule>
  </conditionalFormatting>
  <conditionalFormatting sqref="G430">
    <cfRule type="cellIs" dxfId="3194" priority="965" stopIfTrue="1" operator="lessThanOrEqual">
      <formula>0.12</formula>
    </cfRule>
    <cfRule type="cellIs" dxfId="3193" priority="966" stopIfTrue="1" operator="between">
      <formula>0.1201</formula>
      <formula>0.2</formula>
    </cfRule>
    <cfRule type="cellIs" dxfId="3192" priority="967" stopIfTrue="1" operator="greaterThan">
      <formula>0.2</formula>
    </cfRule>
  </conditionalFormatting>
  <conditionalFormatting sqref="N430">
    <cfRule type="cellIs" dxfId="3191" priority="963" stopIfTrue="1" operator="between">
      <formula>50.1</formula>
      <formula>100</formula>
    </cfRule>
    <cfRule type="cellIs" dxfId="3190" priority="964" stopIfTrue="1" operator="greaterThan">
      <formula>100</formula>
    </cfRule>
  </conditionalFormatting>
  <conditionalFormatting sqref="M430">
    <cfRule type="cellIs" dxfId="3189" priority="961" stopIfTrue="1" operator="between">
      <formula>1250.1</formula>
      <formula>5000</formula>
    </cfRule>
    <cfRule type="cellIs" dxfId="3188" priority="962" stopIfTrue="1" operator="greaterThan">
      <formula>5000</formula>
    </cfRule>
  </conditionalFormatting>
  <conditionalFormatting sqref="F442:G442">
    <cfRule type="cellIs" dxfId="3187" priority="958" stopIfTrue="1" operator="lessThanOrEqual">
      <formula>60</formula>
    </cfRule>
    <cfRule type="cellIs" dxfId="3186" priority="959" stopIfTrue="1" operator="between">
      <formula>60</formula>
      <formula>100</formula>
    </cfRule>
    <cfRule type="cellIs" dxfId="3185" priority="960" stopIfTrue="1" operator="greaterThan">
      <formula>100</formula>
    </cfRule>
  </conditionalFormatting>
  <conditionalFormatting sqref="E442">
    <cfRule type="cellIs" dxfId="3184" priority="955" stopIfTrue="1" operator="lessThanOrEqual">
      <formula>2.5</formula>
    </cfRule>
    <cfRule type="cellIs" dxfId="3183" priority="956" stopIfTrue="1" operator="between">
      <formula>2.5</formula>
      <formula>7</formula>
    </cfRule>
    <cfRule type="cellIs" dxfId="3182" priority="957" stopIfTrue="1" operator="greaterThan">
      <formula>7</formula>
    </cfRule>
  </conditionalFormatting>
  <conditionalFormatting sqref="H442">
    <cfRule type="cellIs" dxfId="3181" priority="952" stopIfTrue="1" operator="lessThanOrEqual">
      <formula>12</formula>
    </cfRule>
    <cfRule type="cellIs" dxfId="3180" priority="953" stopIfTrue="1" operator="between">
      <formula>12</formula>
      <formula>16</formula>
    </cfRule>
    <cfRule type="cellIs" dxfId="3179" priority="954" stopIfTrue="1" operator="greaterThan">
      <formula>16</formula>
    </cfRule>
  </conditionalFormatting>
  <conditionalFormatting sqref="J442">
    <cfRule type="cellIs" dxfId="3178" priority="949" stopIfTrue="1" operator="greaterThan">
      <formula>6.2</formula>
    </cfRule>
    <cfRule type="cellIs" dxfId="3177" priority="950" stopIfTrue="1" operator="between">
      <formula>5.601</formula>
      <formula>6.2</formula>
    </cfRule>
    <cfRule type="cellIs" dxfId="3176" priority="951" stopIfTrue="1" operator="lessThanOrEqual">
      <formula>5.6</formula>
    </cfRule>
  </conditionalFormatting>
  <conditionalFormatting sqref="K442">
    <cfRule type="cellIs" dxfId="3175" priority="948" stopIfTrue="1" operator="lessThanOrEqual">
      <formula>0.02</formula>
    </cfRule>
  </conditionalFormatting>
  <conditionalFormatting sqref="G442">
    <cfRule type="cellIs" dxfId="3174" priority="945" stopIfTrue="1" operator="lessThanOrEqual">
      <formula>0.12</formula>
    </cfRule>
    <cfRule type="cellIs" dxfId="3173" priority="946" stopIfTrue="1" operator="between">
      <formula>0.1201</formula>
      <formula>0.2</formula>
    </cfRule>
    <cfRule type="cellIs" dxfId="3172" priority="947" stopIfTrue="1" operator="greaterThan">
      <formula>0.2</formula>
    </cfRule>
  </conditionalFormatting>
  <conditionalFormatting sqref="N442">
    <cfRule type="cellIs" dxfId="3171" priority="943" stopIfTrue="1" operator="between">
      <formula>50.1</formula>
      <formula>100</formula>
    </cfRule>
    <cfRule type="cellIs" dxfId="3170" priority="944" stopIfTrue="1" operator="greaterThan">
      <formula>100</formula>
    </cfRule>
  </conditionalFormatting>
  <conditionalFormatting sqref="M442">
    <cfRule type="cellIs" dxfId="3169" priority="941" stopIfTrue="1" operator="between">
      <formula>1250.1</formula>
      <formula>5000</formula>
    </cfRule>
    <cfRule type="cellIs" dxfId="3168" priority="942" stopIfTrue="1" operator="greaterThan">
      <formula>5000</formula>
    </cfRule>
  </conditionalFormatting>
  <conditionalFormatting sqref="F442:G442">
    <cfRule type="cellIs" dxfId="3167" priority="938" stopIfTrue="1" operator="lessThanOrEqual">
      <formula>60</formula>
    </cfRule>
    <cfRule type="cellIs" dxfId="3166" priority="939" stopIfTrue="1" operator="between">
      <formula>60</formula>
      <formula>100</formula>
    </cfRule>
    <cfRule type="cellIs" dxfId="3165" priority="940" stopIfTrue="1" operator="greaterThan">
      <formula>100</formula>
    </cfRule>
  </conditionalFormatting>
  <conditionalFormatting sqref="E442">
    <cfRule type="cellIs" dxfId="3164" priority="935" stopIfTrue="1" operator="lessThanOrEqual">
      <formula>2.5</formula>
    </cfRule>
    <cfRule type="cellIs" dxfId="3163" priority="936" stopIfTrue="1" operator="between">
      <formula>2.5</formula>
      <formula>7</formula>
    </cfRule>
    <cfRule type="cellIs" dxfId="3162" priority="937" stopIfTrue="1" operator="greaterThan">
      <formula>7</formula>
    </cfRule>
  </conditionalFormatting>
  <conditionalFormatting sqref="H442">
    <cfRule type="cellIs" dxfId="3161" priority="932" stopIfTrue="1" operator="lessThanOrEqual">
      <formula>12</formula>
    </cfRule>
    <cfRule type="cellIs" dxfId="3160" priority="933" stopIfTrue="1" operator="between">
      <formula>12</formula>
      <formula>16</formula>
    </cfRule>
    <cfRule type="cellIs" dxfId="3159" priority="934" stopIfTrue="1" operator="greaterThan">
      <formula>16</formula>
    </cfRule>
  </conditionalFormatting>
  <conditionalFormatting sqref="J442">
    <cfRule type="cellIs" dxfId="3158" priority="929" stopIfTrue="1" operator="greaterThan">
      <formula>6.2</formula>
    </cfRule>
    <cfRule type="cellIs" dxfId="3157" priority="930" stopIfTrue="1" operator="between">
      <formula>5.601</formula>
      <formula>6.2</formula>
    </cfRule>
    <cfRule type="cellIs" dxfId="3156" priority="931" stopIfTrue="1" operator="lessThanOrEqual">
      <formula>5.6</formula>
    </cfRule>
  </conditionalFormatting>
  <conditionalFormatting sqref="K442">
    <cfRule type="cellIs" dxfId="3155" priority="928" stopIfTrue="1" operator="lessThanOrEqual">
      <formula>0.02</formula>
    </cfRule>
  </conditionalFormatting>
  <conditionalFormatting sqref="G442">
    <cfRule type="cellIs" dxfId="3154" priority="925" stopIfTrue="1" operator="lessThanOrEqual">
      <formula>0.12</formula>
    </cfRule>
    <cfRule type="cellIs" dxfId="3153" priority="926" stopIfTrue="1" operator="between">
      <formula>0.1201</formula>
      <formula>0.2</formula>
    </cfRule>
    <cfRule type="cellIs" dxfId="3152" priority="927" stopIfTrue="1" operator="greaterThan">
      <formula>0.2</formula>
    </cfRule>
  </conditionalFormatting>
  <conditionalFormatting sqref="N442">
    <cfRule type="cellIs" dxfId="3151" priority="923" stopIfTrue="1" operator="between">
      <formula>50.1</formula>
      <formula>100</formula>
    </cfRule>
    <cfRule type="cellIs" dxfId="3150" priority="924" stopIfTrue="1" operator="greaterThan">
      <formula>100</formula>
    </cfRule>
  </conditionalFormatting>
  <conditionalFormatting sqref="M442">
    <cfRule type="cellIs" dxfId="3149" priority="921" stopIfTrue="1" operator="between">
      <formula>1250.1</formula>
      <formula>5000</formula>
    </cfRule>
    <cfRule type="cellIs" dxfId="3148" priority="922" stopIfTrue="1" operator="greaterThan">
      <formula>5000</formula>
    </cfRule>
  </conditionalFormatting>
  <conditionalFormatting sqref="F454:G454">
    <cfRule type="cellIs" dxfId="3147" priority="918" stopIfTrue="1" operator="lessThanOrEqual">
      <formula>60</formula>
    </cfRule>
    <cfRule type="cellIs" dxfId="3146" priority="919" stopIfTrue="1" operator="between">
      <formula>60</formula>
      <formula>100</formula>
    </cfRule>
    <cfRule type="cellIs" dxfId="3145" priority="920" stopIfTrue="1" operator="greaterThan">
      <formula>100</formula>
    </cfRule>
  </conditionalFormatting>
  <conditionalFormatting sqref="E454">
    <cfRule type="cellIs" dxfId="3144" priority="915" stopIfTrue="1" operator="lessThanOrEqual">
      <formula>2.5</formula>
    </cfRule>
    <cfRule type="cellIs" dxfId="3143" priority="916" stopIfTrue="1" operator="between">
      <formula>2.5</formula>
      <formula>7</formula>
    </cfRule>
    <cfRule type="cellIs" dxfId="3142" priority="917" stopIfTrue="1" operator="greaterThan">
      <formula>7</formula>
    </cfRule>
  </conditionalFormatting>
  <conditionalFormatting sqref="H454">
    <cfRule type="cellIs" dxfId="3141" priority="912" stopIfTrue="1" operator="lessThanOrEqual">
      <formula>12</formula>
    </cfRule>
    <cfRule type="cellIs" dxfId="3140" priority="913" stopIfTrue="1" operator="between">
      <formula>12</formula>
      <formula>16</formula>
    </cfRule>
    <cfRule type="cellIs" dxfId="3139" priority="914" stopIfTrue="1" operator="greaterThan">
      <formula>16</formula>
    </cfRule>
  </conditionalFormatting>
  <conditionalFormatting sqref="J454">
    <cfRule type="cellIs" dxfId="3138" priority="909" stopIfTrue="1" operator="greaterThan">
      <formula>6.2</formula>
    </cfRule>
    <cfRule type="cellIs" dxfId="3137" priority="910" stopIfTrue="1" operator="between">
      <formula>5.601</formula>
      <formula>6.2</formula>
    </cfRule>
    <cfRule type="cellIs" dxfId="3136" priority="911" stopIfTrue="1" operator="lessThanOrEqual">
      <formula>5.6</formula>
    </cfRule>
  </conditionalFormatting>
  <conditionalFormatting sqref="K454">
    <cfRule type="cellIs" dxfId="3135" priority="908" stopIfTrue="1" operator="lessThanOrEqual">
      <formula>0.02</formula>
    </cfRule>
  </conditionalFormatting>
  <conditionalFormatting sqref="G454">
    <cfRule type="cellIs" dxfId="3134" priority="905" stopIfTrue="1" operator="lessThanOrEqual">
      <formula>0.12</formula>
    </cfRule>
    <cfRule type="cellIs" dxfId="3133" priority="906" stopIfTrue="1" operator="between">
      <formula>0.1201</formula>
      <formula>0.2</formula>
    </cfRule>
    <cfRule type="cellIs" dxfId="3132" priority="907" stopIfTrue="1" operator="greaterThan">
      <formula>0.2</formula>
    </cfRule>
  </conditionalFormatting>
  <conditionalFormatting sqref="N454">
    <cfRule type="cellIs" dxfId="3131" priority="903" stopIfTrue="1" operator="between">
      <formula>50.1</formula>
      <formula>100</formula>
    </cfRule>
    <cfRule type="cellIs" dxfId="3130" priority="904" stopIfTrue="1" operator="greaterThan">
      <formula>100</formula>
    </cfRule>
  </conditionalFormatting>
  <conditionalFormatting sqref="M454">
    <cfRule type="cellIs" dxfId="3129" priority="901" stopIfTrue="1" operator="between">
      <formula>1250.1</formula>
      <formula>5000</formula>
    </cfRule>
    <cfRule type="cellIs" dxfId="3128" priority="902" stopIfTrue="1" operator="greaterThan">
      <formula>5000</formula>
    </cfRule>
  </conditionalFormatting>
  <conditionalFormatting sqref="F454:G454">
    <cfRule type="cellIs" dxfId="3127" priority="898" stopIfTrue="1" operator="lessThanOrEqual">
      <formula>60</formula>
    </cfRule>
    <cfRule type="cellIs" dxfId="3126" priority="899" stopIfTrue="1" operator="between">
      <formula>60</formula>
      <formula>100</formula>
    </cfRule>
    <cfRule type="cellIs" dxfId="3125" priority="900" stopIfTrue="1" operator="greaterThan">
      <formula>100</formula>
    </cfRule>
  </conditionalFormatting>
  <conditionalFormatting sqref="E454">
    <cfRule type="cellIs" dxfId="3124" priority="895" stopIfTrue="1" operator="lessThanOrEqual">
      <formula>2.5</formula>
    </cfRule>
    <cfRule type="cellIs" dxfId="3123" priority="896" stopIfTrue="1" operator="between">
      <formula>2.5</formula>
      <formula>7</formula>
    </cfRule>
    <cfRule type="cellIs" dxfId="3122" priority="897" stopIfTrue="1" operator="greaterThan">
      <formula>7</formula>
    </cfRule>
  </conditionalFormatting>
  <conditionalFormatting sqref="H454">
    <cfRule type="cellIs" dxfId="3121" priority="892" stopIfTrue="1" operator="lessThanOrEqual">
      <formula>12</formula>
    </cfRule>
    <cfRule type="cellIs" dxfId="3120" priority="893" stopIfTrue="1" operator="between">
      <formula>12</formula>
      <formula>16</formula>
    </cfRule>
    <cfRule type="cellIs" dxfId="3119" priority="894" stopIfTrue="1" operator="greaterThan">
      <formula>16</formula>
    </cfRule>
  </conditionalFormatting>
  <conditionalFormatting sqref="J454">
    <cfRule type="cellIs" dxfId="3118" priority="889" stopIfTrue="1" operator="greaterThan">
      <formula>6.2</formula>
    </cfRule>
    <cfRule type="cellIs" dxfId="3117" priority="890" stopIfTrue="1" operator="between">
      <formula>5.601</formula>
      <formula>6.2</formula>
    </cfRule>
    <cfRule type="cellIs" dxfId="3116" priority="891" stopIfTrue="1" operator="lessThanOrEqual">
      <formula>5.6</formula>
    </cfRule>
  </conditionalFormatting>
  <conditionalFormatting sqref="K454">
    <cfRule type="cellIs" dxfId="3115" priority="888" stopIfTrue="1" operator="lessThanOrEqual">
      <formula>0.02</formula>
    </cfRule>
  </conditionalFormatting>
  <conditionalFormatting sqref="G454">
    <cfRule type="cellIs" dxfId="3114" priority="885" stopIfTrue="1" operator="lessThanOrEqual">
      <formula>0.12</formula>
    </cfRule>
    <cfRule type="cellIs" dxfId="3113" priority="886" stopIfTrue="1" operator="between">
      <formula>0.1201</formula>
      <formula>0.2</formula>
    </cfRule>
    <cfRule type="cellIs" dxfId="3112" priority="887" stopIfTrue="1" operator="greaterThan">
      <formula>0.2</formula>
    </cfRule>
  </conditionalFormatting>
  <conditionalFormatting sqref="N454">
    <cfRule type="cellIs" dxfId="3111" priority="883" stopIfTrue="1" operator="between">
      <formula>50.1</formula>
      <formula>100</formula>
    </cfRule>
    <cfRule type="cellIs" dxfId="3110" priority="884" stopIfTrue="1" operator="greaterThan">
      <formula>100</formula>
    </cfRule>
  </conditionalFormatting>
  <conditionalFormatting sqref="M454">
    <cfRule type="cellIs" dxfId="3109" priority="881" stopIfTrue="1" operator="between">
      <formula>1250.1</formula>
      <formula>5000</formula>
    </cfRule>
    <cfRule type="cellIs" dxfId="3108" priority="882" stopIfTrue="1" operator="greaterThan">
      <formula>5000</formula>
    </cfRule>
  </conditionalFormatting>
  <conditionalFormatting sqref="F466:G466">
    <cfRule type="cellIs" dxfId="3107" priority="878" stopIfTrue="1" operator="lessThanOrEqual">
      <formula>60</formula>
    </cfRule>
    <cfRule type="cellIs" dxfId="3106" priority="879" stopIfTrue="1" operator="between">
      <formula>60</formula>
      <formula>100</formula>
    </cfRule>
    <cfRule type="cellIs" dxfId="3105" priority="880" stopIfTrue="1" operator="greaterThan">
      <formula>100</formula>
    </cfRule>
  </conditionalFormatting>
  <conditionalFormatting sqref="E466">
    <cfRule type="cellIs" dxfId="3104" priority="875" stopIfTrue="1" operator="lessThanOrEqual">
      <formula>2.5</formula>
    </cfRule>
    <cfRule type="cellIs" dxfId="3103" priority="876" stopIfTrue="1" operator="between">
      <formula>2.5</formula>
      <formula>7</formula>
    </cfRule>
    <cfRule type="cellIs" dxfId="3102" priority="877" stopIfTrue="1" operator="greaterThan">
      <formula>7</formula>
    </cfRule>
  </conditionalFormatting>
  <conditionalFormatting sqref="H466">
    <cfRule type="cellIs" dxfId="3101" priority="872" stopIfTrue="1" operator="lessThanOrEqual">
      <formula>12</formula>
    </cfRule>
    <cfRule type="cellIs" dxfId="3100" priority="873" stopIfTrue="1" operator="between">
      <formula>12</formula>
      <formula>16</formula>
    </cfRule>
    <cfRule type="cellIs" dxfId="3099" priority="874" stopIfTrue="1" operator="greaterThan">
      <formula>16</formula>
    </cfRule>
  </conditionalFormatting>
  <conditionalFormatting sqref="J466">
    <cfRule type="cellIs" dxfId="3098" priority="869" stopIfTrue="1" operator="greaterThan">
      <formula>6.2</formula>
    </cfRule>
    <cfRule type="cellIs" dxfId="3097" priority="870" stopIfTrue="1" operator="between">
      <formula>5.601</formula>
      <formula>6.2</formula>
    </cfRule>
    <cfRule type="cellIs" dxfId="3096" priority="871" stopIfTrue="1" operator="lessThanOrEqual">
      <formula>5.6</formula>
    </cfRule>
  </conditionalFormatting>
  <conditionalFormatting sqref="K466">
    <cfRule type="cellIs" dxfId="3095" priority="868" stopIfTrue="1" operator="lessThanOrEqual">
      <formula>0.02</formula>
    </cfRule>
  </conditionalFormatting>
  <conditionalFormatting sqref="G466">
    <cfRule type="cellIs" dxfId="3094" priority="865" stopIfTrue="1" operator="lessThanOrEqual">
      <formula>0.12</formula>
    </cfRule>
    <cfRule type="cellIs" dxfId="3093" priority="866" stopIfTrue="1" operator="between">
      <formula>0.1201</formula>
      <formula>0.2</formula>
    </cfRule>
    <cfRule type="cellIs" dxfId="3092" priority="867" stopIfTrue="1" operator="greaterThan">
      <formula>0.2</formula>
    </cfRule>
  </conditionalFormatting>
  <conditionalFormatting sqref="N466">
    <cfRule type="cellIs" dxfId="3091" priority="863" stopIfTrue="1" operator="between">
      <formula>50.1</formula>
      <formula>100</formula>
    </cfRule>
    <cfRule type="cellIs" dxfId="3090" priority="864" stopIfTrue="1" operator="greaterThan">
      <formula>100</formula>
    </cfRule>
  </conditionalFormatting>
  <conditionalFormatting sqref="M466">
    <cfRule type="cellIs" dxfId="3089" priority="861" stopIfTrue="1" operator="between">
      <formula>1250.1</formula>
      <formula>5000</formula>
    </cfRule>
    <cfRule type="cellIs" dxfId="3088" priority="862" stopIfTrue="1" operator="greaterThan">
      <formula>5000</formula>
    </cfRule>
  </conditionalFormatting>
  <conditionalFormatting sqref="F466:G466">
    <cfRule type="cellIs" dxfId="3087" priority="858" stopIfTrue="1" operator="lessThanOrEqual">
      <formula>60</formula>
    </cfRule>
    <cfRule type="cellIs" dxfId="3086" priority="859" stopIfTrue="1" operator="between">
      <formula>60</formula>
      <formula>100</formula>
    </cfRule>
    <cfRule type="cellIs" dxfId="3085" priority="860" stopIfTrue="1" operator="greaterThan">
      <formula>100</formula>
    </cfRule>
  </conditionalFormatting>
  <conditionalFormatting sqref="E466">
    <cfRule type="cellIs" dxfId="3084" priority="855" stopIfTrue="1" operator="lessThanOrEqual">
      <formula>2.5</formula>
    </cfRule>
    <cfRule type="cellIs" dxfId="3083" priority="856" stopIfTrue="1" operator="between">
      <formula>2.5</formula>
      <formula>7</formula>
    </cfRule>
    <cfRule type="cellIs" dxfId="3082" priority="857" stopIfTrue="1" operator="greaterThan">
      <formula>7</formula>
    </cfRule>
  </conditionalFormatting>
  <conditionalFormatting sqref="H466">
    <cfRule type="cellIs" dxfId="3081" priority="852" stopIfTrue="1" operator="lessThanOrEqual">
      <formula>12</formula>
    </cfRule>
    <cfRule type="cellIs" dxfId="3080" priority="853" stopIfTrue="1" operator="between">
      <formula>12</formula>
      <formula>16</formula>
    </cfRule>
    <cfRule type="cellIs" dxfId="3079" priority="854" stopIfTrue="1" operator="greaterThan">
      <formula>16</formula>
    </cfRule>
  </conditionalFormatting>
  <conditionalFormatting sqref="J466">
    <cfRule type="cellIs" dxfId="3078" priority="849" stopIfTrue="1" operator="greaterThan">
      <formula>6.2</formula>
    </cfRule>
    <cfRule type="cellIs" dxfId="3077" priority="850" stopIfTrue="1" operator="between">
      <formula>5.601</formula>
      <formula>6.2</formula>
    </cfRule>
    <cfRule type="cellIs" dxfId="3076" priority="851" stopIfTrue="1" operator="lessThanOrEqual">
      <formula>5.6</formula>
    </cfRule>
  </conditionalFormatting>
  <conditionalFormatting sqref="K466">
    <cfRule type="cellIs" dxfId="3075" priority="848" stopIfTrue="1" operator="lessThanOrEqual">
      <formula>0.02</formula>
    </cfRule>
  </conditionalFormatting>
  <conditionalFormatting sqref="G466">
    <cfRule type="cellIs" dxfId="3074" priority="845" stopIfTrue="1" operator="lessThanOrEqual">
      <formula>0.12</formula>
    </cfRule>
    <cfRule type="cellIs" dxfId="3073" priority="846" stopIfTrue="1" operator="between">
      <formula>0.1201</formula>
      <formula>0.2</formula>
    </cfRule>
    <cfRule type="cellIs" dxfId="3072" priority="847" stopIfTrue="1" operator="greaterThan">
      <formula>0.2</formula>
    </cfRule>
  </conditionalFormatting>
  <conditionalFormatting sqref="N466">
    <cfRule type="cellIs" dxfId="3071" priority="843" stopIfTrue="1" operator="between">
      <formula>50.1</formula>
      <formula>100</formula>
    </cfRule>
    <cfRule type="cellIs" dxfId="3070" priority="844" stopIfTrue="1" operator="greaterThan">
      <formula>100</formula>
    </cfRule>
  </conditionalFormatting>
  <conditionalFormatting sqref="M466">
    <cfRule type="cellIs" dxfId="3069" priority="841" stopIfTrue="1" operator="between">
      <formula>1250.1</formula>
      <formula>5000</formula>
    </cfRule>
    <cfRule type="cellIs" dxfId="3068" priority="842" stopIfTrue="1" operator="greaterThan">
      <formula>5000</formula>
    </cfRule>
  </conditionalFormatting>
  <conditionalFormatting sqref="F478:G478">
    <cfRule type="cellIs" dxfId="3067" priority="838" stopIfTrue="1" operator="lessThanOrEqual">
      <formula>60</formula>
    </cfRule>
    <cfRule type="cellIs" dxfId="3066" priority="839" stopIfTrue="1" operator="between">
      <formula>60</formula>
      <formula>100</formula>
    </cfRule>
    <cfRule type="cellIs" dxfId="3065" priority="840" stopIfTrue="1" operator="greaterThan">
      <formula>100</formula>
    </cfRule>
  </conditionalFormatting>
  <conditionalFormatting sqref="E478">
    <cfRule type="cellIs" dxfId="3064" priority="835" stopIfTrue="1" operator="lessThanOrEqual">
      <formula>2.5</formula>
    </cfRule>
    <cfRule type="cellIs" dxfId="3063" priority="836" stopIfTrue="1" operator="between">
      <formula>2.5</formula>
      <formula>7</formula>
    </cfRule>
    <cfRule type="cellIs" dxfId="3062" priority="837" stopIfTrue="1" operator="greaterThan">
      <formula>7</formula>
    </cfRule>
  </conditionalFormatting>
  <conditionalFormatting sqref="H478">
    <cfRule type="cellIs" dxfId="3061" priority="832" stopIfTrue="1" operator="lessThanOrEqual">
      <formula>12</formula>
    </cfRule>
    <cfRule type="cellIs" dxfId="3060" priority="833" stopIfTrue="1" operator="between">
      <formula>12</formula>
      <formula>16</formula>
    </cfRule>
    <cfRule type="cellIs" dxfId="3059" priority="834" stopIfTrue="1" operator="greaterThan">
      <formula>16</formula>
    </cfRule>
  </conditionalFormatting>
  <conditionalFormatting sqref="J478">
    <cfRule type="cellIs" dxfId="3058" priority="829" stopIfTrue="1" operator="greaterThan">
      <formula>6.2</formula>
    </cfRule>
    <cfRule type="cellIs" dxfId="3057" priority="830" stopIfTrue="1" operator="between">
      <formula>5.601</formula>
      <formula>6.2</formula>
    </cfRule>
    <cfRule type="cellIs" dxfId="3056" priority="831" stopIfTrue="1" operator="lessThanOrEqual">
      <formula>5.6</formula>
    </cfRule>
  </conditionalFormatting>
  <conditionalFormatting sqref="K478">
    <cfRule type="cellIs" dxfId="3055" priority="828" stopIfTrue="1" operator="lessThanOrEqual">
      <formula>0.02</formula>
    </cfRule>
  </conditionalFormatting>
  <conditionalFormatting sqref="G478">
    <cfRule type="cellIs" dxfId="3054" priority="825" stopIfTrue="1" operator="lessThanOrEqual">
      <formula>0.12</formula>
    </cfRule>
    <cfRule type="cellIs" dxfId="3053" priority="826" stopIfTrue="1" operator="between">
      <formula>0.1201</formula>
      <formula>0.2</formula>
    </cfRule>
    <cfRule type="cellIs" dxfId="3052" priority="827" stopIfTrue="1" operator="greaterThan">
      <formula>0.2</formula>
    </cfRule>
  </conditionalFormatting>
  <conditionalFormatting sqref="N478">
    <cfRule type="cellIs" dxfId="3051" priority="823" stopIfTrue="1" operator="between">
      <formula>50.1</formula>
      <formula>100</formula>
    </cfRule>
    <cfRule type="cellIs" dxfId="3050" priority="824" stopIfTrue="1" operator="greaterThan">
      <formula>100</formula>
    </cfRule>
  </conditionalFormatting>
  <conditionalFormatting sqref="M478">
    <cfRule type="cellIs" dxfId="3049" priority="821" stopIfTrue="1" operator="between">
      <formula>1250.1</formula>
      <formula>5000</formula>
    </cfRule>
    <cfRule type="cellIs" dxfId="3048" priority="822" stopIfTrue="1" operator="greaterThan">
      <formula>5000</formula>
    </cfRule>
  </conditionalFormatting>
  <conditionalFormatting sqref="F478:G478">
    <cfRule type="cellIs" dxfId="3047" priority="818" stopIfTrue="1" operator="lessThanOrEqual">
      <formula>60</formula>
    </cfRule>
    <cfRule type="cellIs" dxfId="3046" priority="819" stopIfTrue="1" operator="between">
      <formula>60</formula>
      <formula>100</formula>
    </cfRule>
    <cfRule type="cellIs" dxfId="3045" priority="820" stopIfTrue="1" operator="greaterThan">
      <formula>100</formula>
    </cfRule>
  </conditionalFormatting>
  <conditionalFormatting sqref="E478">
    <cfRule type="cellIs" dxfId="3044" priority="815" stopIfTrue="1" operator="lessThanOrEqual">
      <formula>2.5</formula>
    </cfRule>
    <cfRule type="cellIs" dxfId="3043" priority="816" stopIfTrue="1" operator="between">
      <formula>2.5</formula>
      <formula>7</formula>
    </cfRule>
    <cfRule type="cellIs" dxfId="3042" priority="817" stopIfTrue="1" operator="greaterThan">
      <formula>7</formula>
    </cfRule>
  </conditionalFormatting>
  <conditionalFormatting sqref="H478">
    <cfRule type="cellIs" dxfId="3041" priority="812" stopIfTrue="1" operator="lessThanOrEqual">
      <formula>12</formula>
    </cfRule>
    <cfRule type="cellIs" dxfId="3040" priority="813" stopIfTrue="1" operator="between">
      <formula>12</formula>
      <formula>16</formula>
    </cfRule>
    <cfRule type="cellIs" dxfId="3039" priority="814" stopIfTrue="1" operator="greaterThan">
      <formula>16</formula>
    </cfRule>
  </conditionalFormatting>
  <conditionalFormatting sqref="J478">
    <cfRule type="cellIs" dxfId="3038" priority="809" stopIfTrue="1" operator="greaterThan">
      <formula>6.2</formula>
    </cfRule>
    <cfRule type="cellIs" dxfId="3037" priority="810" stopIfTrue="1" operator="between">
      <formula>5.601</formula>
      <formula>6.2</formula>
    </cfRule>
    <cfRule type="cellIs" dxfId="3036" priority="811" stopIfTrue="1" operator="lessThanOrEqual">
      <formula>5.6</formula>
    </cfRule>
  </conditionalFormatting>
  <conditionalFormatting sqref="K478">
    <cfRule type="cellIs" dxfId="3035" priority="808" stopIfTrue="1" operator="lessThanOrEqual">
      <formula>0.02</formula>
    </cfRule>
  </conditionalFormatting>
  <conditionalFormatting sqref="G478">
    <cfRule type="cellIs" dxfId="3034" priority="805" stopIfTrue="1" operator="lessThanOrEqual">
      <formula>0.12</formula>
    </cfRule>
    <cfRule type="cellIs" dxfId="3033" priority="806" stopIfTrue="1" operator="between">
      <formula>0.1201</formula>
      <formula>0.2</formula>
    </cfRule>
    <cfRule type="cellIs" dxfId="3032" priority="807" stopIfTrue="1" operator="greaterThan">
      <formula>0.2</formula>
    </cfRule>
  </conditionalFormatting>
  <conditionalFormatting sqref="N478">
    <cfRule type="cellIs" dxfId="3031" priority="803" stopIfTrue="1" operator="between">
      <formula>50.1</formula>
      <formula>100</formula>
    </cfRule>
    <cfRule type="cellIs" dxfId="3030" priority="804" stopIfTrue="1" operator="greaterThan">
      <formula>100</formula>
    </cfRule>
  </conditionalFormatting>
  <conditionalFormatting sqref="M478">
    <cfRule type="cellIs" dxfId="3029" priority="801" stopIfTrue="1" operator="between">
      <formula>1250.1</formula>
      <formula>5000</formula>
    </cfRule>
    <cfRule type="cellIs" dxfId="3028" priority="802" stopIfTrue="1" operator="greaterThan">
      <formula>5000</formula>
    </cfRule>
  </conditionalFormatting>
  <conditionalFormatting sqref="F490:G490">
    <cfRule type="cellIs" dxfId="3027" priority="798" stopIfTrue="1" operator="lessThanOrEqual">
      <formula>60</formula>
    </cfRule>
    <cfRule type="cellIs" dxfId="3026" priority="799" stopIfTrue="1" operator="between">
      <formula>60</formula>
      <formula>100</formula>
    </cfRule>
    <cfRule type="cellIs" dxfId="3025" priority="800" stopIfTrue="1" operator="greaterThan">
      <formula>100</formula>
    </cfRule>
  </conditionalFormatting>
  <conditionalFormatting sqref="E490">
    <cfRule type="cellIs" dxfId="3024" priority="795" stopIfTrue="1" operator="lessThanOrEqual">
      <formula>2.5</formula>
    </cfRule>
    <cfRule type="cellIs" dxfId="3023" priority="796" stopIfTrue="1" operator="between">
      <formula>2.5</formula>
      <formula>7</formula>
    </cfRule>
    <cfRule type="cellIs" dxfId="3022" priority="797" stopIfTrue="1" operator="greaterThan">
      <formula>7</formula>
    </cfRule>
  </conditionalFormatting>
  <conditionalFormatting sqref="H490">
    <cfRule type="cellIs" dxfId="3021" priority="792" stopIfTrue="1" operator="lessThanOrEqual">
      <formula>12</formula>
    </cfRule>
    <cfRule type="cellIs" dxfId="3020" priority="793" stopIfTrue="1" operator="between">
      <formula>12</formula>
      <formula>16</formula>
    </cfRule>
    <cfRule type="cellIs" dxfId="3019" priority="794" stopIfTrue="1" operator="greaterThan">
      <formula>16</formula>
    </cfRule>
  </conditionalFormatting>
  <conditionalFormatting sqref="J490">
    <cfRule type="cellIs" dxfId="3018" priority="789" stopIfTrue="1" operator="greaterThan">
      <formula>6.2</formula>
    </cfRule>
    <cfRule type="cellIs" dxfId="3017" priority="790" stopIfTrue="1" operator="between">
      <formula>5.601</formula>
      <formula>6.2</formula>
    </cfRule>
    <cfRule type="cellIs" dxfId="3016" priority="791" stopIfTrue="1" operator="lessThanOrEqual">
      <formula>5.6</formula>
    </cfRule>
  </conditionalFormatting>
  <conditionalFormatting sqref="K490">
    <cfRule type="cellIs" dxfId="3015" priority="788" stopIfTrue="1" operator="lessThanOrEqual">
      <formula>0.02</formula>
    </cfRule>
  </conditionalFormatting>
  <conditionalFormatting sqref="G490">
    <cfRule type="cellIs" dxfId="3014" priority="785" stopIfTrue="1" operator="lessThanOrEqual">
      <formula>0.12</formula>
    </cfRule>
    <cfRule type="cellIs" dxfId="3013" priority="786" stopIfTrue="1" operator="between">
      <formula>0.1201</formula>
      <formula>0.2</formula>
    </cfRule>
    <cfRule type="cellIs" dxfId="3012" priority="787" stopIfTrue="1" operator="greaterThan">
      <formula>0.2</formula>
    </cfRule>
  </conditionalFormatting>
  <conditionalFormatting sqref="N490">
    <cfRule type="cellIs" dxfId="3011" priority="783" stopIfTrue="1" operator="between">
      <formula>50.1</formula>
      <formula>100</formula>
    </cfRule>
    <cfRule type="cellIs" dxfId="3010" priority="784" stopIfTrue="1" operator="greaterThan">
      <formula>100</formula>
    </cfRule>
  </conditionalFormatting>
  <conditionalFormatting sqref="M490">
    <cfRule type="cellIs" dxfId="3009" priority="781" stopIfTrue="1" operator="between">
      <formula>1250.1</formula>
      <formula>5000</formula>
    </cfRule>
    <cfRule type="cellIs" dxfId="3008" priority="782" stopIfTrue="1" operator="greaterThan">
      <formula>5000</formula>
    </cfRule>
  </conditionalFormatting>
  <conditionalFormatting sqref="F490:G490">
    <cfRule type="cellIs" dxfId="3007" priority="778" stopIfTrue="1" operator="lessThanOrEqual">
      <formula>60</formula>
    </cfRule>
    <cfRule type="cellIs" dxfId="3006" priority="779" stopIfTrue="1" operator="between">
      <formula>60</formula>
      <formula>100</formula>
    </cfRule>
    <cfRule type="cellIs" dxfId="3005" priority="780" stopIfTrue="1" operator="greaterThan">
      <formula>100</formula>
    </cfRule>
  </conditionalFormatting>
  <conditionalFormatting sqref="E490">
    <cfRule type="cellIs" dxfId="3004" priority="775" stopIfTrue="1" operator="lessThanOrEqual">
      <formula>2.5</formula>
    </cfRule>
    <cfRule type="cellIs" dxfId="3003" priority="776" stopIfTrue="1" operator="between">
      <formula>2.5</formula>
      <formula>7</formula>
    </cfRule>
    <cfRule type="cellIs" dxfId="3002" priority="777" stopIfTrue="1" operator="greaterThan">
      <formula>7</formula>
    </cfRule>
  </conditionalFormatting>
  <conditionalFormatting sqref="H490">
    <cfRule type="cellIs" dxfId="3001" priority="772" stopIfTrue="1" operator="lessThanOrEqual">
      <formula>12</formula>
    </cfRule>
    <cfRule type="cellIs" dxfId="3000" priority="773" stopIfTrue="1" operator="between">
      <formula>12</formula>
      <formula>16</formula>
    </cfRule>
    <cfRule type="cellIs" dxfId="2999" priority="774" stopIfTrue="1" operator="greaterThan">
      <formula>16</formula>
    </cfRule>
  </conditionalFormatting>
  <conditionalFormatting sqref="J490">
    <cfRule type="cellIs" dxfId="2998" priority="769" stopIfTrue="1" operator="greaterThan">
      <formula>6.2</formula>
    </cfRule>
    <cfRule type="cellIs" dxfId="2997" priority="770" stopIfTrue="1" operator="between">
      <formula>5.601</formula>
      <formula>6.2</formula>
    </cfRule>
    <cfRule type="cellIs" dxfId="2996" priority="771" stopIfTrue="1" operator="lessThanOrEqual">
      <formula>5.6</formula>
    </cfRule>
  </conditionalFormatting>
  <conditionalFormatting sqref="K490">
    <cfRule type="cellIs" dxfId="2995" priority="768" stopIfTrue="1" operator="lessThanOrEqual">
      <formula>0.02</formula>
    </cfRule>
  </conditionalFormatting>
  <conditionalFormatting sqref="G490">
    <cfRule type="cellIs" dxfId="2994" priority="765" stopIfTrue="1" operator="lessThanOrEqual">
      <formula>0.12</formula>
    </cfRule>
    <cfRule type="cellIs" dxfId="2993" priority="766" stopIfTrue="1" operator="between">
      <formula>0.1201</formula>
      <formula>0.2</formula>
    </cfRule>
    <cfRule type="cellIs" dxfId="2992" priority="767" stopIfTrue="1" operator="greaterThan">
      <formula>0.2</formula>
    </cfRule>
  </conditionalFormatting>
  <conditionalFormatting sqref="N490">
    <cfRule type="cellIs" dxfId="2991" priority="763" stopIfTrue="1" operator="between">
      <formula>50.1</formula>
      <formula>100</formula>
    </cfRule>
    <cfRule type="cellIs" dxfId="2990" priority="764" stopIfTrue="1" operator="greaterThan">
      <formula>100</formula>
    </cfRule>
  </conditionalFormatting>
  <conditionalFormatting sqref="M490">
    <cfRule type="cellIs" dxfId="2989" priority="761" stopIfTrue="1" operator="between">
      <formula>1250.1</formula>
      <formula>5000</formula>
    </cfRule>
    <cfRule type="cellIs" dxfId="2988" priority="762" stopIfTrue="1" operator="greaterThan">
      <formula>5000</formula>
    </cfRule>
  </conditionalFormatting>
  <conditionalFormatting sqref="F502:G502">
    <cfRule type="cellIs" dxfId="2987" priority="758" stopIfTrue="1" operator="lessThanOrEqual">
      <formula>60</formula>
    </cfRule>
    <cfRule type="cellIs" dxfId="2986" priority="759" stopIfTrue="1" operator="between">
      <formula>60</formula>
      <formula>100</formula>
    </cfRule>
    <cfRule type="cellIs" dxfId="2985" priority="760" stopIfTrue="1" operator="greaterThan">
      <formula>100</formula>
    </cfRule>
  </conditionalFormatting>
  <conditionalFormatting sqref="E502">
    <cfRule type="cellIs" dxfId="2984" priority="755" stopIfTrue="1" operator="lessThanOrEqual">
      <formula>2.5</formula>
    </cfRule>
    <cfRule type="cellIs" dxfId="2983" priority="756" stopIfTrue="1" operator="between">
      <formula>2.5</formula>
      <formula>7</formula>
    </cfRule>
    <cfRule type="cellIs" dxfId="2982" priority="757" stopIfTrue="1" operator="greaterThan">
      <formula>7</formula>
    </cfRule>
  </conditionalFormatting>
  <conditionalFormatting sqref="H502">
    <cfRule type="cellIs" dxfId="2981" priority="752" stopIfTrue="1" operator="lessThanOrEqual">
      <formula>12</formula>
    </cfRule>
    <cfRule type="cellIs" dxfId="2980" priority="753" stopIfTrue="1" operator="between">
      <formula>12</formula>
      <formula>16</formula>
    </cfRule>
    <cfRule type="cellIs" dxfId="2979" priority="754" stopIfTrue="1" operator="greaterThan">
      <formula>16</formula>
    </cfRule>
  </conditionalFormatting>
  <conditionalFormatting sqref="J502">
    <cfRule type="cellIs" dxfId="2978" priority="749" stopIfTrue="1" operator="greaterThan">
      <formula>6.2</formula>
    </cfRule>
    <cfRule type="cellIs" dxfId="2977" priority="750" stopIfTrue="1" operator="between">
      <formula>5.601</formula>
      <formula>6.2</formula>
    </cfRule>
    <cfRule type="cellIs" dxfId="2976" priority="751" stopIfTrue="1" operator="lessThanOrEqual">
      <formula>5.6</formula>
    </cfRule>
  </conditionalFormatting>
  <conditionalFormatting sqref="K502">
    <cfRule type="cellIs" dxfId="2975" priority="748" stopIfTrue="1" operator="lessThanOrEqual">
      <formula>0.02</formula>
    </cfRule>
  </conditionalFormatting>
  <conditionalFormatting sqref="G502">
    <cfRule type="cellIs" dxfId="2974" priority="745" stopIfTrue="1" operator="lessThanOrEqual">
      <formula>0.12</formula>
    </cfRule>
    <cfRule type="cellIs" dxfId="2973" priority="746" stopIfTrue="1" operator="between">
      <formula>0.1201</formula>
      <formula>0.2</formula>
    </cfRule>
    <cfRule type="cellIs" dxfId="2972" priority="747" stopIfTrue="1" operator="greaterThan">
      <formula>0.2</formula>
    </cfRule>
  </conditionalFormatting>
  <conditionalFormatting sqref="N502">
    <cfRule type="cellIs" dxfId="2971" priority="743" stopIfTrue="1" operator="between">
      <formula>50.1</formula>
      <formula>100</formula>
    </cfRule>
    <cfRule type="cellIs" dxfId="2970" priority="744" stopIfTrue="1" operator="greaterThan">
      <formula>100</formula>
    </cfRule>
  </conditionalFormatting>
  <conditionalFormatting sqref="M502">
    <cfRule type="cellIs" dxfId="2969" priority="741" stopIfTrue="1" operator="between">
      <formula>1250.1</formula>
      <formula>5000</formula>
    </cfRule>
    <cfRule type="cellIs" dxfId="2968" priority="742" stopIfTrue="1" operator="greaterThan">
      <formula>5000</formula>
    </cfRule>
  </conditionalFormatting>
  <conditionalFormatting sqref="F502:G502">
    <cfRule type="cellIs" dxfId="2967" priority="738" stopIfTrue="1" operator="lessThanOrEqual">
      <formula>60</formula>
    </cfRule>
    <cfRule type="cellIs" dxfId="2966" priority="739" stopIfTrue="1" operator="between">
      <formula>60</formula>
      <formula>100</formula>
    </cfRule>
    <cfRule type="cellIs" dxfId="2965" priority="740" stopIfTrue="1" operator="greaterThan">
      <formula>100</formula>
    </cfRule>
  </conditionalFormatting>
  <conditionalFormatting sqref="E502">
    <cfRule type="cellIs" dxfId="2964" priority="735" stopIfTrue="1" operator="lessThanOrEqual">
      <formula>2.5</formula>
    </cfRule>
    <cfRule type="cellIs" dxfId="2963" priority="736" stopIfTrue="1" operator="between">
      <formula>2.5</formula>
      <formula>7</formula>
    </cfRule>
    <cfRule type="cellIs" dxfId="2962" priority="737" stopIfTrue="1" operator="greaterThan">
      <formula>7</formula>
    </cfRule>
  </conditionalFormatting>
  <conditionalFormatting sqref="H502">
    <cfRule type="cellIs" dxfId="2961" priority="732" stopIfTrue="1" operator="lessThanOrEqual">
      <formula>12</formula>
    </cfRule>
    <cfRule type="cellIs" dxfId="2960" priority="733" stopIfTrue="1" operator="between">
      <formula>12</formula>
      <formula>16</formula>
    </cfRule>
    <cfRule type="cellIs" dxfId="2959" priority="734" stopIfTrue="1" operator="greaterThan">
      <formula>16</formula>
    </cfRule>
  </conditionalFormatting>
  <conditionalFormatting sqref="J502">
    <cfRule type="cellIs" dxfId="2958" priority="729" stopIfTrue="1" operator="greaterThan">
      <formula>6.2</formula>
    </cfRule>
    <cfRule type="cellIs" dxfId="2957" priority="730" stopIfTrue="1" operator="between">
      <formula>5.601</formula>
      <formula>6.2</formula>
    </cfRule>
    <cfRule type="cellIs" dxfId="2956" priority="731" stopIfTrue="1" operator="lessThanOrEqual">
      <formula>5.6</formula>
    </cfRule>
  </conditionalFormatting>
  <conditionalFormatting sqref="K502">
    <cfRule type="cellIs" dxfId="2955" priority="728" stopIfTrue="1" operator="lessThanOrEqual">
      <formula>0.02</formula>
    </cfRule>
  </conditionalFormatting>
  <conditionalFormatting sqref="G502">
    <cfRule type="cellIs" dxfId="2954" priority="725" stopIfTrue="1" operator="lessThanOrEqual">
      <formula>0.12</formula>
    </cfRule>
    <cfRule type="cellIs" dxfId="2953" priority="726" stopIfTrue="1" operator="between">
      <formula>0.1201</formula>
      <formula>0.2</formula>
    </cfRule>
    <cfRule type="cellIs" dxfId="2952" priority="727" stopIfTrue="1" operator="greaterThan">
      <formula>0.2</formula>
    </cfRule>
  </conditionalFormatting>
  <conditionalFormatting sqref="N502">
    <cfRule type="cellIs" dxfId="2951" priority="723" stopIfTrue="1" operator="between">
      <formula>50.1</formula>
      <formula>100</formula>
    </cfRule>
    <cfRule type="cellIs" dxfId="2950" priority="724" stopIfTrue="1" operator="greaterThan">
      <formula>100</formula>
    </cfRule>
  </conditionalFormatting>
  <conditionalFormatting sqref="M502">
    <cfRule type="cellIs" dxfId="2949" priority="721" stopIfTrue="1" operator="between">
      <formula>1250.1</formula>
      <formula>5000</formula>
    </cfRule>
    <cfRule type="cellIs" dxfId="2948" priority="722" stopIfTrue="1" operator="greaterThan">
      <formula>5000</formula>
    </cfRule>
  </conditionalFormatting>
  <conditionalFormatting sqref="F514:G514">
    <cfRule type="cellIs" dxfId="2947" priority="718" stopIfTrue="1" operator="lessThanOrEqual">
      <formula>60</formula>
    </cfRule>
    <cfRule type="cellIs" dxfId="2946" priority="719" stopIfTrue="1" operator="between">
      <formula>60</formula>
      <formula>100</formula>
    </cfRule>
    <cfRule type="cellIs" dxfId="2945" priority="720" stopIfTrue="1" operator="greaterThan">
      <formula>100</formula>
    </cfRule>
  </conditionalFormatting>
  <conditionalFormatting sqref="E514">
    <cfRule type="cellIs" dxfId="2944" priority="715" stopIfTrue="1" operator="lessThanOrEqual">
      <formula>2.5</formula>
    </cfRule>
    <cfRule type="cellIs" dxfId="2943" priority="716" stopIfTrue="1" operator="between">
      <formula>2.5</formula>
      <formula>7</formula>
    </cfRule>
    <cfRule type="cellIs" dxfId="2942" priority="717" stopIfTrue="1" operator="greaterThan">
      <formula>7</formula>
    </cfRule>
  </conditionalFormatting>
  <conditionalFormatting sqref="H514">
    <cfRule type="cellIs" dxfId="2941" priority="712" stopIfTrue="1" operator="lessThanOrEqual">
      <formula>12</formula>
    </cfRule>
    <cfRule type="cellIs" dxfId="2940" priority="713" stopIfTrue="1" operator="between">
      <formula>12</formula>
      <formula>16</formula>
    </cfRule>
    <cfRule type="cellIs" dxfId="2939" priority="714" stopIfTrue="1" operator="greaterThan">
      <formula>16</formula>
    </cfRule>
  </conditionalFormatting>
  <conditionalFormatting sqref="J514">
    <cfRule type="cellIs" dxfId="2938" priority="709" stopIfTrue="1" operator="greaterThan">
      <formula>6.2</formula>
    </cfRule>
    <cfRule type="cellIs" dxfId="2937" priority="710" stopIfTrue="1" operator="between">
      <formula>5.601</formula>
      <formula>6.2</formula>
    </cfRule>
    <cfRule type="cellIs" dxfId="2936" priority="711" stopIfTrue="1" operator="lessThanOrEqual">
      <formula>5.6</formula>
    </cfRule>
  </conditionalFormatting>
  <conditionalFormatting sqref="K514">
    <cfRule type="cellIs" dxfId="2935" priority="708" stopIfTrue="1" operator="lessThanOrEqual">
      <formula>0.02</formula>
    </cfRule>
  </conditionalFormatting>
  <conditionalFormatting sqref="G514">
    <cfRule type="cellIs" dxfId="2934" priority="705" stopIfTrue="1" operator="lessThanOrEqual">
      <formula>0.12</formula>
    </cfRule>
    <cfRule type="cellIs" dxfId="2933" priority="706" stopIfTrue="1" operator="between">
      <formula>0.1201</formula>
      <formula>0.2</formula>
    </cfRule>
    <cfRule type="cellIs" dxfId="2932" priority="707" stopIfTrue="1" operator="greaterThan">
      <formula>0.2</formula>
    </cfRule>
  </conditionalFormatting>
  <conditionalFormatting sqref="N514">
    <cfRule type="cellIs" dxfId="2931" priority="703" stopIfTrue="1" operator="between">
      <formula>50.1</formula>
      <formula>100</formula>
    </cfRule>
    <cfRule type="cellIs" dxfId="2930" priority="704" stopIfTrue="1" operator="greaterThan">
      <formula>100</formula>
    </cfRule>
  </conditionalFormatting>
  <conditionalFormatting sqref="M514">
    <cfRule type="cellIs" dxfId="2929" priority="701" stopIfTrue="1" operator="between">
      <formula>1250.1</formula>
      <formula>5000</formula>
    </cfRule>
    <cfRule type="cellIs" dxfId="2928" priority="702" stopIfTrue="1" operator="greaterThan">
      <formula>5000</formula>
    </cfRule>
  </conditionalFormatting>
  <conditionalFormatting sqref="F514:G514">
    <cfRule type="cellIs" dxfId="2927" priority="698" stopIfTrue="1" operator="lessThanOrEqual">
      <formula>60</formula>
    </cfRule>
    <cfRule type="cellIs" dxfId="2926" priority="699" stopIfTrue="1" operator="between">
      <formula>60</formula>
      <formula>100</formula>
    </cfRule>
    <cfRule type="cellIs" dxfId="2925" priority="700" stopIfTrue="1" operator="greaterThan">
      <formula>100</formula>
    </cfRule>
  </conditionalFormatting>
  <conditionalFormatting sqref="E514">
    <cfRule type="cellIs" dxfId="2924" priority="695" stopIfTrue="1" operator="lessThanOrEqual">
      <formula>2.5</formula>
    </cfRule>
    <cfRule type="cellIs" dxfId="2923" priority="696" stopIfTrue="1" operator="between">
      <formula>2.5</formula>
      <formula>7</formula>
    </cfRule>
    <cfRule type="cellIs" dxfId="2922" priority="697" stopIfTrue="1" operator="greaterThan">
      <formula>7</formula>
    </cfRule>
  </conditionalFormatting>
  <conditionalFormatting sqref="H514">
    <cfRule type="cellIs" dxfId="2921" priority="692" stopIfTrue="1" operator="lessThanOrEqual">
      <formula>12</formula>
    </cfRule>
    <cfRule type="cellIs" dxfId="2920" priority="693" stopIfTrue="1" operator="between">
      <formula>12</formula>
      <formula>16</formula>
    </cfRule>
    <cfRule type="cellIs" dxfId="2919" priority="694" stopIfTrue="1" operator="greaterThan">
      <formula>16</formula>
    </cfRule>
  </conditionalFormatting>
  <conditionalFormatting sqref="J514">
    <cfRule type="cellIs" dxfId="2918" priority="689" stopIfTrue="1" operator="greaterThan">
      <formula>6.2</formula>
    </cfRule>
    <cfRule type="cellIs" dxfId="2917" priority="690" stopIfTrue="1" operator="between">
      <formula>5.601</formula>
      <formula>6.2</formula>
    </cfRule>
    <cfRule type="cellIs" dxfId="2916" priority="691" stopIfTrue="1" operator="lessThanOrEqual">
      <formula>5.6</formula>
    </cfRule>
  </conditionalFormatting>
  <conditionalFormatting sqref="K514">
    <cfRule type="cellIs" dxfId="2915" priority="688" stopIfTrue="1" operator="lessThanOrEqual">
      <formula>0.02</formula>
    </cfRule>
  </conditionalFormatting>
  <conditionalFormatting sqref="G514">
    <cfRule type="cellIs" dxfId="2914" priority="685" stopIfTrue="1" operator="lessThanOrEqual">
      <formula>0.12</formula>
    </cfRule>
    <cfRule type="cellIs" dxfId="2913" priority="686" stopIfTrue="1" operator="between">
      <formula>0.1201</formula>
      <formula>0.2</formula>
    </cfRule>
    <cfRule type="cellIs" dxfId="2912" priority="687" stopIfTrue="1" operator="greaterThan">
      <formula>0.2</formula>
    </cfRule>
  </conditionalFormatting>
  <conditionalFormatting sqref="N514">
    <cfRule type="cellIs" dxfId="2911" priority="683" stopIfTrue="1" operator="between">
      <formula>50.1</formula>
      <formula>100</formula>
    </cfRule>
    <cfRule type="cellIs" dxfId="2910" priority="684" stopIfTrue="1" operator="greaterThan">
      <formula>100</formula>
    </cfRule>
  </conditionalFormatting>
  <conditionalFormatting sqref="M514">
    <cfRule type="cellIs" dxfId="2909" priority="681" stopIfTrue="1" operator="between">
      <formula>1250.1</formula>
      <formula>5000</formula>
    </cfRule>
    <cfRule type="cellIs" dxfId="2908" priority="682" stopIfTrue="1" operator="greaterThan">
      <formula>5000</formula>
    </cfRule>
  </conditionalFormatting>
  <conditionalFormatting sqref="F526:G526">
    <cfRule type="cellIs" dxfId="2907" priority="678" stopIfTrue="1" operator="lessThanOrEqual">
      <formula>60</formula>
    </cfRule>
    <cfRule type="cellIs" dxfId="2906" priority="679" stopIfTrue="1" operator="between">
      <formula>60</formula>
      <formula>100</formula>
    </cfRule>
    <cfRule type="cellIs" dxfId="2905" priority="680" stopIfTrue="1" operator="greaterThan">
      <formula>100</formula>
    </cfRule>
  </conditionalFormatting>
  <conditionalFormatting sqref="E526">
    <cfRule type="cellIs" dxfId="2904" priority="675" stopIfTrue="1" operator="lessThanOrEqual">
      <formula>2.5</formula>
    </cfRule>
    <cfRule type="cellIs" dxfId="2903" priority="676" stopIfTrue="1" operator="between">
      <formula>2.5</formula>
      <formula>7</formula>
    </cfRule>
    <cfRule type="cellIs" dxfId="2902" priority="677" stopIfTrue="1" operator="greaterThan">
      <formula>7</formula>
    </cfRule>
  </conditionalFormatting>
  <conditionalFormatting sqref="H526">
    <cfRule type="cellIs" dxfId="2901" priority="672" stopIfTrue="1" operator="lessThanOrEqual">
      <formula>12</formula>
    </cfRule>
    <cfRule type="cellIs" dxfId="2900" priority="673" stopIfTrue="1" operator="between">
      <formula>12</formula>
      <formula>16</formula>
    </cfRule>
    <cfRule type="cellIs" dxfId="2899" priority="674" stopIfTrue="1" operator="greaterThan">
      <formula>16</formula>
    </cfRule>
  </conditionalFormatting>
  <conditionalFormatting sqref="J526">
    <cfRule type="cellIs" dxfId="2898" priority="669" stopIfTrue="1" operator="greaterThan">
      <formula>6.2</formula>
    </cfRule>
    <cfRule type="cellIs" dxfId="2897" priority="670" stopIfTrue="1" operator="between">
      <formula>5.601</formula>
      <formula>6.2</formula>
    </cfRule>
    <cfRule type="cellIs" dxfId="2896" priority="671" stopIfTrue="1" operator="lessThanOrEqual">
      <formula>5.6</formula>
    </cfRule>
  </conditionalFormatting>
  <conditionalFormatting sqref="K526">
    <cfRule type="cellIs" dxfId="2895" priority="668" stopIfTrue="1" operator="lessThanOrEqual">
      <formula>0.02</formula>
    </cfRule>
  </conditionalFormatting>
  <conditionalFormatting sqref="G526">
    <cfRule type="cellIs" dxfId="2894" priority="665" stopIfTrue="1" operator="lessThanOrEqual">
      <formula>0.12</formula>
    </cfRule>
    <cfRule type="cellIs" dxfId="2893" priority="666" stopIfTrue="1" operator="between">
      <formula>0.1201</formula>
      <formula>0.2</formula>
    </cfRule>
    <cfRule type="cellIs" dxfId="2892" priority="667" stopIfTrue="1" operator="greaterThan">
      <formula>0.2</formula>
    </cfRule>
  </conditionalFormatting>
  <conditionalFormatting sqref="N526">
    <cfRule type="cellIs" dxfId="2891" priority="663" stopIfTrue="1" operator="between">
      <formula>50.1</formula>
      <formula>100</formula>
    </cfRule>
    <cfRule type="cellIs" dxfId="2890" priority="664" stopIfTrue="1" operator="greaterThan">
      <formula>100</formula>
    </cfRule>
  </conditionalFormatting>
  <conditionalFormatting sqref="M526">
    <cfRule type="cellIs" dxfId="2889" priority="661" stopIfTrue="1" operator="between">
      <formula>1250.1</formula>
      <formula>5000</formula>
    </cfRule>
    <cfRule type="cellIs" dxfId="2888" priority="662" stopIfTrue="1" operator="greaterThan">
      <formula>5000</formula>
    </cfRule>
  </conditionalFormatting>
  <conditionalFormatting sqref="F526:G526">
    <cfRule type="cellIs" dxfId="2887" priority="658" stopIfTrue="1" operator="lessThanOrEqual">
      <formula>60</formula>
    </cfRule>
    <cfRule type="cellIs" dxfId="2886" priority="659" stopIfTrue="1" operator="between">
      <formula>60</formula>
      <formula>100</formula>
    </cfRule>
    <cfRule type="cellIs" dxfId="2885" priority="660" stopIfTrue="1" operator="greaterThan">
      <formula>100</formula>
    </cfRule>
  </conditionalFormatting>
  <conditionalFormatting sqref="E526">
    <cfRule type="cellIs" dxfId="2884" priority="655" stopIfTrue="1" operator="lessThanOrEqual">
      <formula>2.5</formula>
    </cfRule>
    <cfRule type="cellIs" dxfId="2883" priority="656" stopIfTrue="1" operator="between">
      <formula>2.5</formula>
      <formula>7</formula>
    </cfRule>
    <cfRule type="cellIs" dxfId="2882" priority="657" stopIfTrue="1" operator="greaterThan">
      <formula>7</formula>
    </cfRule>
  </conditionalFormatting>
  <conditionalFormatting sqref="H526">
    <cfRule type="cellIs" dxfId="2881" priority="652" stopIfTrue="1" operator="lessThanOrEqual">
      <formula>12</formula>
    </cfRule>
    <cfRule type="cellIs" dxfId="2880" priority="653" stopIfTrue="1" operator="between">
      <formula>12</formula>
      <formula>16</formula>
    </cfRule>
    <cfRule type="cellIs" dxfId="2879" priority="654" stopIfTrue="1" operator="greaterThan">
      <formula>16</formula>
    </cfRule>
  </conditionalFormatting>
  <conditionalFormatting sqref="J526">
    <cfRule type="cellIs" dxfId="2878" priority="649" stopIfTrue="1" operator="greaterThan">
      <formula>6.2</formula>
    </cfRule>
    <cfRule type="cellIs" dxfId="2877" priority="650" stopIfTrue="1" operator="between">
      <formula>5.601</formula>
      <formula>6.2</formula>
    </cfRule>
    <cfRule type="cellIs" dxfId="2876" priority="651" stopIfTrue="1" operator="lessThanOrEqual">
      <formula>5.6</formula>
    </cfRule>
  </conditionalFormatting>
  <conditionalFormatting sqref="K526">
    <cfRule type="cellIs" dxfId="2875" priority="648" stopIfTrue="1" operator="lessThanOrEqual">
      <formula>0.02</formula>
    </cfRule>
  </conditionalFormatting>
  <conditionalFormatting sqref="G526">
    <cfRule type="cellIs" dxfId="2874" priority="645" stopIfTrue="1" operator="lessThanOrEqual">
      <formula>0.12</formula>
    </cfRule>
    <cfRule type="cellIs" dxfId="2873" priority="646" stopIfTrue="1" operator="between">
      <formula>0.1201</formula>
      <formula>0.2</formula>
    </cfRule>
    <cfRule type="cellIs" dxfId="2872" priority="647" stopIfTrue="1" operator="greaterThan">
      <formula>0.2</formula>
    </cfRule>
  </conditionalFormatting>
  <conditionalFormatting sqref="N526">
    <cfRule type="cellIs" dxfId="2871" priority="643" stopIfTrue="1" operator="between">
      <formula>50.1</formula>
      <formula>100</formula>
    </cfRule>
    <cfRule type="cellIs" dxfId="2870" priority="644" stopIfTrue="1" operator="greaterThan">
      <formula>100</formula>
    </cfRule>
  </conditionalFormatting>
  <conditionalFormatting sqref="M526">
    <cfRule type="cellIs" dxfId="2869" priority="641" stopIfTrue="1" operator="between">
      <formula>1250.1</formula>
      <formula>5000</formula>
    </cfRule>
    <cfRule type="cellIs" dxfId="2868" priority="642" stopIfTrue="1" operator="greaterThan">
      <formula>5000</formula>
    </cfRule>
  </conditionalFormatting>
  <conditionalFormatting sqref="F538:G538">
    <cfRule type="cellIs" dxfId="2867" priority="638" stopIfTrue="1" operator="lessThanOrEqual">
      <formula>60</formula>
    </cfRule>
    <cfRule type="cellIs" dxfId="2866" priority="639" stopIfTrue="1" operator="between">
      <formula>60</formula>
      <formula>100</formula>
    </cfRule>
    <cfRule type="cellIs" dxfId="2865" priority="640" stopIfTrue="1" operator="greaterThan">
      <formula>100</formula>
    </cfRule>
  </conditionalFormatting>
  <conditionalFormatting sqref="E538">
    <cfRule type="cellIs" dxfId="2864" priority="635" stopIfTrue="1" operator="lessThanOrEqual">
      <formula>2.5</formula>
    </cfRule>
    <cfRule type="cellIs" dxfId="2863" priority="636" stopIfTrue="1" operator="between">
      <formula>2.5</formula>
      <formula>7</formula>
    </cfRule>
    <cfRule type="cellIs" dxfId="2862" priority="637" stopIfTrue="1" operator="greaterThan">
      <formula>7</formula>
    </cfRule>
  </conditionalFormatting>
  <conditionalFormatting sqref="H538">
    <cfRule type="cellIs" dxfId="2861" priority="632" stopIfTrue="1" operator="lessThanOrEqual">
      <formula>12</formula>
    </cfRule>
    <cfRule type="cellIs" dxfId="2860" priority="633" stopIfTrue="1" operator="between">
      <formula>12</formula>
      <formula>16</formula>
    </cfRule>
    <cfRule type="cellIs" dxfId="2859" priority="634" stopIfTrue="1" operator="greaterThan">
      <formula>16</formula>
    </cfRule>
  </conditionalFormatting>
  <conditionalFormatting sqref="J538">
    <cfRule type="cellIs" dxfId="2858" priority="629" stopIfTrue="1" operator="greaterThan">
      <formula>6.2</formula>
    </cfRule>
    <cfRule type="cellIs" dxfId="2857" priority="630" stopIfTrue="1" operator="between">
      <formula>5.601</formula>
      <formula>6.2</formula>
    </cfRule>
    <cfRule type="cellIs" dxfId="2856" priority="631" stopIfTrue="1" operator="lessThanOrEqual">
      <formula>5.6</formula>
    </cfRule>
  </conditionalFormatting>
  <conditionalFormatting sqref="K538">
    <cfRule type="cellIs" dxfId="2855" priority="628" stopIfTrue="1" operator="lessThanOrEqual">
      <formula>0.02</formula>
    </cfRule>
  </conditionalFormatting>
  <conditionalFormatting sqref="G538">
    <cfRule type="cellIs" dxfId="2854" priority="625" stopIfTrue="1" operator="lessThanOrEqual">
      <formula>0.12</formula>
    </cfRule>
    <cfRule type="cellIs" dxfId="2853" priority="626" stopIfTrue="1" operator="between">
      <formula>0.1201</formula>
      <formula>0.2</formula>
    </cfRule>
    <cfRule type="cellIs" dxfId="2852" priority="627" stopIfTrue="1" operator="greaterThan">
      <formula>0.2</formula>
    </cfRule>
  </conditionalFormatting>
  <conditionalFormatting sqref="N538">
    <cfRule type="cellIs" dxfId="2851" priority="623" stopIfTrue="1" operator="between">
      <formula>50.1</formula>
      <formula>100</formula>
    </cfRule>
    <cfRule type="cellIs" dxfId="2850" priority="624" stopIfTrue="1" operator="greaterThan">
      <formula>100</formula>
    </cfRule>
  </conditionalFormatting>
  <conditionalFormatting sqref="M538">
    <cfRule type="cellIs" dxfId="2849" priority="621" stopIfTrue="1" operator="between">
      <formula>1250.1</formula>
      <formula>5000</formula>
    </cfRule>
    <cfRule type="cellIs" dxfId="2848" priority="622" stopIfTrue="1" operator="greaterThan">
      <formula>5000</formula>
    </cfRule>
  </conditionalFormatting>
  <conditionalFormatting sqref="F538:G538">
    <cfRule type="cellIs" dxfId="2847" priority="618" stopIfTrue="1" operator="lessThanOrEqual">
      <formula>60</formula>
    </cfRule>
    <cfRule type="cellIs" dxfId="2846" priority="619" stopIfTrue="1" operator="between">
      <formula>60</formula>
      <formula>100</formula>
    </cfRule>
    <cfRule type="cellIs" dxfId="2845" priority="620" stopIfTrue="1" operator="greaterThan">
      <formula>100</formula>
    </cfRule>
  </conditionalFormatting>
  <conditionalFormatting sqref="E538">
    <cfRule type="cellIs" dxfId="2844" priority="615" stopIfTrue="1" operator="lessThanOrEqual">
      <formula>2.5</formula>
    </cfRule>
    <cfRule type="cellIs" dxfId="2843" priority="616" stopIfTrue="1" operator="between">
      <formula>2.5</formula>
      <formula>7</formula>
    </cfRule>
    <cfRule type="cellIs" dxfId="2842" priority="617" stopIfTrue="1" operator="greaterThan">
      <formula>7</formula>
    </cfRule>
  </conditionalFormatting>
  <conditionalFormatting sqref="H538">
    <cfRule type="cellIs" dxfId="2841" priority="612" stopIfTrue="1" operator="lessThanOrEqual">
      <formula>12</formula>
    </cfRule>
    <cfRule type="cellIs" dxfId="2840" priority="613" stopIfTrue="1" operator="between">
      <formula>12</formula>
      <formula>16</formula>
    </cfRule>
    <cfRule type="cellIs" dxfId="2839" priority="614" stopIfTrue="1" operator="greaterThan">
      <formula>16</formula>
    </cfRule>
  </conditionalFormatting>
  <conditionalFormatting sqref="J538">
    <cfRule type="cellIs" dxfId="2838" priority="609" stopIfTrue="1" operator="greaterThan">
      <formula>6.2</formula>
    </cfRule>
    <cfRule type="cellIs" dxfId="2837" priority="610" stopIfTrue="1" operator="between">
      <formula>5.601</formula>
      <formula>6.2</formula>
    </cfRule>
    <cfRule type="cellIs" dxfId="2836" priority="611" stopIfTrue="1" operator="lessThanOrEqual">
      <formula>5.6</formula>
    </cfRule>
  </conditionalFormatting>
  <conditionalFormatting sqref="K538">
    <cfRule type="cellIs" dxfId="2835" priority="608" stopIfTrue="1" operator="lessThanOrEqual">
      <formula>0.02</formula>
    </cfRule>
  </conditionalFormatting>
  <conditionalFormatting sqref="G538">
    <cfRule type="cellIs" dxfId="2834" priority="605" stopIfTrue="1" operator="lessThanOrEqual">
      <formula>0.12</formula>
    </cfRule>
    <cfRule type="cellIs" dxfId="2833" priority="606" stopIfTrue="1" operator="between">
      <formula>0.1201</formula>
      <formula>0.2</formula>
    </cfRule>
    <cfRule type="cellIs" dxfId="2832" priority="607" stopIfTrue="1" operator="greaterThan">
      <formula>0.2</formula>
    </cfRule>
  </conditionalFormatting>
  <conditionalFormatting sqref="N538">
    <cfRule type="cellIs" dxfId="2831" priority="603" stopIfTrue="1" operator="between">
      <formula>50.1</formula>
      <formula>100</formula>
    </cfRule>
    <cfRule type="cellIs" dxfId="2830" priority="604" stopIfTrue="1" operator="greaterThan">
      <formula>100</formula>
    </cfRule>
  </conditionalFormatting>
  <conditionalFormatting sqref="M538">
    <cfRule type="cellIs" dxfId="2829" priority="601" stopIfTrue="1" operator="between">
      <formula>1250.1</formula>
      <formula>5000</formula>
    </cfRule>
    <cfRule type="cellIs" dxfId="2828" priority="602" stopIfTrue="1" operator="greaterThan">
      <formula>5000</formula>
    </cfRule>
  </conditionalFormatting>
  <conditionalFormatting sqref="F550:G550">
    <cfRule type="cellIs" dxfId="2827" priority="598" stopIfTrue="1" operator="lessThanOrEqual">
      <formula>60</formula>
    </cfRule>
    <cfRule type="cellIs" dxfId="2826" priority="599" stopIfTrue="1" operator="between">
      <formula>60</formula>
      <formula>100</formula>
    </cfRule>
    <cfRule type="cellIs" dxfId="2825" priority="600" stopIfTrue="1" operator="greaterThan">
      <formula>100</formula>
    </cfRule>
  </conditionalFormatting>
  <conditionalFormatting sqref="E550">
    <cfRule type="cellIs" dxfId="2824" priority="595" stopIfTrue="1" operator="lessThanOrEqual">
      <formula>2.5</formula>
    </cfRule>
    <cfRule type="cellIs" dxfId="2823" priority="596" stopIfTrue="1" operator="between">
      <formula>2.5</formula>
      <formula>7</formula>
    </cfRule>
    <cfRule type="cellIs" dxfId="2822" priority="597" stopIfTrue="1" operator="greaterThan">
      <formula>7</formula>
    </cfRule>
  </conditionalFormatting>
  <conditionalFormatting sqref="H550">
    <cfRule type="cellIs" dxfId="2821" priority="592" stopIfTrue="1" operator="lessThanOrEqual">
      <formula>12</formula>
    </cfRule>
    <cfRule type="cellIs" dxfId="2820" priority="593" stopIfTrue="1" operator="between">
      <formula>12</formula>
      <formula>16</formula>
    </cfRule>
    <cfRule type="cellIs" dxfId="2819" priority="594" stopIfTrue="1" operator="greaterThan">
      <formula>16</formula>
    </cfRule>
  </conditionalFormatting>
  <conditionalFormatting sqref="J550">
    <cfRule type="cellIs" dxfId="2818" priority="589" stopIfTrue="1" operator="greaterThan">
      <formula>6.2</formula>
    </cfRule>
    <cfRule type="cellIs" dxfId="2817" priority="590" stopIfTrue="1" operator="between">
      <formula>5.601</formula>
      <formula>6.2</formula>
    </cfRule>
    <cfRule type="cellIs" dxfId="2816" priority="591" stopIfTrue="1" operator="lessThanOrEqual">
      <formula>5.6</formula>
    </cfRule>
  </conditionalFormatting>
  <conditionalFormatting sqref="K550">
    <cfRule type="cellIs" dxfId="2815" priority="588" stopIfTrue="1" operator="lessThanOrEqual">
      <formula>0.02</formula>
    </cfRule>
  </conditionalFormatting>
  <conditionalFormatting sqref="G550">
    <cfRule type="cellIs" dxfId="2814" priority="585" stopIfTrue="1" operator="lessThanOrEqual">
      <formula>0.12</formula>
    </cfRule>
    <cfRule type="cellIs" dxfId="2813" priority="586" stopIfTrue="1" operator="between">
      <formula>0.1201</formula>
      <formula>0.2</formula>
    </cfRule>
    <cfRule type="cellIs" dxfId="2812" priority="587" stopIfTrue="1" operator="greaterThan">
      <formula>0.2</formula>
    </cfRule>
  </conditionalFormatting>
  <conditionalFormatting sqref="N550">
    <cfRule type="cellIs" dxfId="2811" priority="583" stopIfTrue="1" operator="between">
      <formula>50.1</formula>
      <formula>100</formula>
    </cfRule>
    <cfRule type="cellIs" dxfId="2810" priority="584" stopIfTrue="1" operator="greaterThan">
      <formula>100</formula>
    </cfRule>
  </conditionalFormatting>
  <conditionalFormatting sqref="M550">
    <cfRule type="cellIs" dxfId="2809" priority="581" stopIfTrue="1" operator="between">
      <formula>1250.1</formula>
      <formula>5000</formula>
    </cfRule>
    <cfRule type="cellIs" dxfId="2808" priority="582" stopIfTrue="1" operator="greaterThan">
      <formula>5000</formula>
    </cfRule>
  </conditionalFormatting>
  <conditionalFormatting sqref="F550:G550">
    <cfRule type="cellIs" dxfId="2807" priority="578" stopIfTrue="1" operator="lessThanOrEqual">
      <formula>60</formula>
    </cfRule>
    <cfRule type="cellIs" dxfId="2806" priority="579" stopIfTrue="1" operator="between">
      <formula>60</formula>
      <formula>100</formula>
    </cfRule>
    <cfRule type="cellIs" dxfId="2805" priority="580" stopIfTrue="1" operator="greaterThan">
      <formula>100</formula>
    </cfRule>
  </conditionalFormatting>
  <conditionalFormatting sqref="E550">
    <cfRule type="cellIs" dxfId="2804" priority="575" stopIfTrue="1" operator="lessThanOrEqual">
      <formula>2.5</formula>
    </cfRule>
    <cfRule type="cellIs" dxfId="2803" priority="576" stopIfTrue="1" operator="between">
      <formula>2.5</formula>
      <formula>7</formula>
    </cfRule>
    <cfRule type="cellIs" dxfId="2802" priority="577" stopIfTrue="1" operator="greaterThan">
      <formula>7</formula>
    </cfRule>
  </conditionalFormatting>
  <conditionalFormatting sqref="H550">
    <cfRule type="cellIs" dxfId="2801" priority="572" stopIfTrue="1" operator="lessThanOrEqual">
      <formula>12</formula>
    </cfRule>
    <cfRule type="cellIs" dxfId="2800" priority="573" stopIfTrue="1" operator="between">
      <formula>12</formula>
      <formula>16</formula>
    </cfRule>
    <cfRule type="cellIs" dxfId="2799" priority="574" stopIfTrue="1" operator="greaterThan">
      <formula>16</formula>
    </cfRule>
  </conditionalFormatting>
  <conditionalFormatting sqref="J550">
    <cfRule type="cellIs" dxfId="2798" priority="569" stopIfTrue="1" operator="greaterThan">
      <formula>6.2</formula>
    </cfRule>
    <cfRule type="cellIs" dxfId="2797" priority="570" stopIfTrue="1" operator="between">
      <formula>5.601</formula>
      <formula>6.2</formula>
    </cfRule>
    <cfRule type="cellIs" dxfId="2796" priority="571" stopIfTrue="1" operator="lessThanOrEqual">
      <formula>5.6</formula>
    </cfRule>
  </conditionalFormatting>
  <conditionalFormatting sqref="K550">
    <cfRule type="cellIs" dxfId="2795" priority="568" stopIfTrue="1" operator="lessThanOrEqual">
      <formula>0.02</formula>
    </cfRule>
  </conditionalFormatting>
  <conditionalFormatting sqref="G550">
    <cfRule type="cellIs" dxfId="2794" priority="565" stopIfTrue="1" operator="lessThanOrEqual">
      <formula>0.12</formula>
    </cfRule>
    <cfRule type="cellIs" dxfId="2793" priority="566" stopIfTrue="1" operator="between">
      <formula>0.1201</formula>
      <formula>0.2</formula>
    </cfRule>
    <cfRule type="cellIs" dxfId="2792" priority="567" stopIfTrue="1" operator="greaterThan">
      <formula>0.2</formula>
    </cfRule>
  </conditionalFormatting>
  <conditionalFormatting sqref="N550">
    <cfRule type="cellIs" dxfId="2791" priority="563" stopIfTrue="1" operator="between">
      <formula>50.1</formula>
      <formula>100</formula>
    </cfRule>
    <cfRule type="cellIs" dxfId="2790" priority="564" stopIfTrue="1" operator="greaterThan">
      <formula>100</formula>
    </cfRule>
  </conditionalFormatting>
  <conditionalFormatting sqref="M550">
    <cfRule type="cellIs" dxfId="2789" priority="561" stopIfTrue="1" operator="between">
      <formula>1250.1</formula>
      <formula>5000</formula>
    </cfRule>
    <cfRule type="cellIs" dxfId="2788" priority="562" stopIfTrue="1" operator="greaterThan">
      <formula>5000</formula>
    </cfRule>
  </conditionalFormatting>
  <conditionalFormatting sqref="F562:G562">
    <cfRule type="cellIs" dxfId="2787" priority="558" stopIfTrue="1" operator="lessThanOrEqual">
      <formula>60</formula>
    </cfRule>
    <cfRule type="cellIs" dxfId="2786" priority="559" stopIfTrue="1" operator="between">
      <formula>60</formula>
      <formula>100</formula>
    </cfRule>
    <cfRule type="cellIs" dxfId="2785" priority="560" stopIfTrue="1" operator="greaterThan">
      <formula>100</formula>
    </cfRule>
  </conditionalFormatting>
  <conditionalFormatting sqref="E562">
    <cfRule type="cellIs" dxfId="2784" priority="555" stopIfTrue="1" operator="lessThanOrEqual">
      <formula>2.5</formula>
    </cfRule>
    <cfRule type="cellIs" dxfId="2783" priority="556" stopIfTrue="1" operator="between">
      <formula>2.5</formula>
      <formula>7</formula>
    </cfRule>
    <cfRule type="cellIs" dxfId="2782" priority="557" stopIfTrue="1" operator="greaterThan">
      <formula>7</formula>
    </cfRule>
  </conditionalFormatting>
  <conditionalFormatting sqref="H562">
    <cfRule type="cellIs" dxfId="2781" priority="552" stopIfTrue="1" operator="lessThanOrEqual">
      <formula>12</formula>
    </cfRule>
    <cfRule type="cellIs" dxfId="2780" priority="553" stopIfTrue="1" operator="between">
      <formula>12</formula>
      <formula>16</formula>
    </cfRule>
    <cfRule type="cellIs" dxfId="2779" priority="554" stopIfTrue="1" operator="greaterThan">
      <formula>16</formula>
    </cfRule>
  </conditionalFormatting>
  <conditionalFormatting sqref="J562">
    <cfRule type="cellIs" dxfId="2778" priority="549" stopIfTrue="1" operator="greaterThan">
      <formula>6.2</formula>
    </cfRule>
    <cfRule type="cellIs" dxfId="2777" priority="550" stopIfTrue="1" operator="between">
      <formula>5.601</formula>
      <formula>6.2</formula>
    </cfRule>
    <cfRule type="cellIs" dxfId="2776" priority="551" stopIfTrue="1" operator="lessThanOrEqual">
      <formula>5.6</formula>
    </cfRule>
  </conditionalFormatting>
  <conditionalFormatting sqref="K562">
    <cfRule type="cellIs" dxfId="2775" priority="548" stopIfTrue="1" operator="lessThanOrEqual">
      <formula>0.02</formula>
    </cfRule>
  </conditionalFormatting>
  <conditionalFormatting sqref="G562">
    <cfRule type="cellIs" dxfId="2774" priority="545" stopIfTrue="1" operator="lessThanOrEqual">
      <formula>0.12</formula>
    </cfRule>
    <cfRule type="cellIs" dxfId="2773" priority="546" stopIfTrue="1" operator="between">
      <formula>0.1201</formula>
      <formula>0.2</formula>
    </cfRule>
    <cfRule type="cellIs" dxfId="2772" priority="547" stopIfTrue="1" operator="greaterThan">
      <formula>0.2</formula>
    </cfRule>
  </conditionalFormatting>
  <conditionalFormatting sqref="N562">
    <cfRule type="cellIs" dxfId="2771" priority="543" stopIfTrue="1" operator="between">
      <formula>50.1</formula>
      <formula>100</formula>
    </cfRule>
    <cfRule type="cellIs" dxfId="2770" priority="544" stopIfTrue="1" operator="greaterThan">
      <formula>100</formula>
    </cfRule>
  </conditionalFormatting>
  <conditionalFormatting sqref="M562">
    <cfRule type="cellIs" dxfId="2769" priority="541" stopIfTrue="1" operator="between">
      <formula>1250.1</formula>
      <formula>5000</formula>
    </cfRule>
    <cfRule type="cellIs" dxfId="2768" priority="542" stopIfTrue="1" operator="greaterThan">
      <formula>5000</formula>
    </cfRule>
  </conditionalFormatting>
  <conditionalFormatting sqref="F562:G562">
    <cfRule type="cellIs" dxfId="2767" priority="538" stopIfTrue="1" operator="lessThanOrEqual">
      <formula>60</formula>
    </cfRule>
    <cfRule type="cellIs" dxfId="2766" priority="539" stopIfTrue="1" operator="between">
      <formula>60</formula>
      <formula>100</formula>
    </cfRule>
    <cfRule type="cellIs" dxfId="2765" priority="540" stopIfTrue="1" operator="greaterThan">
      <formula>100</formula>
    </cfRule>
  </conditionalFormatting>
  <conditionalFormatting sqref="E562">
    <cfRule type="cellIs" dxfId="2764" priority="535" stopIfTrue="1" operator="lessThanOrEqual">
      <formula>2.5</formula>
    </cfRule>
    <cfRule type="cellIs" dxfId="2763" priority="536" stopIfTrue="1" operator="between">
      <formula>2.5</formula>
      <formula>7</formula>
    </cfRule>
    <cfRule type="cellIs" dxfId="2762" priority="537" stopIfTrue="1" operator="greaterThan">
      <formula>7</formula>
    </cfRule>
  </conditionalFormatting>
  <conditionalFormatting sqref="H562">
    <cfRule type="cellIs" dxfId="2761" priority="532" stopIfTrue="1" operator="lessThanOrEqual">
      <formula>12</formula>
    </cfRule>
    <cfRule type="cellIs" dxfId="2760" priority="533" stopIfTrue="1" operator="between">
      <formula>12</formula>
      <formula>16</formula>
    </cfRule>
    <cfRule type="cellIs" dxfId="2759" priority="534" stopIfTrue="1" operator="greaterThan">
      <formula>16</formula>
    </cfRule>
  </conditionalFormatting>
  <conditionalFormatting sqref="J562">
    <cfRule type="cellIs" dxfId="2758" priority="529" stopIfTrue="1" operator="greaterThan">
      <formula>6.2</formula>
    </cfRule>
    <cfRule type="cellIs" dxfId="2757" priority="530" stopIfTrue="1" operator="between">
      <formula>5.601</formula>
      <formula>6.2</formula>
    </cfRule>
    <cfRule type="cellIs" dxfId="2756" priority="531" stopIfTrue="1" operator="lessThanOrEqual">
      <formula>5.6</formula>
    </cfRule>
  </conditionalFormatting>
  <conditionalFormatting sqref="K562">
    <cfRule type="cellIs" dxfId="2755" priority="528" stopIfTrue="1" operator="lessThanOrEqual">
      <formula>0.02</formula>
    </cfRule>
  </conditionalFormatting>
  <conditionalFormatting sqref="G562">
    <cfRule type="cellIs" dxfId="2754" priority="525" stopIfTrue="1" operator="lessThanOrEqual">
      <formula>0.12</formula>
    </cfRule>
    <cfRule type="cellIs" dxfId="2753" priority="526" stopIfTrue="1" operator="between">
      <formula>0.1201</formula>
      <formula>0.2</formula>
    </cfRule>
    <cfRule type="cellIs" dxfId="2752" priority="527" stopIfTrue="1" operator="greaterThan">
      <formula>0.2</formula>
    </cfRule>
  </conditionalFormatting>
  <conditionalFormatting sqref="N562">
    <cfRule type="cellIs" dxfId="2751" priority="523" stopIfTrue="1" operator="between">
      <formula>50.1</formula>
      <formula>100</formula>
    </cfRule>
    <cfRule type="cellIs" dxfId="2750" priority="524" stopIfTrue="1" operator="greaterThan">
      <formula>100</formula>
    </cfRule>
  </conditionalFormatting>
  <conditionalFormatting sqref="M562">
    <cfRule type="cellIs" dxfId="2749" priority="521" stopIfTrue="1" operator="between">
      <formula>1250.1</formula>
      <formula>5000</formula>
    </cfRule>
    <cfRule type="cellIs" dxfId="2748" priority="522" stopIfTrue="1" operator="greaterThan">
      <formula>5000</formula>
    </cfRule>
  </conditionalFormatting>
  <conditionalFormatting sqref="F574:G574">
    <cfRule type="cellIs" dxfId="2747" priority="518" stopIfTrue="1" operator="lessThanOrEqual">
      <formula>60</formula>
    </cfRule>
    <cfRule type="cellIs" dxfId="2746" priority="519" stopIfTrue="1" operator="between">
      <formula>60</formula>
      <formula>100</formula>
    </cfRule>
    <cfRule type="cellIs" dxfId="2745" priority="520" stopIfTrue="1" operator="greaterThan">
      <formula>100</formula>
    </cfRule>
  </conditionalFormatting>
  <conditionalFormatting sqref="E574">
    <cfRule type="cellIs" dxfId="2744" priority="515" stopIfTrue="1" operator="lessThanOrEqual">
      <formula>2.5</formula>
    </cfRule>
    <cfRule type="cellIs" dxfId="2743" priority="516" stopIfTrue="1" operator="between">
      <formula>2.5</formula>
      <formula>7</formula>
    </cfRule>
    <cfRule type="cellIs" dxfId="2742" priority="517" stopIfTrue="1" operator="greaterThan">
      <formula>7</formula>
    </cfRule>
  </conditionalFormatting>
  <conditionalFormatting sqref="H574">
    <cfRule type="cellIs" dxfId="2741" priority="512" stopIfTrue="1" operator="lessThanOrEqual">
      <formula>12</formula>
    </cfRule>
    <cfRule type="cellIs" dxfId="2740" priority="513" stopIfTrue="1" operator="between">
      <formula>12</formula>
      <formula>16</formula>
    </cfRule>
    <cfRule type="cellIs" dxfId="2739" priority="514" stopIfTrue="1" operator="greaterThan">
      <formula>16</formula>
    </cfRule>
  </conditionalFormatting>
  <conditionalFormatting sqref="J574">
    <cfRule type="cellIs" dxfId="2738" priority="509" stopIfTrue="1" operator="greaterThan">
      <formula>6.2</formula>
    </cfRule>
    <cfRule type="cellIs" dxfId="2737" priority="510" stopIfTrue="1" operator="between">
      <formula>5.601</formula>
      <formula>6.2</formula>
    </cfRule>
    <cfRule type="cellIs" dxfId="2736" priority="511" stopIfTrue="1" operator="lessThanOrEqual">
      <formula>5.6</formula>
    </cfRule>
  </conditionalFormatting>
  <conditionalFormatting sqref="K574">
    <cfRule type="cellIs" dxfId="2735" priority="508" stopIfTrue="1" operator="lessThanOrEqual">
      <formula>0.02</formula>
    </cfRule>
  </conditionalFormatting>
  <conditionalFormatting sqref="G574">
    <cfRule type="cellIs" dxfId="2734" priority="505" stopIfTrue="1" operator="lessThanOrEqual">
      <formula>0.12</formula>
    </cfRule>
    <cfRule type="cellIs" dxfId="2733" priority="506" stopIfTrue="1" operator="between">
      <formula>0.1201</formula>
      <formula>0.2</formula>
    </cfRule>
    <cfRule type="cellIs" dxfId="2732" priority="507" stopIfTrue="1" operator="greaterThan">
      <formula>0.2</formula>
    </cfRule>
  </conditionalFormatting>
  <conditionalFormatting sqref="N574">
    <cfRule type="cellIs" dxfId="2731" priority="503" stopIfTrue="1" operator="between">
      <formula>50.1</formula>
      <formula>100</formula>
    </cfRule>
    <cfRule type="cellIs" dxfId="2730" priority="504" stopIfTrue="1" operator="greaterThan">
      <formula>100</formula>
    </cfRule>
  </conditionalFormatting>
  <conditionalFormatting sqref="M574">
    <cfRule type="cellIs" dxfId="2729" priority="501" stopIfTrue="1" operator="between">
      <formula>1250.1</formula>
      <formula>5000</formula>
    </cfRule>
    <cfRule type="cellIs" dxfId="2728" priority="502" stopIfTrue="1" operator="greaterThan">
      <formula>5000</formula>
    </cfRule>
  </conditionalFormatting>
  <conditionalFormatting sqref="F574:G574">
    <cfRule type="cellIs" dxfId="2727" priority="498" stopIfTrue="1" operator="lessThanOrEqual">
      <formula>60</formula>
    </cfRule>
    <cfRule type="cellIs" dxfId="2726" priority="499" stopIfTrue="1" operator="between">
      <formula>60</formula>
      <formula>100</formula>
    </cfRule>
    <cfRule type="cellIs" dxfId="2725" priority="500" stopIfTrue="1" operator="greaterThan">
      <formula>100</formula>
    </cfRule>
  </conditionalFormatting>
  <conditionalFormatting sqref="E574">
    <cfRule type="cellIs" dxfId="2724" priority="495" stopIfTrue="1" operator="lessThanOrEqual">
      <formula>2.5</formula>
    </cfRule>
    <cfRule type="cellIs" dxfId="2723" priority="496" stopIfTrue="1" operator="between">
      <formula>2.5</formula>
      <formula>7</formula>
    </cfRule>
    <cfRule type="cellIs" dxfId="2722" priority="497" stopIfTrue="1" operator="greaterThan">
      <formula>7</formula>
    </cfRule>
  </conditionalFormatting>
  <conditionalFormatting sqref="H574">
    <cfRule type="cellIs" dxfId="2721" priority="492" stopIfTrue="1" operator="lessThanOrEqual">
      <formula>12</formula>
    </cfRule>
    <cfRule type="cellIs" dxfId="2720" priority="493" stopIfTrue="1" operator="between">
      <formula>12</formula>
      <formula>16</formula>
    </cfRule>
    <cfRule type="cellIs" dxfId="2719" priority="494" stopIfTrue="1" operator="greaterThan">
      <formula>16</formula>
    </cfRule>
  </conditionalFormatting>
  <conditionalFormatting sqref="J574">
    <cfRule type="cellIs" dxfId="2718" priority="489" stopIfTrue="1" operator="greaterThan">
      <formula>6.2</formula>
    </cfRule>
    <cfRule type="cellIs" dxfId="2717" priority="490" stopIfTrue="1" operator="between">
      <formula>5.601</formula>
      <formula>6.2</formula>
    </cfRule>
    <cfRule type="cellIs" dxfId="2716" priority="491" stopIfTrue="1" operator="lessThanOrEqual">
      <formula>5.6</formula>
    </cfRule>
  </conditionalFormatting>
  <conditionalFormatting sqref="K574">
    <cfRule type="cellIs" dxfId="2715" priority="488" stopIfTrue="1" operator="lessThanOrEqual">
      <formula>0.02</formula>
    </cfRule>
  </conditionalFormatting>
  <conditionalFormatting sqref="G574">
    <cfRule type="cellIs" dxfId="2714" priority="485" stopIfTrue="1" operator="lessThanOrEqual">
      <formula>0.12</formula>
    </cfRule>
    <cfRule type="cellIs" dxfId="2713" priority="486" stopIfTrue="1" operator="between">
      <formula>0.1201</formula>
      <formula>0.2</formula>
    </cfRule>
    <cfRule type="cellIs" dxfId="2712" priority="487" stopIfTrue="1" operator="greaterThan">
      <formula>0.2</formula>
    </cfRule>
  </conditionalFormatting>
  <conditionalFormatting sqref="N574">
    <cfRule type="cellIs" dxfId="2711" priority="483" stopIfTrue="1" operator="between">
      <formula>50.1</formula>
      <formula>100</formula>
    </cfRule>
    <cfRule type="cellIs" dxfId="2710" priority="484" stopIfTrue="1" operator="greaterThan">
      <formula>100</formula>
    </cfRule>
  </conditionalFormatting>
  <conditionalFormatting sqref="M574">
    <cfRule type="cellIs" dxfId="2709" priority="481" stopIfTrue="1" operator="between">
      <formula>1250.1</formula>
      <formula>5000</formula>
    </cfRule>
    <cfRule type="cellIs" dxfId="2708" priority="482" stopIfTrue="1" operator="greaterThan">
      <formula>5000</formula>
    </cfRule>
  </conditionalFormatting>
  <conditionalFormatting sqref="F586:G586">
    <cfRule type="cellIs" dxfId="2707" priority="478" stopIfTrue="1" operator="lessThanOrEqual">
      <formula>60</formula>
    </cfRule>
    <cfRule type="cellIs" dxfId="2706" priority="479" stopIfTrue="1" operator="between">
      <formula>60</formula>
      <formula>100</formula>
    </cfRule>
    <cfRule type="cellIs" dxfId="2705" priority="480" stopIfTrue="1" operator="greaterThan">
      <formula>100</formula>
    </cfRule>
  </conditionalFormatting>
  <conditionalFormatting sqref="E586">
    <cfRule type="cellIs" dxfId="2704" priority="475" stopIfTrue="1" operator="lessThanOrEqual">
      <formula>2.5</formula>
    </cfRule>
    <cfRule type="cellIs" dxfId="2703" priority="476" stopIfTrue="1" operator="between">
      <formula>2.5</formula>
      <formula>7</formula>
    </cfRule>
    <cfRule type="cellIs" dxfId="2702" priority="477" stopIfTrue="1" operator="greaterThan">
      <formula>7</formula>
    </cfRule>
  </conditionalFormatting>
  <conditionalFormatting sqref="H586">
    <cfRule type="cellIs" dxfId="2701" priority="472" stopIfTrue="1" operator="lessThanOrEqual">
      <formula>12</formula>
    </cfRule>
    <cfRule type="cellIs" dxfId="2700" priority="473" stopIfTrue="1" operator="between">
      <formula>12</formula>
      <formula>16</formula>
    </cfRule>
    <cfRule type="cellIs" dxfId="2699" priority="474" stopIfTrue="1" operator="greaterThan">
      <formula>16</formula>
    </cfRule>
  </conditionalFormatting>
  <conditionalFormatting sqref="J586">
    <cfRule type="cellIs" dxfId="2698" priority="469" stopIfTrue="1" operator="greaterThan">
      <formula>6.2</formula>
    </cfRule>
    <cfRule type="cellIs" dxfId="2697" priority="470" stopIfTrue="1" operator="between">
      <formula>5.601</formula>
      <formula>6.2</formula>
    </cfRule>
    <cfRule type="cellIs" dxfId="2696" priority="471" stopIfTrue="1" operator="lessThanOrEqual">
      <formula>5.6</formula>
    </cfRule>
  </conditionalFormatting>
  <conditionalFormatting sqref="K586">
    <cfRule type="cellIs" dxfId="2695" priority="468" stopIfTrue="1" operator="lessThanOrEqual">
      <formula>0.02</formula>
    </cfRule>
  </conditionalFormatting>
  <conditionalFormatting sqref="G586">
    <cfRule type="cellIs" dxfId="2694" priority="465" stopIfTrue="1" operator="lessThanOrEqual">
      <formula>0.12</formula>
    </cfRule>
    <cfRule type="cellIs" dxfId="2693" priority="466" stopIfTrue="1" operator="between">
      <formula>0.1201</formula>
      <formula>0.2</formula>
    </cfRule>
    <cfRule type="cellIs" dxfId="2692" priority="467" stopIfTrue="1" operator="greaterThan">
      <formula>0.2</formula>
    </cfRule>
  </conditionalFormatting>
  <conditionalFormatting sqref="N586">
    <cfRule type="cellIs" dxfId="2691" priority="463" stopIfTrue="1" operator="between">
      <formula>50.1</formula>
      <formula>100</formula>
    </cfRule>
    <cfRule type="cellIs" dxfId="2690" priority="464" stopIfTrue="1" operator="greaterThan">
      <formula>100</formula>
    </cfRule>
  </conditionalFormatting>
  <conditionalFormatting sqref="M586">
    <cfRule type="cellIs" dxfId="2689" priority="461" stopIfTrue="1" operator="between">
      <formula>1250.1</formula>
      <formula>5000</formula>
    </cfRule>
    <cfRule type="cellIs" dxfId="2688" priority="462" stopIfTrue="1" operator="greaterThan">
      <formula>5000</formula>
    </cfRule>
  </conditionalFormatting>
  <conditionalFormatting sqref="F586:G586">
    <cfRule type="cellIs" dxfId="2687" priority="458" stopIfTrue="1" operator="lessThanOrEqual">
      <formula>60</formula>
    </cfRule>
    <cfRule type="cellIs" dxfId="2686" priority="459" stopIfTrue="1" operator="between">
      <formula>60</formula>
      <formula>100</formula>
    </cfRule>
    <cfRule type="cellIs" dxfId="2685" priority="460" stopIfTrue="1" operator="greaterThan">
      <formula>100</formula>
    </cfRule>
  </conditionalFormatting>
  <conditionalFormatting sqref="E586">
    <cfRule type="cellIs" dxfId="2684" priority="455" stopIfTrue="1" operator="lessThanOrEqual">
      <formula>2.5</formula>
    </cfRule>
    <cfRule type="cellIs" dxfId="2683" priority="456" stopIfTrue="1" operator="between">
      <formula>2.5</formula>
      <formula>7</formula>
    </cfRule>
    <cfRule type="cellIs" dxfId="2682" priority="457" stopIfTrue="1" operator="greaterThan">
      <formula>7</formula>
    </cfRule>
  </conditionalFormatting>
  <conditionalFormatting sqref="H586">
    <cfRule type="cellIs" dxfId="2681" priority="452" stopIfTrue="1" operator="lessThanOrEqual">
      <formula>12</formula>
    </cfRule>
    <cfRule type="cellIs" dxfId="2680" priority="453" stopIfTrue="1" operator="between">
      <formula>12</formula>
      <formula>16</formula>
    </cfRule>
    <cfRule type="cellIs" dxfId="2679" priority="454" stopIfTrue="1" operator="greaterThan">
      <formula>16</formula>
    </cfRule>
  </conditionalFormatting>
  <conditionalFormatting sqref="J586">
    <cfRule type="cellIs" dxfId="2678" priority="449" stopIfTrue="1" operator="greaterThan">
      <formula>6.2</formula>
    </cfRule>
    <cfRule type="cellIs" dxfId="2677" priority="450" stopIfTrue="1" operator="between">
      <formula>5.601</formula>
      <formula>6.2</formula>
    </cfRule>
    <cfRule type="cellIs" dxfId="2676" priority="451" stopIfTrue="1" operator="lessThanOrEqual">
      <formula>5.6</formula>
    </cfRule>
  </conditionalFormatting>
  <conditionalFormatting sqref="K586">
    <cfRule type="cellIs" dxfId="2675" priority="448" stopIfTrue="1" operator="lessThanOrEqual">
      <formula>0.02</formula>
    </cfRule>
  </conditionalFormatting>
  <conditionalFormatting sqref="G586">
    <cfRule type="cellIs" dxfId="2674" priority="445" stopIfTrue="1" operator="lessThanOrEqual">
      <formula>0.12</formula>
    </cfRule>
    <cfRule type="cellIs" dxfId="2673" priority="446" stopIfTrue="1" operator="between">
      <formula>0.1201</formula>
      <formula>0.2</formula>
    </cfRule>
    <cfRule type="cellIs" dxfId="2672" priority="447" stopIfTrue="1" operator="greaterThan">
      <formula>0.2</formula>
    </cfRule>
  </conditionalFormatting>
  <conditionalFormatting sqref="N586">
    <cfRule type="cellIs" dxfId="2671" priority="443" stopIfTrue="1" operator="between">
      <formula>50.1</formula>
      <formula>100</formula>
    </cfRule>
    <cfRule type="cellIs" dxfId="2670" priority="444" stopIfTrue="1" operator="greaterThan">
      <formula>100</formula>
    </cfRule>
  </conditionalFormatting>
  <conditionalFormatting sqref="M586">
    <cfRule type="cellIs" dxfId="2669" priority="441" stopIfTrue="1" operator="between">
      <formula>1250.1</formula>
      <formula>5000</formula>
    </cfRule>
    <cfRule type="cellIs" dxfId="2668" priority="442" stopIfTrue="1" operator="greaterThan">
      <formula>5000</formula>
    </cfRule>
  </conditionalFormatting>
  <conditionalFormatting sqref="F598:G598">
    <cfRule type="cellIs" dxfId="2667" priority="438" stopIfTrue="1" operator="lessThanOrEqual">
      <formula>60</formula>
    </cfRule>
    <cfRule type="cellIs" dxfId="2666" priority="439" stopIfTrue="1" operator="between">
      <formula>60</formula>
      <formula>100</formula>
    </cfRule>
    <cfRule type="cellIs" dxfId="2665" priority="440" stopIfTrue="1" operator="greaterThan">
      <formula>100</formula>
    </cfRule>
  </conditionalFormatting>
  <conditionalFormatting sqref="E598">
    <cfRule type="cellIs" dxfId="2664" priority="435" stopIfTrue="1" operator="lessThanOrEqual">
      <formula>2.5</formula>
    </cfRule>
    <cfRule type="cellIs" dxfId="2663" priority="436" stopIfTrue="1" operator="between">
      <formula>2.5</formula>
      <formula>7</formula>
    </cfRule>
    <cfRule type="cellIs" dxfId="2662" priority="437" stopIfTrue="1" operator="greaterThan">
      <formula>7</formula>
    </cfRule>
  </conditionalFormatting>
  <conditionalFormatting sqref="H598">
    <cfRule type="cellIs" dxfId="2661" priority="432" stopIfTrue="1" operator="lessThanOrEqual">
      <formula>12</formula>
    </cfRule>
    <cfRule type="cellIs" dxfId="2660" priority="433" stopIfTrue="1" operator="between">
      <formula>12</formula>
      <formula>16</formula>
    </cfRule>
    <cfRule type="cellIs" dxfId="2659" priority="434" stopIfTrue="1" operator="greaterThan">
      <formula>16</formula>
    </cfRule>
  </conditionalFormatting>
  <conditionalFormatting sqref="J598">
    <cfRule type="cellIs" dxfId="2658" priority="429" stopIfTrue="1" operator="greaterThan">
      <formula>6.2</formula>
    </cfRule>
    <cfRule type="cellIs" dxfId="2657" priority="430" stopIfTrue="1" operator="between">
      <formula>5.601</formula>
      <formula>6.2</formula>
    </cfRule>
    <cfRule type="cellIs" dxfId="2656" priority="431" stopIfTrue="1" operator="lessThanOrEqual">
      <formula>5.6</formula>
    </cfRule>
  </conditionalFormatting>
  <conditionalFormatting sqref="K598">
    <cfRule type="cellIs" dxfId="2655" priority="428" stopIfTrue="1" operator="lessThanOrEqual">
      <formula>0.02</formula>
    </cfRule>
  </conditionalFormatting>
  <conditionalFormatting sqref="G598">
    <cfRule type="cellIs" dxfId="2654" priority="425" stopIfTrue="1" operator="lessThanOrEqual">
      <formula>0.12</formula>
    </cfRule>
    <cfRule type="cellIs" dxfId="2653" priority="426" stopIfTrue="1" operator="between">
      <formula>0.1201</formula>
      <formula>0.2</formula>
    </cfRule>
    <cfRule type="cellIs" dxfId="2652" priority="427" stopIfTrue="1" operator="greaterThan">
      <formula>0.2</formula>
    </cfRule>
  </conditionalFormatting>
  <conditionalFormatting sqref="N598">
    <cfRule type="cellIs" dxfId="2651" priority="423" stopIfTrue="1" operator="between">
      <formula>50.1</formula>
      <formula>100</formula>
    </cfRule>
    <cfRule type="cellIs" dxfId="2650" priority="424" stopIfTrue="1" operator="greaterThan">
      <formula>100</formula>
    </cfRule>
  </conditionalFormatting>
  <conditionalFormatting sqref="M598">
    <cfRule type="cellIs" dxfId="2649" priority="421" stopIfTrue="1" operator="between">
      <formula>1250.1</formula>
      <formula>5000</formula>
    </cfRule>
    <cfRule type="cellIs" dxfId="2648" priority="422" stopIfTrue="1" operator="greaterThan">
      <formula>5000</formula>
    </cfRule>
  </conditionalFormatting>
  <conditionalFormatting sqref="F598:G598">
    <cfRule type="cellIs" dxfId="2647" priority="418" stopIfTrue="1" operator="lessThanOrEqual">
      <formula>60</formula>
    </cfRule>
    <cfRule type="cellIs" dxfId="2646" priority="419" stopIfTrue="1" operator="between">
      <formula>60</formula>
      <formula>100</formula>
    </cfRule>
    <cfRule type="cellIs" dxfId="2645" priority="420" stopIfTrue="1" operator="greaterThan">
      <formula>100</formula>
    </cfRule>
  </conditionalFormatting>
  <conditionalFormatting sqref="E598">
    <cfRule type="cellIs" dxfId="2644" priority="415" stopIfTrue="1" operator="lessThanOrEqual">
      <formula>2.5</formula>
    </cfRule>
    <cfRule type="cellIs" dxfId="2643" priority="416" stopIfTrue="1" operator="between">
      <formula>2.5</formula>
      <formula>7</formula>
    </cfRule>
    <cfRule type="cellIs" dxfId="2642" priority="417" stopIfTrue="1" operator="greaterThan">
      <formula>7</formula>
    </cfRule>
  </conditionalFormatting>
  <conditionalFormatting sqref="H598">
    <cfRule type="cellIs" dxfId="2641" priority="412" stopIfTrue="1" operator="lessThanOrEqual">
      <formula>12</formula>
    </cfRule>
    <cfRule type="cellIs" dxfId="2640" priority="413" stopIfTrue="1" operator="between">
      <formula>12</formula>
      <formula>16</formula>
    </cfRule>
    <cfRule type="cellIs" dxfId="2639" priority="414" stopIfTrue="1" operator="greaterThan">
      <formula>16</formula>
    </cfRule>
  </conditionalFormatting>
  <conditionalFormatting sqref="J598">
    <cfRule type="cellIs" dxfId="2638" priority="409" stopIfTrue="1" operator="greaterThan">
      <formula>6.2</formula>
    </cfRule>
    <cfRule type="cellIs" dxfId="2637" priority="410" stopIfTrue="1" operator="between">
      <formula>5.601</formula>
      <formula>6.2</formula>
    </cfRule>
    <cfRule type="cellIs" dxfId="2636" priority="411" stopIfTrue="1" operator="lessThanOrEqual">
      <formula>5.6</formula>
    </cfRule>
  </conditionalFormatting>
  <conditionalFormatting sqref="K598">
    <cfRule type="cellIs" dxfId="2635" priority="408" stopIfTrue="1" operator="lessThanOrEqual">
      <formula>0.02</formula>
    </cfRule>
  </conditionalFormatting>
  <conditionalFormatting sqref="G598">
    <cfRule type="cellIs" dxfId="2634" priority="405" stopIfTrue="1" operator="lessThanOrEqual">
      <formula>0.12</formula>
    </cfRule>
    <cfRule type="cellIs" dxfId="2633" priority="406" stopIfTrue="1" operator="between">
      <formula>0.1201</formula>
      <formula>0.2</formula>
    </cfRule>
    <cfRule type="cellIs" dxfId="2632" priority="407" stopIfTrue="1" operator="greaterThan">
      <formula>0.2</formula>
    </cfRule>
  </conditionalFormatting>
  <conditionalFormatting sqref="N598">
    <cfRule type="cellIs" dxfId="2631" priority="403" stopIfTrue="1" operator="between">
      <formula>50.1</formula>
      <formula>100</formula>
    </cfRule>
    <cfRule type="cellIs" dxfId="2630" priority="404" stopIfTrue="1" operator="greaterThan">
      <formula>100</formula>
    </cfRule>
  </conditionalFormatting>
  <conditionalFormatting sqref="M598">
    <cfRule type="cellIs" dxfId="2629" priority="401" stopIfTrue="1" operator="between">
      <formula>1250.1</formula>
      <formula>5000</formula>
    </cfRule>
    <cfRule type="cellIs" dxfId="2628" priority="402" stopIfTrue="1" operator="greaterThan">
      <formula>5000</formula>
    </cfRule>
  </conditionalFormatting>
  <conditionalFormatting sqref="F610:G610">
    <cfRule type="cellIs" dxfId="2627" priority="358" stopIfTrue="1" operator="lessThanOrEqual">
      <formula>60</formula>
    </cfRule>
    <cfRule type="cellIs" dxfId="2626" priority="359" stopIfTrue="1" operator="between">
      <formula>60</formula>
      <formula>100</formula>
    </cfRule>
    <cfRule type="cellIs" dxfId="2625" priority="360" stopIfTrue="1" operator="greaterThan">
      <formula>100</formula>
    </cfRule>
  </conditionalFormatting>
  <conditionalFormatting sqref="E610">
    <cfRule type="cellIs" dxfId="2624" priority="355" stopIfTrue="1" operator="lessThanOrEqual">
      <formula>2.5</formula>
    </cfRule>
    <cfRule type="cellIs" dxfId="2623" priority="356" stopIfTrue="1" operator="between">
      <formula>2.5</formula>
      <formula>7</formula>
    </cfRule>
    <cfRule type="cellIs" dxfId="2622" priority="357" stopIfTrue="1" operator="greaterThan">
      <formula>7</formula>
    </cfRule>
  </conditionalFormatting>
  <conditionalFormatting sqref="H610">
    <cfRule type="cellIs" dxfId="2621" priority="352" stopIfTrue="1" operator="lessThanOrEqual">
      <formula>12</formula>
    </cfRule>
    <cfRule type="cellIs" dxfId="2620" priority="353" stopIfTrue="1" operator="between">
      <formula>12</formula>
      <formula>16</formula>
    </cfRule>
    <cfRule type="cellIs" dxfId="2619" priority="354" stopIfTrue="1" operator="greaterThan">
      <formula>16</formula>
    </cfRule>
  </conditionalFormatting>
  <conditionalFormatting sqref="J610">
    <cfRule type="cellIs" dxfId="2618" priority="349" stopIfTrue="1" operator="greaterThan">
      <formula>6.2</formula>
    </cfRule>
    <cfRule type="cellIs" dxfId="2617" priority="350" stopIfTrue="1" operator="between">
      <formula>5.601</formula>
      <formula>6.2</formula>
    </cfRule>
    <cfRule type="cellIs" dxfId="2616" priority="351" stopIfTrue="1" operator="lessThanOrEqual">
      <formula>5.6</formula>
    </cfRule>
  </conditionalFormatting>
  <conditionalFormatting sqref="K610">
    <cfRule type="cellIs" dxfId="2615" priority="348" stopIfTrue="1" operator="lessThanOrEqual">
      <formula>0.02</formula>
    </cfRule>
  </conditionalFormatting>
  <conditionalFormatting sqref="G610">
    <cfRule type="cellIs" dxfId="2614" priority="345" stopIfTrue="1" operator="lessThanOrEqual">
      <formula>0.12</formula>
    </cfRule>
    <cfRule type="cellIs" dxfId="2613" priority="346" stopIfTrue="1" operator="between">
      <formula>0.1201</formula>
      <formula>0.2</formula>
    </cfRule>
    <cfRule type="cellIs" dxfId="2612" priority="347" stopIfTrue="1" operator="greaterThan">
      <formula>0.2</formula>
    </cfRule>
  </conditionalFormatting>
  <conditionalFormatting sqref="N610">
    <cfRule type="cellIs" dxfId="2611" priority="343" stopIfTrue="1" operator="between">
      <formula>50.1</formula>
      <formula>100</formula>
    </cfRule>
    <cfRule type="cellIs" dxfId="2610" priority="344" stopIfTrue="1" operator="greaterThan">
      <formula>100</formula>
    </cfRule>
  </conditionalFormatting>
  <conditionalFormatting sqref="M610">
    <cfRule type="cellIs" dxfId="2609" priority="341" stopIfTrue="1" operator="between">
      <formula>1250.1</formula>
      <formula>5000</formula>
    </cfRule>
    <cfRule type="cellIs" dxfId="2608" priority="342" stopIfTrue="1" operator="greaterThan">
      <formula>5000</formula>
    </cfRule>
  </conditionalFormatting>
  <conditionalFormatting sqref="F610:G610">
    <cfRule type="cellIs" dxfId="2607" priority="338" stopIfTrue="1" operator="lessThanOrEqual">
      <formula>60</formula>
    </cfRule>
    <cfRule type="cellIs" dxfId="2606" priority="339" stopIfTrue="1" operator="between">
      <formula>60</formula>
      <formula>100</formula>
    </cfRule>
    <cfRule type="cellIs" dxfId="2605" priority="340" stopIfTrue="1" operator="greaterThan">
      <formula>100</formula>
    </cfRule>
  </conditionalFormatting>
  <conditionalFormatting sqref="E610">
    <cfRule type="cellIs" dxfId="2604" priority="335" stopIfTrue="1" operator="lessThanOrEqual">
      <formula>2.5</formula>
    </cfRule>
    <cfRule type="cellIs" dxfId="2603" priority="336" stopIfTrue="1" operator="between">
      <formula>2.5</formula>
      <formula>7</formula>
    </cfRule>
    <cfRule type="cellIs" dxfId="2602" priority="337" stopIfTrue="1" operator="greaterThan">
      <formula>7</formula>
    </cfRule>
  </conditionalFormatting>
  <conditionalFormatting sqref="H610">
    <cfRule type="cellIs" dxfId="2601" priority="332" stopIfTrue="1" operator="lessThanOrEqual">
      <formula>12</formula>
    </cfRule>
    <cfRule type="cellIs" dxfId="2600" priority="333" stopIfTrue="1" operator="between">
      <formula>12</formula>
      <formula>16</formula>
    </cfRule>
    <cfRule type="cellIs" dxfId="2599" priority="334" stopIfTrue="1" operator="greaterThan">
      <formula>16</formula>
    </cfRule>
  </conditionalFormatting>
  <conditionalFormatting sqref="J610">
    <cfRule type="cellIs" dxfId="2598" priority="329" stopIfTrue="1" operator="greaterThan">
      <formula>6.2</formula>
    </cfRule>
    <cfRule type="cellIs" dxfId="2597" priority="330" stopIfTrue="1" operator="between">
      <formula>5.601</formula>
      <formula>6.2</formula>
    </cfRule>
    <cfRule type="cellIs" dxfId="2596" priority="331" stopIfTrue="1" operator="lessThanOrEqual">
      <formula>5.6</formula>
    </cfRule>
  </conditionalFormatting>
  <conditionalFormatting sqref="K610">
    <cfRule type="cellIs" dxfId="2595" priority="328" stopIfTrue="1" operator="lessThanOrEqual">
      <formula>0.02</formula>
    </cfRule>
  </conditionalFormatting>
  <conditionalFormatting sqref="G610">
    <cfRule type="cellIs" dxfId="2594" priority="325" stopIfTrue="1" operator="lessThanOrEqual">
      <formula>0.12</formula>
    </cfRule>
    <cfRule type="cellIs" dxfId="2593" priority="326" stopIfTrue="1" operator="between">
      <formula>0.1201</formula>
      <formula>0.2</formula>
    </cfRule>
    <cfRule type="cellIs" dxfId="2592" priority="327" stopIfTrue="1" operator="greaterThan">
      <formula>0.2</formula>
    </cfRule>
  </conditionalFormatting>
  <conditionalFormatting sqref="N610">
    <cfRule type="cellIs" dxfId="2591" priority="323" stopIfTrue="1" operator="between">
      <formula>50.1</formula>
      <formula>100</formula>
    </cfRule>
    <cfRule type="cellIs" dxfId="2590" priority="324" stopIfTrue="1" operator="greaterThan">
      <formula>100</formula>
    </cfRule>
  </conditionalFormatting>
  <conditionalFormatting sqref="M610">
    <cfRule type="cellIs" dxfId="2589" priority="321" stopIfTrue="1" operator="between">
      <formula>1250.1</formula>
      <formula>5000</formula>
    </cfRule>
    <cfRule type="cellIs" dxfId="2588" priority="322" stopIfTrue="1" operator="greaterThan">
      <formula>5000</formula>
    </cfRule>
  </conditionalFormatting>
  <conditionalFormatting sqref="F628:G628">
    <cfRule type="cellIs" dxfId="2587" priority="318" stopIfTrue="1" operator="lessThanOrEqual">
      <formula>60</formula>
    </cfRule>
    <cfRule type="cellIs" dxfId="2586" priority="319" stopIfTrue="1" operator="between">
      <formula>60</formula>
      <formula>100</formula>
    </cfRule>
    <cfRule type="cellIs" dxfId="2585" priority="320" stopIfTrue="1" operator="greaterThan">
      <formula>100</formula>
    </cfRule>
  </conditionalFormatting>
  <conditionalFormatting sqref="E628">
    <cfRule type="cellIs" dxfId="2584" priority="315" stopIfTrue="1" operator="lessThanOrEqual">
      <formula>2.5</formula>
    </cfRule>
    <cfRule type="cellIs" dxfId="2583" priority="316" stopIfTrue="1" operator="between">
      <formula>2.5</formula>
      <formula>7</formula>
    </cfRule>
    <cfRule type="cellIs" dxfId="2582" priority="317" stopIfTrue="1" operator="greaterThan">
      <formula>7</formula>
    </cfRule>
  </conditionalFormatting>
  <conditionalFormatting sqref="H628">
    <cfRule type="cellIs" dxfId="2581" priority="312" stopIfTrue="1" operator="lessThanOrEqual">
      <formula>12</formula>
    </cfRule>
    <cfRule type="cellIs" dxfId="2580" priority="313" stopIfTrue="1" operator="between">
      <formula>12</formula>
      <formula>16</formula>
    </cfRule>
    <cfRule type="cellIs" dxfId="2579" priority="314" stopIfTrue="1" operator="greaterThan">
      <formula>16</formula>
    </cfRule>
  </conditionalFormatting>
  <conditionalFormatting sqref="J628">
    <cfRule type="cellIs" dxfId="2578" priority="309" stopIfTrue="1" operator="greaterThan">
      <formula>6.2</formula>
    </cfRule>
    <cfRule type="cellIs" dxfId="2577" priority="310" stopIfTrue="1" operator="between">
      <formula>5.601</formula>
      <formula>6.2</formula>
    </cfRule>
    <cfRule type="cellIs" dxfId="2576" priority="311" stopIfTrue="1" operator="lessThanOrEqual">
      <formula>5.6</formula>
    </cfRule>
  </conditionalFormatting>
  <conditionalFormatting sqref="K628">
    <cfRule type="cellIs" dxfId="2575" priority="308" stopIfTrue="1" operator="lessThanOrEqual">
      <formula>0.02</formula>
    </cfRule>
  </conditionalFormatting>
  <conditionalFormatting sqref="G628">
    <cfRule type="cellIs" dxfId="2574" priority="305" stopIfTrue="1" operator="lessThanOrEqual">
      <formula>0.12</formula>
    </cfRule>
    <cfRule type="cellIs" dxfId="2573" priority="306" stopIfTrue="1" operator="between">
      <formula>0.1201</formula>
      <formula>0.2</formula>
    </cfRule>
    <cfRule type="cellIs" dxfId="2572" priority="307" stopIfTrue="1" operator="greaterThan">
      <formula>0.2</formula>
    </cfRule>
  </conditionalFormatting>
  <conditionalFormatting sqref="N628">
    <cfRule type="cellIs" dxfId="2571" priority="303" stopIfTrue="1" operator="between">
      <formula>50.1</formula>
      <formula>100</formula>
    </cfRule>
    <cfRule type="cellIs" dxfId="2570" priority="304" stopIfTrue="1" operator="greaterThan">
      <formula>100</formula>
    </cfRule>
  </conditionalFormatting>
  <conditionalFormatting sqref="M628">
    <cfRule type="cellIs" dxfId="2569" priority="301" stopIfTrue="1" operator="between">
      <formula>1250.1</formula>
      <formula>5000</formula>
    </cfRule>
    <cfRule type="cellIs" dxfId="2568" priority="302" stopIfTrue="1" operator="greaterThan">
      <formula>5000</formula>
    </cfRule>
  </conditionalFormatting>
  <conditionalFormatting sqref="F628:G628">
    <cfRule type="cellIs" dxfId="2567" priority="298" stopIfTrue="1" operator="lessThanOrEqual">
      <formula>60</formula>
    </cfRule>
    <cfRule type="cellIs" dxfId="2566" priority="299" stopIfTrue="1" operator="between">
      <formula>60</formula>
      <formula>100</formula>
    </cfRule>
    <cfRule type="cellIs" dxfId="2565" priority="300" stopIfTrue="1" operator="greaterThan">
      <formula>100</formula>
    </cfRule>
  </conditionalFormatting>
  <conditionalFormatting sqref="E628">
    <cfRule type="cellIs" dxfId="2564" priority="295" stopIfTrue="1" operator="lessThanOrEqual">
      <formula>2.5</formula>
    </cfRule>
    <cfRule type="cellIs" dxfId="2563" priority="296" stopIfTrue="1" operator="between">
      <formula>2.5</formula>
      <formula>7</formula>
    </cfRule>
    <cfRule type="cellIs" dxfId="2562" priority="297" stopIfTrue="1" operator="greaterThan">
      <formula>7</formula>
    </cfRule>
  </conditionalFormatting>
  <conditionalFormatting sqref="H628">
    <cfRule type="cellIs" dxfId="2561" priority="292" stopIfTrue="1" operator="lessThanOrEqual">
      <formula>12</formula>
    </cfRule>
    <cfRule type="cellIs" dxfId="2560" priority="293" stopIfTrue="1" operator="between">
      <formula>12</formula>
      <formula>16</formula>
    </cfRule>
    <cfRule type="cellIs" dxfId="2559" priority="294" stopIfTrue="1" operator="greaterThan">
      <formula>16</formula>
    </cfRule>
  </conditionalFormatting>
  <conditionalFormatting sqref="J628">
    <cfRule type="cellIs" dxfId="2558" priority="289" stopIfTrue="1" operator="greaterThan">
      <formula>6.2</formula>
    </cfRule>
    <cfRule type="cellIs" dxfId="2557" priority="290" stopIfTrue="1" operator="between">
      <formula>5.601</formula>
      <formula>6.2</formula>
    </cfRule>
    <cfRule type="cellIs" dxfId="2556" priority="291" stopIfTrue="1" operator="lessThanOrEqual">
      <formula>5.6</formula>
    </cfRule>
  </conditionalFormatting>
  <conditionalFormatting sqref="K628">
    <cfRule type="cellIs" dxfId="2555" priority="288" stopIfTrue="1" operator="lessThanOrEqual">
      <formula>0.02</formula>
    </cfRule>
  </conditionalFormatting>
  <conditionalFormatting sqref="G628">
    <cfRule type="cellIs" dxfId="2554" priority="285" stopIfTrue="1" operator="lessThanOrEqual">
      <formula>0.12</formula>
    </cfRule>
    <cfRule type="cellIs" dxfId="2553" priority="286" stopIfTrue="1" operator="between">
      <formula>0.1201</formula>
      <formula>0.2</formula>
    </cfRule>
    <cfRule type="cellIs" dxfId="2552" priority="287" stopIfTrue="1" operator="greaterThan">
      <formula>0.2</formula>
    </cfRule>
  </conditionalFormatting>
  <conditionalFormatting sqref="N628">
    <cfRule type="cellIs" dxfId="2551" priority="283" stopIfTrue="1" operator="between">
      <formula>50.1</formula>
      <formula>100</formula>
    </cfRule>
    <cfRule type="cellIs" dxfId="2550" priority="284" stopIfTrue="1" operator="greaterThan">
      <formula>100</formula>
    </cfRule>
  </conditionalFormatting>
  <conditionalFormatting sqref="M628">
    <cfRule type="cellIs" dxfId="2549" priority="281" stopIfTrue="1" operator="between">
      <formula>1250.1</formula>
      <formula>5000</formula>
    </cfRule>
    <cfRule type="cellIs" dxfId="2548" priority="282" stopIfTrue="1" operator="greaterThan">
      <formula>5000</formula>
    </cfRule>
  </conditionalFormatting>
  <conditionalFormatting sqref="F640:G640">
    <cfRule type="cellIs" dxfId="2547" priority="278" stopIfTrue="1" operator="lessThanOrEqual">
      <formula>60</formula>
    </cfRule>
    <cfRule type="cellIs" dxfId="2546" priority="279" stopIfTrue="1" operator="between">
      <formula>60</formula>
      <formula>100</formula>
    </cfRule>
    <cfRule type="cellIs" dxfId="2545" priority="280" stopIfTrue="1" operator="greaterThan">
      <formula>100</formula>
    </cfRule>
  </conditionalFormatting>
  <conditionalFormatting sqref="E640">
    <cfRule type="cellIs" dxfId="2544" priority="275" stopIfTrue="1" operator="lessThanOrEqual">
      <formula>2.5</formula>
    </cfRule>
    <cfRule type="cellIs" dxfId="2543" priority="276" stopIfTrue="1" operator="between">
      <formula>2.5</formula>
      <formula>7</formula>
    </cfRule>
    <cfRule type="cellIs" dxfId="2542" priority="277" stopIfTrue="1" operator="greaterThan">
      <formula>7</formula>
    </cfRule>
  </conditionalFormatting>
  <conditionalFormatting sqref="H640">
    <cfRule type="cellIs" dxfId="2541" priority="272" stopIfTrue="1" operator="lessThanOrEqual">
      <formula>12</formula>
    </cfRule>
    <cfRule type="cellIs" dxfId="2540" priority="273" stopIfTrue="1" operator="between">
      <formula>12</formula>
      <formula>16</formula>
    </cfRule>
    <cfRule type="cellIs" dxfId="2539" priority="274" stopIfTrue="1" operator="greaterThan">
      <formula>16</formula>
    </cfRule>
  </conditionalFormatting>
  <conditionalFormatting sqref="J640">
    <cfRule type="cellIs" dxfId="2538" priority="269" stopIfTrue="1" operator="greaterThan">
      <formula>6.2</formula>
    </cfRule>
    <cfRule type="cellIs" dxfId="2537" priority="270" stopIfTrue="1" operator="between">
      <formula>5.601</formula>
      <formula>6.2</formula>
    </cfRule>
    <cfRule type="cellIs" dxfId="2536" priority="271" stopIfTrue="1" operator="lessThanOrEqual">
      <formula>5.6</formula>
    </cfRule>
  </conditionalFormatting>
  <conditionalFormatting sqref="K640">
    <cfRule type="cellIs" dxfId="2535" priority="268" stopIfTrue="1" operator="lessThanOrEqual">
      <formula>0.02</formula>
    </cfRule>
  </conditionalFormatting>
  <conditionalFormatting sqref="G640">
    <cfRule type="cellIs" dxfId="2534" priority="265" stopIfTrue="1" operator="lessThanOrEqual">
      <formula>0.12</formula>
    </cfRule>
    <cfRule type="cellIs" dxfId="2533" priority="266" stopIfTrue="1" operator="between">
      <formula>0.1201</formula>
      <formula>0.2</formula>
    </cfRule>
    <cfRule type="cellIs" dxfId="2532" priority="267" stopIfTrue="1" operator="greaterThan">
      <formula>0.2</formula>
    </cfRule>
  </conditionalFormatting>
  <conditionalFormatting sqref="N640">
    <cfRule type="cellIs" dxfId="2531" priority="263" stopIfTrue="1" operator="between">
      <formula>50.1</formula>
      <formula>100</formula>
    </cfRule>
    <cfRule type="cellIs" dxfId="2530" priority="264" stopIfTrue="1" operator="greaterThan">
      <formula>100</formula>
    </cfRule>
  </conditionalFormatting>
  <conditionalFormatting sqref="M640">
    <cfRule type="cellIs" dxfId="2529" priority="261" stopIfTrue="1" operator="between">
      <formula>1250.1</formula>
      <formula>5000</formula>
    </cfRule>
    <cfRule type="cellIs" dxfId="2528" priority="262" stopIfTrue="1" operator="greaterThan">
      <formula>5000</formula>
    </cfRule>
  </conditionalFormatting>
  <conditionalFormatting sqref="F640:G640">
    <cfRule type="cellIs" dxfId="2527" priority="258" stopIfTrue="1" operator="lessThanOrEqual">
      <formula>60</formula>
    </cfRule>
    <cfRule type="cellIs" dxfId="2526" priority="259" stopIfTrue="1" operator="between">
      <formula>60</formula>
      <formula>100</formula>
    </cfRule>
    <cfRule type="cellIs" dxfId="2525" priority="260" stopIfTrue="1" operator="greaterThan">
      <formula>100</formula>
    </cfRule>
  </conditionalFormatting>
  <conditionalFormatting sqref="E640">
    <cfRule type="cellIs" dxfId="2524" priority="255" stopIfTrue="1" operator="lessThanOrEqual">
      <formula>2.5</formula>
    </cfRule>
    <cfRule type="cellIs" dxfId="2523" priority="256" stopIfTrue="1" operator="between">
      <formula>2.5</formula>
      <formula>7</formula>
    </cfRule>
    <cfRule type="cellIs" dxfId="2522" priority="257" stopIfTrue="1" operator="greaterThan">
      <formula>7</formula>
    </cfRule>
  </conditionalFormatting>
  <conditionalFormatting sqref="H640">
    <cfRule type="cellIs" dxfId="2521" priority="252" stopIfTrue="1" operator="lessThanOrEqual">
      <formula>12</formula>
    </cfRule>
    <cfRule type="cellIs" dxfId="2520" priority="253" stopIfTrue="1" operator="between">
      <formula>12</formula>
      <formula>16</formula>
    </cfRule>
    <cfRule type="cellIs" dxfId="2519" priority="254" stopIfTrue="1" operator="greaterThan">
      <formula>16</formula>
    </cfRule>
  </conditionalFormatting>
  <conditionalFormatting sqref="J640">
    <cfRule type="cellIs" dxfId="2518" priority="249" stopIfTrue="1" operator="greaterThan">
      <formula>6.2</formula>
    </cfRule>
    <cfRule type="cellIs" dxfId="2517" priority="250" stopIfTrue="1" operator="between">
      <formula>5.601</formula>
      <formula>6.2</formula>
    </cfRule>
    <cfRule type="cellIs" dxfId="2516" priority="251" stopIfTrue="1" operator="lessThanOrEqual">
      <formula>5.6</formula>
    </cfRule>
  </conditionalFormatting>
  <conditionalFormatting sqref="K640">
    <cfRule type="cellIs" dxfId="2515" priority="248" stopIfTrue="1" operator="lessThanOrEqual">
      <formula>0.02</formula>
    </cfRule>
  </conditionalFormatting>
  <conditionalFormatting sqref="G640">
    <cfRule type="cellIs" dxfId="2514" priority="245" stopIfTrue="1" operator="lessThanOrEqual">
      <formula>0.12</formula>
    </cfRule>
    <cfRule type="cellIs" dxfId="2513" priority="246" stopIfTrue="1" operator="between">
      <formula>0.1201</formula>
      <formula>0.2</formula>
    </cfRule>
    <cfRule type="cellIs" dxfId="2512" priority="247" stopIfTrue="1" operator="greaterThan">
      <formula>0.2</formula>
    </cfRule>
  </conditionalFormatting>
  <conditionalFormatting sqref="N640">
    <cfRule type="cellIs" dxfId="2511" priority="243" stopIfTrue="1" operator="between">
      <formula>50.1</formula>
      <formula>100</formula>
    </cfRule>
    <cfRule type="cellIs" dxfId="2510" priority="244" stopIfTrue="1" operator="greaterThan">
      <formula>100</formula>
    </cfRule>
  </conditionalFormatting>
  <conditionalFormatting sqref="M640">
    <cfRule type="cellIs" dxfId="2509" priority="241" stopIfTrue="1" operator="between">
      <formula>1250.1</formula>
      <formula>5000</formula>
    </cfRule>
    <cfRule type="cellIs" dxfId="2508" priority="242" stopIfTrue="1" operator="greaterThan">
      <formula>5000</formula>
    </cfRule>
  </conditionalFormatting>
  <conditionalFormatting sqref="F652:G652">
    <cfRule type="cellIs" dxfId="2507" priority="238" stopIfTrue="1" operator="lessThanOrEqual">
      <formula>60</formula>
    </cfRule>
    <cfRule type="cellIs" dxfId="2506" priority="239" stopIfTrue="1" operator="between">
      <formula>60</formula>
      <formula>100</formula>
    </cfRule>
    <cfRule type="cellIs" dxfId="2505" priority="240" stopIfTrue="1" operator="greaterThan">
      <formula>100</formula>
    </cfRule>
  </conditionalFormatting>
  <conditionalFormatting sqref="E652">
    <cfRule type="cellIs" dxfId="2504" priority="235" stopIfTrue="1" operator="lessThanOrEqual">
      <formula>2.5</formula>
    </cfRule>
    <cfRule type="cellIs" dxfId="2503" priority="236" stopIfTrue="1" operator="between">
      <formula>2.5</formula>
      <formula>7</formula>
    </cfRule>
    <cfRule type="cellIs" dxfId="2502" priority="237" stopIfTrue="1" operator="greaterThan">
      <formula>7</formula>
    </cfRule>
  </conditionalFormatting>
  <conditionalFormatting sqref="H652">
    <cfRule type="cellIs" dxfId="2501" priority="232" stopIfTrue="1" operator="lessThanOrEqual">
      <formula>12</formula>
    </cfRule>
    <cfRule type="cellIs" dxfId="2500" priority="233" stopIfTrue="1" operator="between">
      <formula>12</formula>
      <formula>16</formula>
    </cfRule>
    <cfRule type="cellIs" dxfId="2499" priority="234" stopIfTrue="1" operator="greaterThan">
      <formula>16</formula>
    </cfRule>
  </conditionalFormatting>
  <conditionalFormatting sqref="J652">
    <cfRule type="cellIs" dxfId="2498" priority="229" stopIfTrue="1" operator="greaterThan">
      <formula>6.2</formula>
    </cfRule>
    <cfRule type="cellIs" dxfId="2497" priority="230" stopIfTrue="1" operator="between">
      <formula>5.601</formula>
      <formula>6.2</formula>
    </cfRule>
    <cfRule type="cellIs" dxfId="2496" priority="231" stopIfTrue="1" operator="lessThanOrEqual">
      <formula>5.6</formula>
    </cfRule>
  </conditionalFormatting>
  <conditionalFormatting sqref="K652">
    <cfRule type="cellIs" dxfId="2495" priority="228" stopIfTrue="1" operator="lessThanOrEqual">
      <formula>0.02</formula>
    </cfRule>
  </conditionalFormatting>
  <conditionalFormatting sqref="G652">
    <cfRule type="cellIs" dxfId="2494" priority="225" stopIfTrue="1" operator="lessThanOrEqual">
      <formula>0.12</formula>
    </cfRule>
    <cfRule type="cellIs" dxfId="2493" priority="226" stopIfTrue="1" operator="between">
      <formula>0.1201</formula>
      <formula>0.2</formula>
    </cfRule>
    <cfRule type="cellIs" dxfId="2492" priority="227" stopIfTrue="1" operator="greaterThan">
      <formula>0.2</formula>
    </cfRule>
  </conditionalFormatting>
  <conditionalFormatting sqref="N652">
    <cfRule type="cellIs" dxfId="2491" priority="223" stopIfTrue="1" operator="between">
      <formula>50.1</formula>
      <formula>100</formula>
    </cfRule>
    <cfRule type="cellIs" dxfId="2490" priority="224" stopIfTrue="1" operator="greaterThan">
      <formula>100</formula>
    </cfRule>
  </conditionalFormatting>
  <conditionalFormatting sqref="M652">
    <cfRule type="cellIs" dxfId="2489" priority="221" stopIfTrue="1" operator="between">
      <formula>1250.1</formula>
      <formula>5000</formula>
    </cfRule>
    <cfRule type="cellIs" dxfId="2488" priority="222" stopIfTrue="1" operator="greaterThan">
      <formula>5000</formula>
    </cfRule>
  </conditionalFormatting>
  <conditionalFormatting sqref="F652:G652">
    <cfRule type="cellIs" dxfId="2487" priority="218" stopIfTrue="1" operator="lessThanOrEqual">
      <formula>60</formula>
    </cfRule>
    <cfRule type="cellIs" dxfId="2486" priority="219" stopIfTrue="1" operator="between">
      <formula>60</formula>
      <formula>100</formula>
    </cfRule>
    <cfRule type="cellIs" dxfId="2485" priority="220" stopIfTrue="1" operator="greaterThan">
      <formula>100</formula>
    </cfRule>
  </conditionalFormatting>
  <conditionalFormatting sqref="E652">
    <cfRule type="cellIs" dxfId="2484" priority="215" stopIfTrue="1" operator="lessThanOrEqual">
      <formula>2.5</formula>
    </cfRule>
    <cfRule type="cellIs" dxfId="2483" priority="216" stopIfTrue="1" operator="between">
      <formula>2.5</formula>
      <formula>7</formula>
    </cfRule>
    <cfRule type="cellIs" dxfId="2482" priority="217" stopIfTrue="1" operator="greaterThan">
      <formula>7</formula>
    </cfRule>
  </conditionalFormatting>
  <conditionalFormatting sqref="H652">
    <cfRule type="cellIs" dxfId="2481" priority="212" stopIfTrue="1" operator="lessThanOrEqual">
      <formula>12</formula>
    </cfRule>
    <cfRule type="cellIs" dxfId="2480" priority="213" stopIfTrue="1" operator="between">
      <formula>12</formula>
      <formula>16</formula>
    </cfRule>
    <cfRule type="cellIs" dxfId="2479" priority="214" stopIfTrue="1" operator="greaterThan">
      <formula>16</formula>
    </cfRule>
  </conditionalFormatting>
  <conditionalFormatting sqref="J652">
    <cfRule type="cellIs" dxfId="2478" priority="209" stopIfTrue="1" operator="greaterThan">
      <formula>6.2</formula>
    </cfRule>
    <cfRule type="cellIs" dxfId="2477" priority="210" stopIfTrue="1" operator="between">
      <formula>5.601</formula>
      <formula>6.2</formula>
    </cfRule>
    <cfRule type="cellIs" dxfId="2476" priority="211" stopIfTrue="1" operator="lessThanOrEqual">
      <formula>5.6</formula>
    </cfRule>
  </conditionalFormatting>
  <conditionalFormatting sqref="K652">
    <cfRule type="cellIs" dxfId="2475" priority="208" stopIfTrue="1" operator="lessThanOrEqual">
      <formula>0.02</formula>
    </cfRule>
  </conditionalFormatting>
  <conditionalFormatting sqref="G652">
    <cfRule type="cellIs" dxfId="2474" priority="205" stopIfTrue="1" operator="lessThanOrEqual">
      <formula>0.12</formula>
    </cfRule>
    <cfRule type="cellIs" dxfId="2473" priority="206" stopIfTrue="1" operator="between">
      <formula>0.1201</formula>
      <formula>0.2</formula>
    </cfRule>
    <cfRule type="cellIs" dxfId="2472" priority="207" stopIfTrue="1" operator="greaterThan">
      <formula>0.2</formula>
    </cfRule>
  </conditionalFormatting>
  <conditionalFormatting sqref="N652">
    <cfRule type="cellIs" dxfId="2471" priority="203" stopIfTrue="1" operator="between">
      <formula>50.1</formula>
      <formula>100</formula>
    </cfRule>
    <cfRule type="cellIs" dxfId="2470" priority="204" stopIfTrue="1" operator="greaterThan">
      <formula>100</formula>
    </cfRule>
  </conditionalFormatting>
  <conditionalFormatting sqref="M652">
    <cfRule type="cellIs" dxfId="2469" priority="201" stopIfTrue="1" operator="between">
      <formula>1250.1</formula>
      <formula>5000</formula>
    </cfRule>
    <cfRule type="cellIs" dxfId="2468" priority="202" stopIfTrue="1" operator="greaterThan">
      <formula>5000</formula>
    </cfRule>
  </conditionalFormatting>
  <conditionalFormatting sqref="F664:G664">
    <cfRule type="cellIs" dxfId="2467" priority="198" stopIfTrue="1" operator="lessThanOrEqual">
      <formula>60</formula>
    </cfRule>
    <cfRule type="cellIs" dxfId="2466" priority="199" stopIfTrue="1" operator="between">
      <formula>60</formula>
      <formula>100</formula>
    </cfRule>
    <cfRule type="cellIs" dxfId="2465" priority="200" stopIfTrue="1" operator="greaterThan">
      <formula>100</formula>
    </cfRule>
  </conditionalFormatting>
  <conditionalFormatting sqref="E664">
    <cfRule type="cellIs" dxfId="2464" priority="195" stopIfTrue="1" operator="lessThanOrEqual">
      <formula>2.5</formula>
    </cfRule>
    <cfRule type="cellIs" dxfId="2463" priority="196" stopIfTrue="1" operator="between">
      <formula>2.5</formula>
      <formula>7</formula>
    </cfRule>
    <cfRule type="cellIs" dxfId="2462" priority="197" stopIfTrue="1" operator="greaterThan">
      <formula>7</formula>
    </cfRule>
  </conditionalFormatting>
  <conditionalFormatting sqref="H664">
    <cfRule type="cellIs" dxfId="2461" priority="192" stopIfTrue="1" operator="lessThanOrEqual">
      <formula>12</formula>
    </cfRule>
    <cfRule type="cellIs" dxfId="2460" priority="193" stopIfTrue="1" operator="between">
      <formula>12</formula>
      <formula>16</formula>
    </cfRule>
    <cfRule type="cellIs" dxfId="2459" priority="194" stopIfTrue="1" operator="greaterThan">
      <formula>16</formula>
    </cfRule>
  </conditionalFormatting>
  <conditionalFormatting sqref="J664">
    <cfRule type="cellIs" dxfId="2458" priority="189" stopIfTrue="1" operator="greaterThan">
      <formula>6.2</formula>
    </cfRule>
    <cfRule type="cellIs" dxfId="2457" priority="190" stopIfTrue="1" operator="between">
      <formula>5.601</formula>
      <formula>6.2</formula>
    </cfRule>
    <cfRule type="cellIs" dxfId="2456" priority="191" stopIfTrue="1" operator="lessThanOrEqual">
      <formula>5.6</formula>
    </cfRule>
  </conditionalFormatting>
  <conditionalFormatting sqref="K664">
    <cfRule type="cellIs" dxfId="2455" priority="188" stopIfTrue="1" operator="lessThanOrEqual">
      <formula>0.02</formula>
    </cfRule>
  </conditionalFormatting>
  <conditionalFormatting sqref="G664">
    <cfRule type="cellIs" dxfId="2454" priority="185" stopIfTrue="1" operator="lessThanOrEqual">
      <formula>0.12</formula>
    </cfRule>
    <cfRule type="cellIs" dxfId="2453" priority="186" stopIfTrue="1" operator="between">
      <formula>0.1201</formula>
      <formula>0.2</formula>
    </cfRule>
    <cfRule type="cellIs" dxfId="2452" priority="187" stopIfTrue="1" operator="greaterThan">
      <formula>0.2</formula>
    </cfRule>
  </conditionalFormatting>
  <conditionalFormatting sqref="N664">
    <cfRule type="cellIs" dxfId="2451" priority="183" stopIfTrue="1" operator="between">
      <formula>50.1</formula>
      <formula>100</formula>
    </cfRule>
    <cfRule type="cellIs" dxfId="2450" priority="184" stopIfTrue="1" operator="greaterThan">
      <formula>100</formula>
    </cfRule>
  </conditionalFormatting>
  <conditionalFormatting sqref="M664">
    <cfRule type="cellIs" dxfId="2449" priority="181" stopIfTrue="1" operator="between">
      <formula>1250.1</formula>
      <formula>5000</formula>
    </cfRule>
    <cfRule type="cellIs" dxfId="2448" priority="182" stopIfTrue="1" operator="greaterThan">
      <formula>5000</formula>
    </cfRule>
  </conditionalFormatting>
  <conditionalFormatting sqref="F664:G664">
    <cfRule type="cellIs" dxfId="2447" priority="178" stopIfTrue="1" operator="lessThanOrEqual">
      <formula>60</formula>
    </cfRule>
    <cfRule type="cellIs" dxfId="2446" priority="179" stopIfTrue="1" operator="between">
      <formula>60</formula>
      <formula>100</formula>
    </cfRule>
    <cfRule type="cellIs" dxfId="2445" priority="180" stopIfTrue="1" operator="greaterThan">
      <formula>100</formula>
    </cfRule>
  </conditionalFormatting>
  <conditionalFormatting sqref="E664">
    <cfRule type="cellIs" dxfId="2444" priority="175" stopIfTrue="1" operator="lessThanOrEqual">
      <formula>2.5</formula>
    </cfRule>
    <cfRule type="cellIs" dxfId="2443" priority="176" stopIfTrue="1" operator="between">
      <formula>2.5</formula>
      <formula>7</formula>
    </cfRule>
    <cfRule type="cellIs" dxfId="2442" priority="177" stopIfTrue="1" operator="greaterThan">
      <formula>7</formula>
    </cfRule>
  </conditionalFormatting>
  <conditionalFormatting sqref="H664">
    <cfRule type="cellIs" dxfId="2441" priority="172" stopIfTrue="1" operator="lessThanOrEqual">
      <formula>12</formula>
    </cfRule>
    <cfRule type="cellIs" dxfId="2440" priority="173" stopIfTrue="1" operator="between">
      <formula>12</formula>
      <formula>16</formula>
    </cfRule>
    <cfRule type="cellIs" dxfId="2439" priority="174" stopIfTrue="1" operator="greaterThan">
      <formula>16</formula>
    </cfRule>
  </conditionalFormatting>
  <conditionalFormatting sqref="J664">
    <cfRule type="cellIs" dxfId="2438" priority="169" stopIfTrue="1" operator="greaterThan">
      <formula>6.2</formula>
    </cfRule>
    <cfRule type="cellIs" dxfId="2437" priority="170" stopIfTrue="1" operator="between">
      <formula>5.601</formula>
      <formula>6.2</formula>
    </cfRule>
    <cfRule type="cellIs" dxfId="2436" priority="171" stopIfTrue="1" operator="lessThanOrEqual">
      <formula>5.6</formula>
    </cfRule>
  </conditionalFormatting>
  <conditionalFormatting sqref="K664">
    <cfRule type="cellIs" dxfId="2435" priority="168" stopIfTrue="1" operator="lessThanOrEqual">
      <formula>0.02</formula>
    </cfRule>
  </conditionalFormatting>
  <conditionalFormatting sqref="G664">
    <cfRule type="cellIs" dxfId="2434" priority="165" stopIfTrue="1" operator="lessThanOrEqual">
      <formula>0.12</formula>
    </cfRule>
    <cfRule type="cellIs" dxfId="2433" priority="166" stopIfTrue="1" operator="between">
      <formula>0.1201</formula>
      <formula>0.2</formula>
    </cfRule>
    <cfRule type="cellIs" dxfId="2432" priority="167" stopIfTrue="1" operator="greaterThan">
      <formula>0.2</formula>
    </cfRule>
  </conditionalFormatting>
  <conditionalFormatting sqref="N664">
    <cfRule type="cellIs" dxfId="2431" priority="163" stopIfTrue="1" operator="between">
      <formula>50.1</formula>
      <formula>100</formula>
    </cfRule>
    <cfRule type="cellIs" dxfId="2430" priority="164" stopIfTrue="1" operator="greaterThan">
      <formula>100</formula>
    </cfRule>
  </conditionalFormatting>
  <conditionalFormatting sqref="M664">
    <cfRule type="cellIs" dxfId="2429" priority="161" stopIfTrue="1" operator="between">
      <formula>1250.1</formula>
      <formula>5000</formula>
    </cfRule>
    <cfRule type="cellIs" dxfId="2428" priority="162" stopIfTrue="1" operator="greaterThan">
      <formula>5000</formula>
    </cfRule>
  </conditionalFormatting>
  <conditionalFormatting sqref="F676:G676">
    <cfRule type="cellIs" dxfId="2427" priority="158" stopIfTrue="1" operator="lessThanOrEqual">
      <formula>60</formula>
    </cfRule>
    <cfRule type="cellIs" dxfId="2426" priority="159" stopIfTrue="1" operator="between">
      <formula>60</formula>
      <formula>100</formula>
    </cfRule>
    <cfRule type="cellIs" dxfId="2425" priority="160" stopIfTrue="1" operator="greaterThan">
      <formula>100</formula>
    </cfRule>
  </conditionalFormatting>
  <conditionalFormatting sqref="E676">
    <cfRule type="cellIs" dxfId="2424" priority="155" stopIfTrue="1" operator="lessThanOrEqual">
      <formula>2.5</formula>
    </cfRule>
    <cfRule type="cellIs" dxfId="2423" priority="156" stopIfTrue="1" operator="between">
      <formula>2.5</formula>
      <formula>7</formula>
    </cfRule>
    <cfRule type="cellIs" dxfId="2422" priority="157" stopIfTrue="1" operator="greaterThan">
      <formula>7</formula>
    </cfRule>
  </conditionalFormatting>
  <conditionalFormatting sqref="H676">
    <cfRule type="cellIs" dxfId="2421" priority="152" stopIfTrue="1" operator="lessThanOrEqual">
      <formula>12</formula>
    </cfRule>
    <cfRule type="cellIs" dxfId="2420" priority="153" stopIfTrue="1" operator="between">
      <formula>12</formula>
      <formula>16</formula>
    </cfRule>
    <cfRule type="cellIs" dxfId="2419" priority="154" stopIfTrue="1" operator="greaterThan">
      <formula>16</formula>
    </cfRule>
  </conditionalFormatting>
  <conditionalFormatting sqref="J676">
    <cfRule type="cellIs" dxfId="2418" priority="149" stopIfTrue="1" operator="greaterThan">
      <formula>6.2</formula>
    </cfRule>
    <cfRule type="cellIs" dxfId="2417" priority="150" stopIfTrue="1" operator="between">
      <formula>5.601</formula>
      <formula>6.2</formula>
    </cfRule>
    <cfRule type="cellIs" dxfId="2416" priority="151" stopIfTrue="1" operator="lessThanOrEqual">
      <formula>5.6</formula>
    </cfRule>
  </conditionalFormatting>
  <conditionalFormatting sqref="K676">
    <cfRule type="cellIs" dxfId="2415" priority="148" stopIfTrue="1" operator="lessThanOrEqual">
      <formula>0.02</formula>
    </cfRule>
  </conditionalFormatting>
  <conditionalFormatting sqref="G676">
    <cfRule type="cellIs" dxfId="2414" priority="145" stopIfTrue="1" operator="lessThanOrEqual">
      <formula>0.12</formula>
    </cfRule>
    <cfRule type="cellIs" dxfId="2413" priority="146" stopIfTrue="1" operator="between">
      <formula>0.1201</formula>
      <formula>0.2</formula>
    </cfRule>
    <cfRule type="cellIs" dxfId="2412" priority="147" stopIfTrue="1" operator="greaterThan">
      <formula>0.2</formula>
    </cfRule>
  </conditionalFormatting>
  <conditionalFormatting sqref="N676">
    <cfRule type="cellIs" dxfId="2411" priority="143" stopIfTrue="1" operator="between">
      <formula>50.1</formula>
      <formula>100</formula>
    </cfRule>
    <cfRule type="cellIs" dxfId="2410" priority="144" stopIfTrue="1" operator="greaterThan">
      <formula>100</formula>
    </cfRule>
  </conditionalFormatting>
  <conditionalFormatting sqref="M676">
    <cfRule type="cellIs" dxfId="2409" priority="141" stopIfTrue="1" operator="between">
      <formula>1250.1</formula>
      <formula>5000</formula>
    </cfRule>
    <cfRule type="cellIs" dxfId="2408" priority="142" stopIfTrue="1" operator="greaterThan">
      <formula>5000</formula>
    </cfRule>
  </conditionalFormatting>
  <conditionalFormatting sqref="F676:G676">
    <cfRule type="cellIs" dxfId="2407" priority="138" stopIfTrue="1" operator="lessThanOrEqual">
      <formula>60</formula>
    </cfRule>
    <cfRule type="cellIs" dxfId="2406" priority="139" stopIfTrue="1" operator="between">
      <formula>60</formula>
      <formula>100</formula>
    </cfRule>
    <cfRule type="cellIs" dxfId="2405" priority="140" stopIfTrue="1" operator="greaterThan">
      <formula>100</formula>
    </cfRule>
  </conditionalFormatting>
  <conditionalFormatting sqref="E676">
    <cfRule type="cellIs" dxfId="2404" priority="135" stopIfTrue="1" operator="lessThanOrEqual">
      <formula>2.5</formula>
    </cfRule>
    <cfRule type="cellIs" dxfId="2403" priority="136" stopIfTrue="1" operator="between">
      <formula>2.5</formula>
      <formula>7</formula>
    </cfRule>
    <cfRule type="cellIs" dxfId="2402" priority="137" stopIfTrue="1" operator="greaterThan">
      <formula>7</formula>
    </cfRule>
  </conditionalFormatting>
  <conditionalFormatting sqref="H676">
    <cfRule type="cellIs" dxfId="2401" priority="132" stopIfTrue="1" operator="lessThanOrEqual">
      <formula>12</formula>
    </cfRule>
    <cfRule type="cellIs" dxfId="2400" priority="133" stopIfTrue="1" operator="between">
      <formula>12</formula>
      <formula>16</formula>
    </cfRule>
    <cfRule type="cellIs" dxfId="2399" priority="134" stopIfTrue="1" operator="greaterThan">
      <formula>16</formula>
    </cfRule>
  </conditionalFormatting>
  <conditionalFormatting sqref="J676">
    <cfRule type="cellIs" dxfId="2398" priority="129" stopIfTrue="1" operator="greaterThan">
      <formula>6.2</formula>
    </cfRule>
    <cfRule type="cellIs" dxfId="2397" priority="130" stopIfTrue="1" operator="between">
      <formula>5.601</formula>
      <formula>6.2</formula>
    </cfRule>
    <cfRule type="cellIs" dxfId="2396" priority="131" stopIfTrue="1" operator="lessThanOrEqual">
      <formula>5.6</formula>
    </cfRule>
  </conditionalFormatting>
  <conditionalFormatting sqref="K676">
    <cfRule type="cellIs" dxfId="2395" priority="128" stopIfTrue="1" operator="lessThanOrEqual">
      <formula>0.02</formula>
    </cfRule>
  </conditionalFormatting>
  <conditionalFormatting sqref="G676">
    <cfRule type="cellIs" dxfId="2394" priority="125" stopIfTrue="1" operator="lessThanOrEqual">
      <formula>0.12</formula>
    </cfRule>
    <cfRule type="cellIs" dxfId="2393" priority="126" stopIfTrue="1" operator="between">
      <formula>0.1201</formula>
      <formula>0.2</formula>
    </cfRule>
    <cfRule type="cellIs" dxfId="2392" priority="127" stopIfTrue="1" operator="greaterThan">
      <formula>0.2</formula>
    </cfRule>
  </conditionalFormatting>
  <conditionalFormatting sqref="N676">
    <cfRule type="cellIs" dxfId="2391" priority="123" stopIfTrue="1" operator="between">
      <formula>50.1</formula>
      <formula>100</formula>
    </cfRule>
    <cfRule type="cellIs" dxfId="2390" priority="124" stopIfTrue="1" operator="greaterThan">
      <formula>100</formula>
    </cfRule>
  </conditionalFormatting>
  <conditionalFormatting sqref="M676">
    <cfRule type="cellIs" dxfId="2389" priority="121" stopIfTrue="1" operator="between">
      <formula>1250.1</formula>
      <formula>5000</formula>
    </cfRule>
    <cfRule type="cellIs" dxfId="2388" priority="122" stopIfTrue="1" operator="greaterThan">
      <formula>5000</formula>
    </cfRule>
  </conditionalFormatting>
  <conditionalFormatting sqref="F694:G694">
    <cfRule type="cellIs" dxfId="2387" priority="118" stopIfTrue="1" operator="lessThanOrEqual">
      <formula>60</formula>
    </cfRule>
    <cfRule type="cellIs" dxfId="2386" priority="119" stopIfTrue="1" operator="between">
      <formula>60</formula>
      <formula>100</formula>
    </cfRule>
    <cfRule type="cellIs" dxfId="2385" priority="120" stopIfTrue="1" operator="greaterThan">
      <formula>100</formula>
    </cfRule>
  </conditionalFormatting>
  <conditionalFormatting sqref="E694">
    <cfRule type="cellIs" dxfId="2384" priority="115" stopIfTrue="1" operator="lessThanOrEqual">
      <formula>2.5</formula>
    </cfRule>
    <cfRule type="cellIs" dxfId="2383" priority="116" stopIfTrue="1" operator="between">
      <formula>2.5</formula>
      <formula>7</formula>
    </cfRule>
    <cfRule type="cellIs" dxfId="2382" priority="117" stopIfTrue="1" operator="greaterThan">
      <formula>7</formula>
    </cfRule>
  </conditionalFormatting>
  <conditionalFormatting sqref="H694">
    <cfRule type="cellIs" dxfId="2381" priority="112" stopIfTrue="1" operator="lessThanOrEqual">
      <formula>12</formula>
    </cfRule>
    <cfRule type="cellIs" dxfId="2380" priority="113" stopIfTrue="1" operator="between">
      <formula>12</formula>
      <formula>16</formula>
    </cfRule>
    <cfRule type="cellIs" dxfId="2379" priority="114" stopIfTrue="1" operator="greaterThan">
      <formula>16</formula>
    </cfRule>
  </conditionalFormatting>
  <conditionalFormatting sqref="J694">
    <cfRule type="cellIs" dxfId="2378" priority="109" stopIfTrue="1" operator="greaterThan">
      <formula>6.2</formula>
    </cfRule>
    <cfRule type="cellIs" dxfId="2377" priority="110" stopIfTrue="1" operator="between">
      <formula>5.601</formula>
      <formula>6.2</formula>
    </cfRule>
    <cfRule type="cellIs" dxfId="2376" priority="111" stopIfTrue="1" operator="lessThanOrEqual">
      <formula>5.6</formula>
    </cfRule>
  </conditionalFormatting>
  <conditionalFormatting sqref="K694">
    <cfRule type="cellIs" dxfId="2375" priority="108" stopIfTrue="1" operator="lessThanOrEqual">
      <formula>0.02</formula>
    </cfRule>
  </conditionalFormatting>
  <conditionalFormatting sqref="G694">
    <cfRule type="cellIs" dxfId="2374" priority="105" stopIfTrue="1" operator="lessThanOrEqual">
      <formula>0.12</formula>
    </cfRule>
    <cfRule type="cellIs" dxfId="2373" priority="106" stopIfTrue="1" operator="between">
      <formula>0.1201</formula>
      <formula>0.2</formula>
    </cfRule>
    <cfRule type="cellIs" dxfId="2372" priority="107" stopIfTrue="1" operator="greaterThan">
      <formula>0.2</formula>
    </cfRule>
  </conditionalFormatting>
  <conditionalFormatting sqref="N694">
    <cfRule type="cellIs" dxfId="2371" priority="103" stopIfTrue="1" operator="between">
      <formula>50.1</formula>
      <formula>100</formula>
    </cfRule>
    <cfRule type="cellIs" dxfId="2370" priority="104" stopIfTrue="1" operator="greaterThan">
      <formula>100</formula>
    </cfRule>
  </conditionalFormatting>
  <conditionalFormatting sqref="M694">
    <cfRule type="cellIs" dxfId="2369" priority="101" stopIfTrue="1" operator="between">
      <formula>1250.1</formula>
      <formula>5000</formula>
    </cfRule>
    <cfRule type="cellIs" dxfId="2368" priority="102" stopIfTrue="1" operator="greaterThan">
      <formula>5000</formula>
    </cfRule>
  </conditionalFormatting>
  <conditionalFormatting sqref="F694:G694">
    <cfRule type="cellIs" dxfId="2367" priority="98" stopIfTrue="1" operator="lessThanOrEqual">
      <formula>60</formula>
    </cfRule>
    <cfRule type="cellIs" dxfId="2366" priority="99" stopIfTrue="1" operator="between">
      <formula>60</formula>
      <formula>100</formula>
    </cfRule>
    <cfRule type="cellIs" dxfId="2365" priority="100" stopIfTrue="1" operator="greaterThan">
      <formula>100</formula>
    </cfRule>
  </conditionalFormatting>
  <conditionalFormatting sqref="E694">
    <cfRule type="cellIs" dxfId="2364" priority="95" stopIfTrue="1" operator="lessThanOrEqual">
      <formula>2.5</formula>
    </cfRule>
    <cfRule type="cellIs" dxfId="2363" priority="96" stopIfTrue="1" operator="between">
      <formula>2.5</formula>
      <formula>7</formula>
    </cfRule>
    <cfRule type="cellIs" dxfId="2362" priority="97" stopIfTrue="1" operator="greaterThan">
      <formula>7</formula>
    </cfRule>
  </conditionalFormatting>
  <conditionalFormatting sqref="H694">
    <cfRule type="cellIs" dxfId="2361" priority="92" stopIfTrue="1" operator="lessThanOrEqual">
      <formula>12</formula>
    </cfRule>
    <cfRule type="cellIs" dxfId="2360" priority="93" stopIfTrue="1" operator="between">
      <formula>12</formula>
      <formula>16</formula>
    </cfRule>
    <cfRule type="cellIs" dxfId="2359" priority="94" stopIfTrue="1" operator="greaterThan">
      <formula>16</formula>
    </cfRule>
  </conditionalFormatting>
  <conditionalFormatting sqref="J694">
    <cfRule type="cellIs" dxfId="2358" priority="89" stopIfTrue="1" operator="greaterThan">
      <formula>6.2</formula>
    </cfRule>
    <cfRule type="cellIs" dxfId="2357" priority="90" stopIfTrue="1" operator="between">
      <formula>5.601</formula>
      <formula>6.2</formula>
    </cfRule>
    <cfRule type="cellIs" dxfId="2356" priority="91" stopIfTrue="1" operator="lessThanOrEqual">
      <formula>5.6</formula>
    </cfRule>
  </conditionalFormatting>
  <conditionalFormatting sqref="K694">
    <cfRule type="cellIs" dxfId="2355" priority="88" stopIfTrue="1" operator="lessThanOrEqual">
      <formula>0.02</formula>
    </cfRule>
  </conditionalFormatting>
  <conditionalFormatting sqref="G694">
    <cfRule type="cellIs" dxfId="2354" priority="85" stopIfTrue="1" operator="lessThanOrEqual">
      <formula>0.12</formula>
    </cfRule>
    <cfRule type="cellIs" dxfId="2353" priority="86" stopIfTrue="1" operator="between">
      <formula>0.1201</formula>
      <formula>0.2</formula>
    </cfRule>
    <cfRule type="cellIs" dxfId="2352" priority="87" stopIfTrue="1" operator="greaterThan">
      <formula>0.2</formula>
    </cfRule>
  </conditionalFormatting>
  <conditionalFormatting sqref="N694">
    <cfRule type="cellIs" dxfId="2351" priority="83" stopIfTrue="1" operator="between">
      <formula>50.1</formula>
      <formula>100</formula>
    </cfRule>
    <cfRule type="cellIs" dxfId="2350" priority="84" stopIfTrue="1" operator="greaterThan">
      <formula>100</formula>
    </cfRule>
  </conditionalFormatting>
  <conditionalFormatting sqref="M694">
    <cfRule type="cellIs" dxfId="2349" priority="81" stopIfTrue="1" operator="between">
      <formula>1250.1</formula>
      <formula>5000</formula>
    </cfRule>
    <cfRule type="cellIs" dxfId="2348" priority="82" stopIfTrue="1" operator="greaterThan">
      <formula>5000</formula>
    </cfRule>
  </conditionalFormatting>
  <conditionalFormatting sqref="F706:G706">
    <cfRule type="cellIs" dxfId="2347" priority="78" stopIfTrue="1" operator="lessThanOrEqual">
      <formula>60</formula>
    </cfRule>
    <cfRule type="cellIs" dxfId="2346" priority="79" stopIfTrue="1" operator="between">
      <formula>60</formula>
      <formula>100</formula>
    </cfRule>
    <cfRule type="cellIs" dxfId="2345" priority="80" stopIfTrue="1" operator="greaterThan">
      <formula>100</formula>
    </cfRule>
  </conditionalFormatting>
  <conditionalFormatting sqref="E706">
    <cfRule type="cellIs" dxfId="2344" priority="75" stopIfTrue="1" operator="lessThanOrEqual">
      <formula>2.5</formula>
    </cfRule>
    <cfRule type="cellIs" dxfId="2343" priority="76" stopIfTrue="1" operator="between">
      <formula>2.5</formula>
      <formula>7</formula>
    </cfRule>
    <cfRule type="cellIs" dxfId="2342" priority="77" stopIfTrue="1" operator="greaterThan">
      <formula>7</formula>
    </cfRule>
  </conditionalFormatting>
  <conditionalFormatting sqref="H706">
    <cfRule type="cellIs" dxfId="2341" priority="72" stopIfTrue="1" operator="lessThanOrEqual">
      <formula>12</formula>
    </cfRule>
    <cfRule type="cellIs" dxfId="2340" priority="73" stopIfTrue="1" operator="between">
      <formula>12</formula>
      <formula>16</formula>
    </cfRule>
    <cfRule type="cellIs" dxfId="2339" priority="74" stopIfTrue="1" operator="greaterThan">
      <formula>16</formula>
    </cfRule>
  </conditionalFormatting>
  <conditionalFormatting sqref="J706">
    <cfRule type="cellIs" dxfId="2338" priority="69" stopIfTrue="1" operator="greaterThan">
      <formula>6.2</formula>
    </cfRule>
    <cfRule type="cellIs" dxfId="2337" priority="70" stopIfTrue="1" operator="between">
      <formula>5.601</formula>
      <formula>6.2</formula>
    </cfRule>
    <cfRule type="cellIs" dxfId="2336" priority="71" stopIfTrue="1" operator="lessThanOrEqual">
      <formula>5.6</formula>
    </cfRule>
  </conditionalFormatting>
  <conditionalFormatting sqref="K706">
    <cfRule type="cellIs" dxfId="2335" priority="68" stopIfTrue="1" operator="lessThanOrEqual">
      <formula>0.02</formula>
    </cfRule>
  </conditionalFormatting>
  <conditionalFormatting sqref="G706">
    <cfRule type="cellIs" dxfId="2334" priority="65" stopIfTrue="1" operator="lessThanOrEqual">
      <formula>0.12</formula>
    </cfRule>
    <cfRule type="cellIs" dxfId="2333" priority="66" stopIfTrue="1" operator="between">
      <formula>0.1201</formula>
      <formula>0.2</formula>
    </cfRule>
    <cfRule type="cellIs" dxfId="2332" priority="67" stopIfTrue="1" operator="greaterThan">
      <formula>0.2</formula>
    </cfRule>
  </conditionalFormatting>
  <conditionalFormatting sqref="N706">
    <cfRule type="cellIs" dxfId="2331" priority="63" stopIfTrue="1" operator="between">
      <formula>50.1</formula>
      <formula>100</formula>
    </cfRule>
    <cfRule type="cellIs" dxfId="2330" priority="64" stopIfTrue="1" operator="greaterThan">
      <formula>100</formula>
    </cfRule>
  </conditionalFormatting>
  <conditionalFormatting sqref="M706">
    <cfRule type="cellIs" dxfId="2329" priority="61" stopIfTrue="1" operator="between">
      <formula>1250.1</formula>
      <formula>5000</formula>
    </cfRule>
    <cfRule type="cellIs" dxfId="2328" priority="62" stopIfTrue="1" operator="greaterThan">
      <formula>5000</formula>
    </cfRule>
  </conditionalFormatting>
  <conditionalFormatting sqref="F706:G706">
    <cfRule type="cellIs" dxfId="2327" priority="58" stopIfTrue="1" operator="lessThanOrEqual">
      <formula>60</formula>
    </cfRule>
    <cfRule type="cellIs" dxfId="2326" priority="59" stopIfTrue="1" operator="between">
      <formula>60</formula>
      <formula>100</formula>
    </cfRule>
    <cfRule type="cellIs" dxfId="2325" priority="60" stopIfTrue="1" operator="greaterThan">
      <formula>100</formula>
    </cfRule>
  </conditionalFormatting>
  <conditionalFormatting sqref="E706">
    <cfRule type="cellIs" dxfId="2324" priority="55" stopIfTrue="1" operator="lessThanOrEqual">
      <formula>2.5</formula>
    </cfRule>
    <cfRule type="cellIs" dxfId="2323" priority="56" stopIfTrue="1" operator="between">
      <formula>2.5</formula>
      <formula>7</formula>
    </cfRule>
    <cfRule type="cellIs" dxfId="2322" priority="57" stopIfTrue="1" operator="greaterThan">
      <formula>7</formula>
    </cfRule>
  </conditionalFormatting>
  <conditionalFormatting sqref="H706">
    <cfRule type="cellIs" dxfId="2321" priority="52" stopIfTrue="1" operator="lessThanOrEqual">
      <formula>12</formula>
    </cfRule>
    <cfRule type="cellIs" dxfId="2320" priority="53" stopIfTrue="1" operator="between">
      <formula>12</formula>
      <formula>16</formula>
    </cfRule>
    <cfRule type="cellIs" dxfId="2319" priority="54" stopIfTrue="1" operator="greaterThan">
      <formula>16</formula>
    </cfRule>
  </conditionalFormatting>
  <conditionalFormatting sqref="J706">
    <cfRule type="cellIs" dxfId="2318" priority="49" stopIfTrue="1" operator="greaterThan">
      <formula>6.2</formula>
    </cfRule>
    <cfRule type="cellIs" dxfId="2317" priority="50" stopIfTrue="1" operator="between">
      <formula>5.601</formula>
      <formula>6.2</formula>
    </cfRule>
    <cfRule type="cellIs" dxfId="2316" priority="51" stopIfTrue="1" operator="lessThanOrEqual">
      <formula>5.6</formula>
    </cfRule>
  </conditionalFormatting>
  <conditionalFormatting sqref="K706">
    <cfRule type="cellIs" dxfId="2315" priority="48" stopIfTrue="1" operator="lessThanOrEqual">
      <formula>0.02</formula>
    </cfRule>
  </conditionalFormatting>
  <conditionalFormatting sqref="G706">
    <cfRule type="cellIs" dxfId="2314" priority="45" stopIfTrue="1" operator="lessThanOrEqual">
      <formula>0.12</formula>
    </cfRule>
    <cfRule type="cellIs" dxfId="2313" priority="46" stopIfTrue="1" operator="between">
      <formula>0.1201</formula>
      <formula>0.2</formula>
    </cfRule>
    <cfRule type="cellIs" dxfId="2312" priority="47" stopIfTrue="1" operator="greaterThan">
      <formula>0.2</formula>
    </cfRule>
  </conditionalFormatting>
  <conditionalFormatting sqref="N706">
    <cfRule type="cellIs" dxfId="2311" priority="43" stopIfTrue="1" operator="between">
      <formula>50.1</formula>
      <formula>100</formula>
    </cfRule>
    <cfRule type="cellIs" dxfId="2310" priority="44" stopIfTrue="1" operator="greaterThan">
      <formula>100</formula>
    </cfRule>
  </conditionalFormatting>
  <conditionalFormatting sqref="M706">
    <cfRule type="cellIs" dxfId="2309" priority="41" stopIfTrue="1" operator="between">
      <formula>1250.1</formula>
      <formula>5000</formula>
    </cfRule>
    <cfRule type="cellIs" dxfId="2308" priority="42" stopIfTrue="1" operator="greaterThan">
      <formula>5000</formula>
    </cfRule>
  </conditionalFormatting>
  <conditionalFormatting sqref="F718:G718">
    <cfRule type="cellIs" dxfId="2307" priority="38" stopIfTrue="1" operator="lessThanOrEqual">
      <formula>60</formula>
    </cfRule>
    <cfRule type="cellIs" dxfId="2306" priority="39" stopIfTrue="1" operator="between">
      <formula>60</formula>
      <formula>100</formula>
    </cfRule>
    <cfRule type="cellIs" dxfId="2305" priority="40" stopIfTrue="1" operator="greaterThan">
      <formula>100</formula>
    </cfRule>
  </conditionalFormatting>
  <conditionalFormatting sqref="E718">
    <cfRule type="cellIs" dxfId="2304" priority="35" stopIfTrue="1" operator="lessThanOrEqual">
      <formula>2.5</formula>
    </cfRule>
    <cfRule type="cellIs" dxfId="2303" priority="36" stopIfTrue="1" operator="between">
      <formula>2.5</formula>
      <formula>7</formula>
    </cfRule>
    <cfRule type="cellIs" dxfId="2302" priority="37" stopIfTrue="1" operator="greaterThan">
      <formula>7</formula>
    </cfRule>
  </conditionalFormatting>
  <conditionalFormatting sqref="H718">
    <cfRule type="cellIs" dxfId="2301" priority="32" stopIfTrue="1" operator="lessThanOrEqual">
      <formula>12</formula>
    </cfRule>
    <cfRule type="cellIs" dxfId="2300" priority="33" stopIfTrue="1" operator="between">
      <formula>12</formula>
      <formula>16</formula>
    </cfRule>
    <cfRule type="cellIs" dxfId="2299" priority="34" stopIfTrue="1" operator="greaterThan">
      <formula>16</formula>
    </cfRule>
  </conditionalFormatting>
  <conditionalFormatting sqref="J718">
    <cfRule type="cellIs" dxfId="2298" priority="29" stopIfTrue="1" operator="greaterThan">
      <formula>6.2</formula>
    </cfRule>
    <cfRule type="cellIs" dxfId="2297" priority="30" stopIfTrue="1" operator="between">
      <formula>5.601</formula>
      <formula>6.2</formula>
    </cfRule>
    <cfRule type="cellIs" dxfId="2296" priority="31" stopIfTrue="1" operator="lessThanOrEqual">
      <formula>5.6</formula>
    </cfRule>
  </conditionalFormatting>
  <conditionalFormatting sqref="K718">
    <cfRule type="cellIs" dxfId="2295" priority="28" stopIfTrue="1" operator="lessThanOrEqual">
      <formula>0.02</formula>
    </cfRule>
  </conditionalFormatting>
  <conditionalFormatting sqref="G718">
    <cfRule type="cellIs" dxfId="2294" priority="25" stopIfTrue="1" operator="lessThanOrEqual">
      <formula>0.12</formula>
    </cfRule>
    <cfRule type="cellIs" dxfId="2293" priority="26" stopIfTrue="1" operator="between">
      <formula>0.1201</formula>
      <formula>0.2</formula>
    </cfRule>
    <cfRule type="cellIs" dxfId="2292" priority="27" stopIfTrue="1" operator="greaterThan">
      <formula>0.2</formula>
    </cfRule>
  </conditionalFormatting>
  <conditionalFormatting sqref="N718">
    <cfRule type="cellIs" dxfId="2291" priority="23" stopIfTrue="1" operator="between">
      <formula>50.1</formula>
      <formula>100</formula>
    </cfRule>
    <cfRule type="cellIs" dxfId="2290" priority="24" stopIfTrue="1" operator="greaterThan">
      <formula>100</formula>
    </cfRule>
  </conditionalFormatting>
  <conditionalFormatting sqref="M718">
    <cfRule type="cellIs" dxfId="2289" priority="21" stopIfTrue="1" operator="between">
      <formula>1250.1</formula>
      <formula>5000</formula>
    </cfRule>
    <cfRule type="cellIs" dxfId="2288" priority="22" stopIfTrue="1" operator="greaterThan">
      <formula>5000</formula>
    </cfRule>
  </conditionalFormatting>
  <conditionalFormatting sqref="F718:G718">
    <cfRule type="cellIs" dxfId="2287" priority="18" stopIfTrue="1" operator="lessThanOrEqual">
      <formula>60</formula>
    </cfRule>
    <cfRule type="cellIs" dxfId="2286" priority="19" stopIfTrue="1" operator="between">
      <formula>60</formula>
      <formula>100</formula>
    </cfRule>
    <cfRule type="cellIs" dxfId="2285" priority="20" stopIfTrue="1" operator="greaterThan">
      <formula>100</formula>
    </cfRule>
  </conditionalFormatting>
  <conditionalFormatting sqref="E718">
    <cfRule type="cellIs" dxfId="2284" priority="15" stopIfTrue="1" operator="lessThanOrEqual">
      <formula>2.5</formula>
    </cfRule>
    <cfRule type="cellIs" dxfId="2283" priority="16" stopIfTrue="1" operator="between">
      <formula>2.5</formula>
      <formula>7</formula>
    </cfRule>
    <cfRule type="cellIs" dxfId="2282" priority="17" stopIfTrue="1" operator="greaterThan">
      <formula>7</formula>
    </cfRule>
  </conditionalFormatting>
  <conditionalFormatting sqref="H718">
    <cfRule type="cellIs" dxfId="2281" priority="12" stopIfTrue="1" operator="lessThanOrEqual">
      <formula>12</formula>
    </cfRule>
    <cfRule type="cellIs" dxfId="2280" priority="13" stopIfTrue="1" operator="between">
      <formula>12</formula>
      <formula>16</formula>
    </cfRule>
    <cfRule type="cellIs" dxfId="2279" priority="14" stopIfTrue="1" operator="greaterThan">
      <formula>16</formula>
    </cfRule>
  </conditionalFormatting>
  <conditionalFormatting sqref="J718">
    <cfRule type="cellIs" dxfId="2278" priority="9" stopIfTrue="1" operator="greaterThan">
      <formula>6.2</formula>
    </cfRule>
    <cfRule type="cellIs" dxfId="2277" priority="10" stopIfTrue="1" operator="between">
      <formula>5.601</formula>
      <formula>6.2</formula>
    </cfRule>
    <cfRule type="cellIs" dxfId="2276" priority="11" stopIfTrue="1" operator="lessThanOrEqual">
      <formula>5.6</formula>
    </cfRule>
  </conditionalFormatting>
  <conditionalFormatting sqref="K718">
    <cfRule type="cellIs" dxfId="2275" priority="8" stopIfTrue="1" operator="lessThanOrEqual">
      <formula>0.02</formula>
    </cfRule>
  </conditionalFormatting>
  <conditionalFormatting sqref="G718">
    <cfRule type="cellIs" dxfId="2274" priority="5" stopIfTrue="1" operator="lessThanOrEqual">
      <formula>0.12</formula>
    </cfRule>
    <cfRule type="cellIs" dxfId="2273" priority="6" stopIfTrue="1" operator="between">
      <formula>0.1201</formula>
      <formula>0.2</formula>
    </cfRule>
    <cfRule type="cellIs" dxfId="2272" priority="7" stopIfTrue="1" operator="greaterThan">
      <formula>0.2</formula>
    </cfRule>
  </conditionalFormatting>
  <conditionalFormatting sqref="N718">
    <cfRule type="cellIs" dxfId="2271" priority="3" stopIfTrue="1" operator="between">
      <formula>50.1</formula>
      <formula>100</formula>
    </cfRule>
    <cfRule type="cellIs" dxfId="2270" priority="4" stopIfTrue="1" operator="greaterThan">
      <formula>100</formula>
    </cfRule>
  </conditionalFormatting>
  <conditionalFormatting sqref="M718">
    <cfRule type="cellIs" dxfId="2269" priority="1" stopIfTrue="1" operator="between">
      <formula>1250.1</formula>
      <formula>5000</formula>
    </cfRule>
    <cfRule type="cellIs" dxfId="2268" priority="2" stopIfTrue="1" operator="greaterThan">
      <formula>5000</formula>
    </cfRule>
  </conditionalFormatting>
  <printOptions horizontalCentered="1"/>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801"/>
  <sheetViews>
    <sheetView zoomScaleNormal="100" workbookViewId="0">
      <pane ySplit="10" topLeftCell="A38" activePane="bottomLeft" state="frozen"/>
      <selection pane="bottomLeft" activeCell="V1" sqref="V1"/>
    </sheetView>
  </sheetViews>
  <sheetFormatPr defaultColWidth="9.140625" defaultRowHeight="12.75" x14ac:dyDescent="0.2"/>
  <cols>
    <col min="1" max="1" width="4.7109375" style="1" customWidth="1"/>
    <col min="2" max="2" width="15.85546875" style="1" customWidth="1"/>
    <col min="3" max="3" width="10.7109375" style="7" customWidth="1"/>
    <col min="4" max="4" width="5.7109375" style="2" customWidth="1"/>
    <col min="5" max="7" width="6.7109375" style="2" customWidth="1"/>
    <col min="8" max="8" width="6.7109375" style="1" customWidth="1"/>
    <col min="9" max="9" width="6.85546875" style="1" customWidth="1"/>
    <col min="10" max="10" width="6.28515625" style="1" customWidth="1"/>
    <col min="11" max="11" width="9.42578125" style="1" customWidth="1"/>
    <col min="12" max="12" width="7.85546875" style="1" customWidth="1"/>
    <col min="13" max="13" width="5.140625" style="1" customWidth="1"/>
    <col min="14" max="14" width="7.7109375" style="1" customWidth="1"/>
    <col min="15" max="15" width="6.7109375" style="4" customWidth="1"/>
    <col min="16" max="16" width="7.85546875" style="6" customWidth="1"/>
    <col min="17" max="17" width="6.42578125" style="6" customWidth="1"/>
    <col min="18" max="18" width="6.42578125" style="1" customWidth="1"/>
    <col min="19" max="19" width="5.7109375" style="1" customWidth="1"/>
    <col min="20" max="20" width="5" style="1" bestFit="1" customWidth="1"/>
    <col min="21" max="26" width="5.85546875" style="1" customWidth="1"/>
    <col min="27" max="27" width="8.28515625" style="1" customWidth="1"/>
    <col min="28" max="58" width="9.140625" style="20" customWidth="1"/>
    <col min="59" max="72" width="9.140625" style="1" customWidth="1"/>
    <col min="73" max="16384" width="9.140625" style="1"/>
  </cols>
  <sheetData>
    <row r="1" spans="1:58" x14ac:dyDescent="0.2">
      <c r="A1" s="147" t="s">
        <v>27</v>
      </c>
      <c r="B1" s="147"/>
      <c r="C1" s="148"/>
      <c r="D1" s="149"/>
      <c r="E1" s="155"/>
      <c r="F1" s="154"/>
      <c r="G1" s="149"/>
      <c r="H1" s="11"/>
      <c r="I1" s="156" t="s">
        <v>22</v>
      </c>
      <c r="J1" s="149"/>
      <c r="K1" s="149"/>
      <c r="L1" s="151"/>
      <c r="M1" s="151"/>
      <c r="N1" s="151"/>
      <c r="O1" s="151"/>
      <c r="P1" s="154"/>
      <c r="Q1" s="154"/>
      <c r="R1" s="154"/>
      <c r="S1" s="154"/>
      <c r="T1" s="154"/>
      <c r="U1" s="154"/>
      <c r="V1" s="154"/>
      <c r="W1" s="154"/>
      <c r="X1" s="154"/>
      <c r="Y1" s="154"/>
      <c r="Z1" s="154"/>
      <c r="AA1" s="154"/>
      <c r="AB1" s="26"/>
    </row>
    <row r="2" spans="1:58" x14ac:dyDescent="0.2">
      <c r="A2" s="154"/>
      <c r="B2" s="154"/>
      <c r="C2" s="148"/>
      <c r="D2" s="149"/>
      <c r="E2" s="155"/>
      <c r="F2" s="154"/>
      <c r="G2" s="149"/>
      <c r="H2" s="12"/>
      <c r="I2" s="156" t="s">
        <v>23</v>
      </c>
      <c r="J2" s="149"/>
      <c r="K2" s="149"/>
      <c r="L2" s="151"/>
      <c r="M2" s="151"/>
      <c r="N2" s="151"/>
      <c r="O2" s="151"/>
      <c r="P2" s="154"/>
      <c r="Q2" s="154"/>
      <c r="R2" s="154"/>
      <c r="S2" s="154"/>
      <c r="T2" s="154"/>
      <c r="U2" s="154"/>
      <c r="V2" s="154"/>
      <c r="W2" s="154"/>
      <c r="X2" s="154"/>
      <c r="Y2" s="154"/>
      <c r="Z2" s="154"/>
      <c r="AA2" s="154"/>
      <c r="AB2" s="27"/>
    </row>
    <row r="3" spans="1:58" x14ac:dyDescent="0.2">
      <c r="A3" s="154"/>
      <c r="B3" s="154"/>
      <c r="C3" s="148"/>
      <c r="D3" s="149"/>
      <c r="E3" s="155"/>
      <c r="F3" s="154"/>
      <c r="G3" s="149"/>
      <c r="H3" s="149" t="s">
        <v>72</v>
      </c>
      <c r="I3" s="151"/>
      <c r="J3" s="151"/>
      <c r="K3" s="151"/>
      <c r="L3" s="151"/>
      <c r="M3" s="151"/>
      <c r="N3" s="151"/>
      <c r="O3" s="151"/>
      <c r="P3" s="154"/>
      <c r="Q3" s="154"/>
      <c r="R3" s="154"/>
      <c r="S3" s="154"/>
      <c r="T3" s="154"/>
      <c r="U3" s="154"/>
      <c r="V3" s="154"/>
      <c r="W3" s="154"/>
      <c r="X3" s="154"/>
      <c r="Y3" s="154"/>
      <c r="Z3" s="154"/>
      <c r="AA3" s="154"/>
    </row>
    <row r="4" spans="1:58" x14ac:dyDescent="0.2">
      <c r="A4" s="154"/>
      <c r="B4" s="154"/>
      <c r="C4" s="148"/>
      <c r="D4" s="149"/>
      <c r="E4" s="155"/>
      <c r="F4" s="154"/>
      <c r="G4" s="149"/>
      <c r="H4" s="156"/>
      <c r="I4" s="151"/>
      <c r="J4" s="151"/>
      <c r="K4" s="151"/>
      <c r="L4" s="151"/>
      <c r="M4" s="151"/>
      <c r="N4" s="151"/>
      <c r="O4" s="151"/>
      <c r="P4" s="154"/>
      <c r="Q4" s="154"/>
      <c r="R4" s="154"/>
      <c r="S4" s="154"/>
      <c r="T4" s="154"/>
      <c r="U4" s="154"/>
      <c r="V4" s="154"/>
      <c r="W4" s="154"/>
      <c r="X4" s="154"/>
      <c r="Y4" s="154"/>
      <c r="Z4" s="154"/>
      <c r="AA4" s="154"/>
    </row>
    <row r="5" spans="1:58" x14ac:dyDescent="0.2">
      <c r="A5" s="154" t="s">
        <v>89</v>
      </c>
      <c r="B5" s="154"/>
      <c r="C5" s="148"/>
      <c r="D5" s="149"/>
      <c r="E5" s="155"/>
      <c r="F5" s="154"/>
      <c r="G5" s="149"/>
      <c r="H5" s="156"/>
      <c r="I5" s="149"/>
      <c r="J5" s="151"/>
      <c r="K5" s="151"/>
      <c r="L5" s="151"/>
      <c r="M5" s="151"/>
      <c r="N5" s="151"/>
      <c r="O5" s="151"/>
      <c r="P5" s="154"/>
      <c r="Q5" s="154"/>
      <c r="R5" s="154"/>
      <c r="S5" s="154"/>
      <c r="T5" s="154"/>
      <c r="U5" s="154"/>
      <c r="V5" s="154"/>
      <c r="W5" s="154"/>
      <c r="X5" s="154"/>
      <c r="Y5" s="154"/>
      <c r="Z5" s="154"/>
      <c r="AA5" s="154"/>
    </row>
    <row r="6" spans="1:58" x14ac:dyDescent="0.2">
      <c r="A6" s="154" t="s">
        <v>87</v>
      </c>
      <c r="B6" s="154"/>
      <c r="C6" s="148"/>
      <c r="D6" s="149"/>
      <c r="E6" s="155"/>
      <c r="F6" s="154"/>
      <c r="G6" s="149"/>
      <c r="H6" s="156"/>
      <c r="I6" s="149"/>
      <c r="J6" s="151"/>
      <c r="K6" s="151"/>
      <c r="L6" s="151"/>
      <c r="M6" s="151"/>
      <c r="N6" s="151"/>
      <c r="O6" s="151"/>
      <c r="P6" s="154"/>
      <c r="Q6" s="154"/>
      <c r="R6" s="154"/>
      <c r="S6" s="154"/>
      <c r="T6" s="154"/>
      <c r="U6" s="154"/>
      <c r="V6" s="154"/>
      <c r="W6" s="154"/>
      <c r="X6" s="154"/>
      <c r="Y6" s="154"/>
      <c r="Z6" s="154"/>
      <c r="AA6" s="154"/>
    </row>
    <row r="7" spans="1:58" x14ac:dyDescent="0.2">
      <c r="A7" s="154" t="s">
        <v>88</v>
      </c>
      <c r="B7" s="154"/>
      <c r="C7" s="148"/>
      <c r="D7" s="149"/>
      <c r="E7" s="155"/>
      <c r="F7" s="154"/>
      <c r="G7" s="149"/>
      <c r="H7" s="156"/>
      <c r="I7" s="149"/>
      <c r="J7" s="151"/>
      <c r="K7" s="151"/>
      <c r="L7" s="151"/>
      <c r="M7" s="151"/>
      <c r="N7" s="151"/>
      <c r="O7" s="151"/>
      <c r="P7" s="154"/>
      <c r="Q7" s="154"/>
      <c r="R7" s="154"/>
      <c r="S7" s="154"/>
      <c r="T7" s="154"/>
      <c r="U7" s="154"/>
      <c r="V7" s="154"/>
      <c r="W7" s="154"/>
      <c r="X7" s="154"/>
      <c r="Y7" s="154"/>
      <c r="Z7" s="154"/>
      <c r="AA7" s="154"/>
    </row>
    <row r="8" spans="1:58" x14ac:dyDescent="0.2">
      <c r="A8" s="154"/>
      <c r="B8" s="154"/>
      <c r="C8" s="148"/>
      <c r="D8" s="149"/>
      <c r="E8" s="155"/>
      <c r="F8" s="154"/>
      <c r="G8" s="149"/>
      <c r="H8" s="149"/>
      <c r="I8" s="149"/>
      <c r="J8" s="151"/>
      <c r="K8" s="151"/>
      <c r="L8" s="151"/>
      <c r="M8" s="151"/>
      <c r="N8" s="151"/>
      <c r="O8" s="151"/>
      <c r="P8" s="151"/>
      <c r="Q8" s="151"/>
      <c r="R8" s="151"/>
      <c r="S8" s="149"/>
      <c r="T8" s="154"/>
      <c r="U8" s="154"/>
      <c r="V8" s="154"/>
      <c r="W8" s="154"/>
      <c r="X8" s="154"/>
      <c r="Y8" s="149"/>
      <c r="Z8" s="149"/>
      <c r="AA8" s="154"/>
    </row>
    <row r="9" spans="1:58" ht="14.25" x14ac:dyDescent="0.25">
      <c r="A9" s="157" t="s">
        <v>73</v>
      </c>
      <c r="B9" s="158" t="s">
        <v>24</v>
      </c>
      <c r="C9" s="158" t="s">
        <v>1</v>
      </c>
      <c r="D9" s="159" t="s">
        <v>28</v>
      </c>
      <c r="E9" s="177" t="s">
        <v>29</v>
      </c>
      <c r="F9" s="177"/>
      <c r="G9" s="159" t="s">
        <v>2</v>
      </c>
      <c r="H9" s="180" t="s">
        <v>3</v>
      </c>
      <c r="I9" s="160" t="s">
        <v>4</v>
      </c>
      <c r="J9" s="159" t="s">
        <v>5</v>
      </c>
      <c r="K9" s="160" t="s">
        <v>63</v>
      </c>
      <c r="L9" s="159" t="s">
        <v>6</v>
      </c>
      <c r="M9" s="159" t="s">
        <v>7</v>
      </c>
      <c r="N9" s="180" t="s">
        <v>8</v>
      </c>
      <c r="O9" s="161" t="s">
        <v>34</v>
      </c>
      <c r="P9" s="180" t="s">
        <v>60</v>
      </c>
      <c r="Q9" s="161" t="s">
        <v>9</v>
      </c>
      <c r="R9" s="161" t="s">
        <v>10</v>
      </c>
      <c r="S9" s="159" t="s">
        <v>11</v>
      </c>
      <c r="T9" s="160" t="s">
        <v>11</v>
      </c>
      <c r="U9" s="180" t="s">
        <v>30</v>
      </c>
      <c r="V9" s="180" t="s">
        <v>31</v>
      </c>
      <c r="W9" s="180" t="s">
        <v>32</v>
      </c>
      <c r="X9" s="180" t="s">
        <v>33</v>
      </c>
      <c r="Y9" s="159" t="s">
        <v>35</v>
      </c>
      <c r="Z9" s="159" t="s">
        <v>36</v>
      </c>
      <c r="AA9" s="159" t="s">
        <v>56</v>
      </c>
    </row>
    <row r="10" spans="1:58" s="50" customFormat="1" ht="12" x14ac:dyDescent="0.2">
      <c r="A10" s="178" t="s">
        <v>26</v>
      </c>
      <c r="B10" s="179"/>
      <c r="C10" s="169"/>
      <c r="D10" s="169" t="s">
        <v>37</v>
      </c>
      <c r="E10" s="169" t="s">
        <v>38</v>
      </c>
      <c r="F10" s="169" t="s">
        <v>39</v>
      </c>
      <c r="G10" s="169" t="s">
        <v>12</v>
      </c>
      <c r="H10" s="181" t="s">
        <v>13</v>
      </c>
      <c r="I10" s="182" t="s">
        <v>14</v>
      </c>
      <c r="J10" s="169" t="s">
        <v>15</v>
      </c>
      <c r="K10" s="182" t="s">
        <v>64</v>
      </c>
      <c r="L10" s="169" t="s">
        <v>16</v>
      </c>
      <c r="M10" s="169"/>
      <c r="N10" s="181" t="s">
        <v>17</v>
      </c>
      <c r="O10" s="183" t="s">
        <v>148</v>
      </c>
      <c r="P10" s="183" t="s">
        <v>148</v>
      </c>
      <c r="Q10" s="183" t="s">
        <v>148</v>
      </c>
      <c r="R10" s="183" t="s">
        <v>148</v>
      </c>
      <c r="S10" s="169" t="s">
        <v>15</v>
      </c>
      <c r="T10" s="182" t="s">
        <v>18</v>
      </c>
      <c r="U10" s="181" t="s">
        <v>15</v>
      </c>
      <c r="V10" s="181" t="s">
        <v>15</v>
      </c>
      <c r="W10" s="181" t="s">
        <v>15</v>
      </c>
      <c r="X10" s="181" t="s">
        <v>15</v>
      </c>
      <c r="Y10" s="169" t="s">
        <v>15</v>
      </c>
      <c r="Z10" s="169" t="s">
        <v>15</v>
      </c>
      <c r="AA10" s="169" t="s">
        <v>40</v>
      </c>
      <c r="AB10" s="49"/>
      <c r="AC10" s="76"/>
      <c r="AD10" s="76"/>
      <c r="AE10" s="76"/>
      <c r="AF10" s="76"/>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row>
    <row r="11" spans="1:58" x14ac:dyDescent="0.2">
      <c r="A11" s="127">
        <v>26</v>
      </c>
      <c r="B11" s="38" t="s">
        <v>96</v>
      </c>
      <c r="C11" s="141" t="s">
        <v>162</v>
      </c>
      <c r="D11" s="142">
        <v>0.5</v>
      </c>
      <c r="E11" s="142">
        <v>1</v>
      </c>
      <c r="F11" s="295">
        <v>1.3</v>
      </c>
      <c r="G11" s="146">
        <v>18.8</v>
      </c>
      <c r="H11" s="142">
        <v>7.4</v>
      </c>
      <c r="I11" s="146">
        <v>90</v>
      </c>
      <c r="J11" s="146">
        <v>11</v>
      </c>
      <c r="K11" s="47">
        <v>0.14000000000000001</v>
      </c>
      <c r="L11" s="146">
        <v>11.1</v>
      </c>
      <c r="M11" s="142">
        <v>7.6</v>
      </c>
      <c r="N11" s="47">
        <v>0.43</v>
      </c>
      <c r="O11" s="146">
        <v>11</v>
      </c>
      <c r="P11" s="299">
        <v>10</v>
      </c>
      <c r="Q11" s="42">
        <v>480</v>
      </c>
      <c r="R11" s="42">
        <v>26</v>
      </c>
      <c r="S11" s="142">
        <v>9.1</v>
      </c>
      <c r="T11" s="42">
        <v>101</v>
      </c>
      <c r="U11" s="142">
        <v>7.2</v>
      </c>
      <c r="V11" s="142">
        <v>1.9</v>
      </c>
      <c r="W11" s="146">
        <v>11</v>
      </c>
      <c r="X11" s="142">
        <v>1.6</v>
      </c>
      <c r="Y11" s="146">
        <v>10</v>
      </c>
      <c r="Z11" s="142">
        <v>9.6</v>
      </c>
      <c r="AA11" s="297">
        <v>11</v>
      </c>
    </row>
    <row r="12" spans="1:58" x14ac:dyDescent="0.2">
      <c r="A12" s="128"/>
      <c r="B12" s="44"/>
      <c r="C12" s="141" t="s">
        <v>162</v>
      </c>
      <c r="D12" s="146">
        <v>24</v>
      </c>
      <c r="E12" s="201"/>
      <c r="F12" s="208"/>
      <c r="G12" s="146">
        <v>12.9</v>
      </c>
      <c r="H12" s="146">
        <v>12</v>
      </c>
      <c r="I12" s="146">
        <v>90</v>
      </c>
      <c r="J12" s="146">
        <v>12</v>
      </c>
      <c r="K12" s="47">
        <v>0.17</v>
      </c>
      <c r="L12" s="146">
        <v>11.4</v>
      </c>
      <c r="M12" s="142">
        <v>7.3</v>
      </c>
      <c r="N12" s="47">
        <v>0.44</v>
      </c>
      <c r="O12" s="146">
        <v>44</v>
      </c>
      <c r="P12" s="299">
        <v>10</v>
      </c>
      <c r="Q12" s="42">
        <v>550</v>
      </c>
      <c r="R12" s="42">
        <v>36</v>
      </c>
      <c r="S12" s="300">
        <v>0.09</v>
      </c>
      <c r="T12" s="301">
        <v>1</v>
      </c>
      <c r="U12" s="201"/>
      <c r="V12" s="201"/>
      <c r="W12" s="201"/>
      <c r="X12" s="201"/>
      <c r="Y12" s="201"/>
      <c r="Z12" s="201"/>
      <c r="AA12" s="202"/>
    </row>
    <row r="13" spans="1:58" x14ac:dyDescent="0.2">
      <c r="A13" s="128">
        <v>30</v>
      </c>
      <c r="B13" s="44" t="s">
        <v>97</v>
      </c>
      <c r="C13" s="141" t="s">
        <v>162</v>
      </c>
      <c r="D13" s="142">
        <v>0.5</v>
      </c>
      <c r="E13" s="142">
        <v>1.9</v>
      </c>
      <c r="F13" s="295">
        <v>2.6</v>
      </c>
      <c r="G13" s="146">
        <v>18.7</v>
      </c>
      <c r="H13" s="142">
        <v>3.1</v>
      </c>
      <c r="I13" s="146">
        <v>55</v>
      </c>
      <c r="J13" s="146">
        <v>11</v>
      </c>
      <c r="K13" s="47">
        <v>0.17</v>
      </c>
      <c r="L13" s="146">
        <v>12.4</v>
      </c>
      <c r="M13" s="142">
        <v>7.6</v>
      </c>
      <c r="N13" s="47">
        <v>0.49</v>
      </c>
      <c r="O13" s="146">
        <v>14</v>
      </c>
      <c r="P13" s="146">
        <v>96</v>
      </c>
      <c r="Q13" s="42">
        <v>510</v>
      </c>
      <c r="R13" s="42">
        <v>17</v>
      </c>
      <c r="S13" s="142">
        <v>8.3000000000000007</v>
      </c>
      <c r="T13" s="42">
        <v>92</v>
      </c>
      <c r="U13" s="142">
        <v>7.8</v>
      </c>
      <c r="V13" s="142">
        <v>2</v>
      </c>
      <c r="W13" s="146">
        <v>13</v>
      </c>
      <c r="X13" s="142">
        <v>1.6</v>
      </c>
      <c r="Y13" s="146">
        <v>11</v>
      </c>
      <c r="Z13" s="146">
        <v>11</v>
      </c>
      <c r="AA13" s="103">
        <v>4.9000000000000004</v>
      </c>
    </row>
    <row r="14" spans="1:58" x14ac:dyDescent="0.2">
      <c r="A14" s="128"/>
      <c r="B14" s="44"/>
      <c r="C14" s="141" t="s">
        <v>162</v>
      </c>
      <c r="D14" s="146">
        <v>32.5</v>
      </c>
      <c r="E14" s="201"/>
      <c r="F14" s="208"/>
      <c r="G14" s="146">
        <v>10.4</v>
      </c>
      <c r="H14" s="142">
        <v>3.3</v>
      </c>
      <c r="I14" s="146">
        <v>80</v>
      </c>
      <c r="J14" s="146">
        <v>13</v>
      </c>
      <c r="K14" s="47">
        <v>0.23</v>
      </c>
      <c r="L14" s="146">
        <v>11.1</v>
      </c>
      <c r="M14" s="142">
        <v>6.7</v>
      </c>
      <c r="N14" s="47">
        <v>0.41</v>
      </c>
      <c r="O14" s="299">
        <v>10</v>
      </c>
      <c r="P14" s="146">
        <v>400</v>
      </c>
      <c r="Q14" s="42">
        <v>780</v>
      </c>
      <c r="R14" s="42">
        <v>16</v>
      </c>
      <c r="S14" s="142">
        <v>3.5</v>
      </c>
      <c r="T14" s="42">
        <v>32</v>
      </c>
      <c r="U14" s="201"/>
      <c r="V14" s="201"/>
      <c r="W14" s="201"/>
      <c r="X14" s="201"/>
      <c r="Y14" s="201"/>
      <c r="Z14" s="201"/>
      <c r="AA14" s="202"/>
    </row>
    <row r="15" spans="1:58" x14ac:dyDescent="0.2">
      <c r="A15" s="129">
        <v>46</v>
      </c>
      <c r="B15" s="32" t="s">
        <v>98</v>
      </c>
      <c r="C15" s="143" t="s">
        <v>164</v>
      </c>
      <c r="D15" s="33">
        <v>0.5</v>
      </c>
      <c r="E15" s="33">
        <v>1.7</v>
      </c>
      <c r="F15" s="296">
        <v>2.2000000000000002</v>
      </c>
      <c r="G15" s="42">
        <v>18.3</v>
      </c>
      <c r="H15" s="142">
        <v>3.6</v>
      </c>
      <c r="I15" s="146">
        <v>50</v>
      </c>
      <c r="J15" s="142">
        <v>7.7</v>
      </c>
      <c r="K15" s="48">
        <v>6.0999999999999999E-2</v>
      </c>
      <c r="L15" s="142">
        <v>9.5500000000000007</v>
      </c>
      <c r="M15" s="142">
        <v>7.5</v>
      </c>
      <c r="N15" s="47">
        <v>0.46</v>
      </c>
      <c r="O15" s="299">
        <v>10</v>
      </c>
      <c r="P15" s="146">
        <v>11</v>
      </c>
      <c r="Q15" s="42">
        <v>370</v>
      </c>
      <c r="R15" s="42">
        <v>12</v>
      </c>
      <c r="S15" s="142">
        <v>8.4</v>
      </c>
      <c r="T15" s="42">
        <v>92</v>
      </c>
      <c r="U15" s="142">
        <v>9.9</v>
      </c>
      <c r="V15" s="142">
        <v>2.1</v>
      </c>
      <c r="W15" s="142">
        <v>5</v>
      </c>
      <c r="X15" s="47">
        <v>0.89</v>
      </c>
      <c r="Y15" s="142">
        <v>7.6</v>
      </c>
      <c r="Z15" s="142">
        <v>6.2</v>
      </c>
      <c r="AA15" s="103">
        <v>7.6</v>
      </c>
    </row>
    <row r="16" spans="1:58" x14ac:dyDescent="0.2">
      <c r="A16" s="128"/>
      <c r="B16" s="44"/>
      <c r="C16" s="141" t="s">
        <v>164</v>
      </c>
      <c r="D16" s="146">
        <v>9</v>
      </c>
      <c r="E16" s="201"/>
      <c r="F16" s="208"/>
      <c r="G16" s="146">
        <v>11</v>
      </c>
      <c r="H16" s="142">
        <v>1.1000000000000001</v>
      </c>
      <c r="I16" s="146">
        <v>50</v>
      </c>
      <c r="J16" s="142">
        <v>8.5</v>
      </c>
      <c r="K16" s="47">
        <v>0.12</v>
      </c>
      <c r="L16" s="146">
        <v>13.5</v>
      </c>
      <c r="M16" s="142">
        <v>7.4</v>
      </c>
      <c r="N16" s="47">
        <v>0.87</v>
      </c>
      <c r="O16" s="146">
        <v>390</v>
      </c>
      <c r="P16" s="299">
        <v>50</v>
      </c>
      <c r="Q16" s="42">
        <v>700</v>
      </c>
      <c r="R16" s="42">
        <v>17</v>
      </c>
      <c r="S16" s="300">
        <v>0.02</v>
      </c>
      <c r="T16" s="317">
        <v>0.3</v>
      </c>
      <c r="U16" s="201"/>
      <c r="V16" s="201"/>
      <c r="W16" s="201"/>
      <c r="X16" s="201"/>
      <c r="Y16" s="201"/>
      <c r="Z16" s="201"/>
      <c r="AA16" s="202"/>
    </row>
    <row r="17" spans="1:27" x14ac:dyDescent="0.2">
      <c r="A17" s="129">
        <v>510</v>
      </c>
      <c r="B17" s="32" t="s">
        <v>99</v>
      </c>
      <c r="C17" s="143" t="s">
        <v>161</v>
      </c>
      <c r="D17" s="33">
        <v>0.5</v>
      </c>
      <c r="E17" s="33">
        <v>2.2999999999999998</v>
      </c>
      <c r="F17" s="43">
        <v>3.15</v>
      </c>
      <c r="G17" s="42">
        <v>18.600000000000001</v>
      </c>
      <c r="H17" s="142">
        <v>1.4</v>
      </c>
      <c r="I17" s="146">
        <v>55</v>
      </c>
      <c r="J17" s="146">
        <v>10</v>
      </c>
      <c r="K17" s="47">
        <v>0.14000000000000001</v>
      </c>
      <c r="L17" s="142">
        <v>6.44</v>
      </c>
      <c r="M17" s="142">
        <v>7.1</v>
      </c>
      <c r="N17" s="47">
        <v>0.14000000000000001</v>
      </c>
      <c r="O17" s="299">
        <v>10</v>
      </c>
      <c r="P17" s="146">
        <v>140</v>
      </c>
      <c r="Q17" s="42">
        <v>510</v>
      </c>
      <c r="R17" s="42">
        <v>11</v>
      </c>
      <c r="S17" s="142">
        <v>8.8000000000000007</v>
      </c>
      <c r="T17" s="42">
        <v>96</v>
      </c>
      <c r="U17" s="142">
        <v>4.5</v>
      </c>
      <c r="V17" s="142">
        <v>1.2</v>
      </c>
      <c r="W17" s="142">
        <v>4.8</v>
      </c>
      <c r="X17" s="47">
        <v>0.91</v>
      </c>
      <c r="Y17" s="142">
        <v>7.7</v>
      </c>
      <c r="Z17" s="142">
        <v>5.3</v>
      </c>
      <c r="AA17" s="103">
        <v>6.9</v>
      </c>
    </row>
    <row r="18" spans="1:27" x14ac:dyDescent="0.2">
      <c r="A18" s="128"/>
      <c r="B18" s="44"/>
      <c r="C18" s="141" t="s">
        <v>161</v>
      </c>
      <c r="D18" s="146">
        <v>35</v>
      </c>
      <c r="E18" s="201"/>
      <c r="F18" s="208"/>
      <c r="G18" s="146">
        <v>10.7</v>
      </c>
      <c r="H18" s="142">
        <v>1.3</v>
      </c>
      <c r="I18" s="146">
        <v>90</v>
      </c>
      <c r="J18" s="146">
        <v>10</v>
      </c>
      <c r="K18" s="47">
        <v>0.15</v>
      </c>
      <c r="L18" s="142">
        <v>6.55</v>
      </c>
      <c r="M18" s="142">
        <v>6.4</v>
      </c>
      <c r="N18" s="47">
        <v>0.14000000000000001</v>
      </c>
      <c r="O18" s="299">
        <v>10</v>
      </c>
      <c r="P18" s="146">
        <v>290</v>
      </c>
      <c r="Q18" s="42">
        <v>610</v>
      </c>
      <c r="R18" s="42">
        <v>11</v>
      </c>
      <c r="S18" s="142">
        <v>5.6</v>
      </c>
      <c r="T18" s="42">
        <v>51</v>
      </c>
      <c r="U18" s="201"/>
      <c r="V18" s="201"/>
      <c r="W18" s="201"/>
      <c r="X18" s="201"/>
      <c r="Y18" s="201"/>
      <c r="Z18" s="201"/>
      <c r="AA18" s="202"/>
    </row>
    <row r="19" spans="1:27" x14ac:dyDescent="0.2">
      <c r="A19" s="129">
        <v>522</v>
      </c>
      <c r="B19" s="32" t="s">
        <v>100</v>
      </c>
      <c r="C19" s="143" t="s">
        <v>163</v>
      </c>
      <c r="D19" s="33">
        <v>0.5</v>
      </c>
      <c r="E19" s="33">
        <v>1.9</v>
      </c>
      <c r="F19" s="296">
        <v>2.7</v>
      </c>
      <c r="G19" s="42">
        <v>18.399999999999999</v>
      </c>
      <c r="H19" s="142">
        <v>1.1000000000000001</v>
      </c>
      <c r="I19" s="146">
        <v>100</v>
      </c>
      <c r="J19" s="146">
        <v>12</v>
      </c>
      <c r="K19" s="47">
        <v>0.2</v>
      </c>
      <c r="L19" s="142">
        <v>5.77</v>
      </c>
      <c r="M19" s="142">
        <v>6.9</v>
      </c>
      <c r="N19" s="48">
        <v>9.2999999999999999E-2</v>
      </c>
      <c r="O19" s="146">
        <v>15</v>
      </c>
      <c r="P19" s="146">
        <v>160</v>
      </c>
      <c r="Q19" s="42">
        <v>560</v>
      </c>
      <c r="R19" s="42">
        <v>10</v>
      </c>
      <c r="S19" s="142">
        <v>8.6</v>
      </c>
      <c r="T19" s="42">
        <v>94</v>
      </c>
      <c r="U19" s="142">
        <v>3.7</v>
      </c>
      <c r="V19" s="142">
        <v>1</v>
      </c>
      <c r="W19" s="142">
        <v>4.9000000000000004</v>
      </c>
      <c r="X19" s="47">
        <v>0.62</v>
      </c>
      <c r="Y19" s="142">
        <v>7.7</v>
      </c>
      <c r="Z19" s="142">
        <v>4</v>
      </c>
      <c r="AA19" s="103">
        <v>3.7</v>
      </c>
    </row>
    <row r="20" spans="1:27" x14ac:dyDescent="0.2">
      <c r="A20" s="128"/>
      <c r="B20" s="44"/>
      <c r="C20" s="141" t="s">
        <v>163</v>
      </c>
      <c r="D20" s="146">
        <v>17</v>
      </c>
      <c r="E20" s="201"/>
      <c r="F20" s="208"/>
      <c r="G20" s="146">
        <v>10.3</v>
      </c>
      <c r="H20" s="142">
        <v>2</v>
      </c>
      <c r="I20" s="146">
        <v>120</v>
      </c>
      <c r="J20" s="146">
        <v>12</v>
      </c>
      <c r="K20" s="47">
        <v>0.27</v>
      </c>
      <c r="L20" s="142">
        <v>6.05</v>
      </c>
      <c r="M20" s="142">
        <v>6.2</v>
      </c>
      <c r="N20" s="47">
        <v>0.11</v>
      </c>
      <c r="O20" s="146">
        <v>12</v>
      </c>
      <c r="P20" s="146">
        <v>260</v>
      </c>
      <c r="Q20" s="42">
        <v>650</v>
      </c>
      <c r="R20" s="42">
        <v>18</v>
      </c>
      <c r="S20" s="142">
        <v>3.7</v>
      </c>
      <c r="T20" s="42">
        <v>34</v>
      </c>
      <c r="U20" s="201"/>
      <c r="V20" s="201"/>
      <c r="W20" s="201"/>
      <c r="X20" s="201"/>
      <c r="Y20" s="201"/>
      <c r="Z20" s="201"/>
      <c r="AA20" s="202"/>
    </row>
    <row r="21" spans="1:27" x14ac:dyDescent="0.2">
      <c r="A21" s="129">
        <v>530</v>
      </c>
      <c r="B21" s="32" t="s">
        <v>101</v>
      </c>
      <c r="C21" s="143" t="s">
        <v>161</v>
      </c>
      <c r="D21" s="33">
        <v>0.5</v>
      </c>
      <c r="E21" s="33">
        <v>1.7</v>
      </c>
      <c r="F21" s="43">
        <v>2</v>
      </c>
      <c r="G21" s="42">
        <v>18.899999999999999</v>
      </c>
      <c r="H21" s="142">
        <v>3.8</v>
      </c>
      <c r="I21" s="146">
        <v>110</v>
      </c>
      <c r="J21" s="146">
        <v>11</v>
      </c>
      <c r="K21" s="47">
        <v>0.16</v>
      </c>
      <c r="L21" s="142">
        <v>6.83</v>
      </c>
      <c r="M21" s="142">
        <v>7.1</v>
      </c>
      <c r="N21" s="47">
        <v>0.16</v>
      </c>
      <c r="O21" s="146">
        <v>26</v>
      </c>
      <c r="P21" s="146">
        <v>68</v>
      </c>
      <c r="Q21" s="42">
        <v>550</v>
      </c>
      <c r="R21" s="42">
        <v>24</v>
      </c>
      <c r="S21" s="142">
        <v>8.5</v>
      </c>
      <c r="T21" s="42">
        <v>94</v>
      </c>
      <c r="U21" s="142">
        <v>4.7</v>
      </c>
      <c r="V21" s="142">
        <v>1.3</v>
      </c>
      <c r="W21" s="142">
        <v>4.9000000000000004</v>
      </c>
      <c r="X21" s="47">
        <v>0.99</v>
      </c>
      <c r="Y21" s="142">
        <v>7.8</v>
      </c>
      <c r="Z21" s="142">
        <v>5.6</v>
      </c>
      <c r="AA21" s="297">
        <v>11</v>
      </c>
    </row>
    <row r="22" spans="1:27" x14ac:dyDescent="0.2">
      <c r="A22" s="128"/>
      <c r="B22" s="44"/>
      <c r="C22" s="141" t="s">
        <v>161</v>
      </c>
      <c r="D22" s="146">
        <v>12</v>
      </c>
      <c r="E22" s="201"/>
      <c r="F22" s="208"/>
      <c r="G22" s="146">
        <v>18.600000000000001</v>
      </c>
      <c r="H22" s="142">
        <v>2.1</v>
      </c>
      <c r="I22" s="146">
        <v>90</v>
      </c>
      <c r="J22" s="146">
        <v>11</v>
      </c>
      <c r="K22" s="47">
        <v>0.15</v>
      </c>
      <c r="L22" s="142">
        <v>6.74</v>
      </c>
      <c r="M22" s="142">
        <v>7</v>
      </c>
      <c r="N22" s="47">
        <v>0.16</v>
      </c>
      <c r="O22" s="146">
        <v>24</v>
      </c>
      <c r="P22" s="146">
        <v>69</v>
      </c>
      <c r="Q22" s="42">
        <v>520</v>
      </c>
      <c r="R22" s="42">
        <v>22</v>
      </c>
      <c r="S22" s="142">
        <v>8.4</v>
      </c>
      <c r="T22" s="42">
        <v>92</v>
      </c>
      <c r="U22" s="201"/>
      <c r="V22" s="201"/>
      <c r="W22" s="201"/>
      <c r="X22" s="201"/>
      <c r="Y22" s="201"/>
      <c r="Z22" s="201"/>
      <c r="AA22" s="202"/>
    </row>
    <row r="23" spans="1:27" x14ac:dyDescent="0.2">
      <c r="A23" s="128">
        <v>560</v>
      </c>
      <c r="B23" s="44" t="s">
        <v>102</v>
      </c>
      <c r="C23" s="141" t="s">
        <v>164</v>
      </c>
      <c r="D23" s="142">
        <v>0.5</v>
      </c>
      <c r="E23" s="142">
        <v>1.5</v>
      </c>
      <c r="F23" s="295">
        <v>1.9</v>
      </c>
      <c r="G23" s="146">
        <v>18.100000000000001</v>
      </c>
      <c r="H23" s="142">
        <v>3.6</v>
      </c>
      <c r="I23" s="146">
        <v>50</v>
      </c>
      <c r="J23" s="146">
        <v>12</v>
      </c>
      <c r="K23" s="47">
        <v>0.22</v>
      </c>
      <c r="L23" s="142">
        <v>5.65</v>
      </c>
      <c r="M23" s="142">
        <v>7.1</v>
      </c>
      <c r="N23" s="47">
        <v>0.2</v>
      </c>
      <c r="O23" s="146">
        <v>24</v>
      </c>
      <c r="P23" s="299">
        <v>10</v>
      </c>
      <c r="Q23" s="42">
        <v>440</v>
      </c>
      <c r="R23" s="42">
        <v>22</v>
      </c>
      <c r="S23" s="142">
        <v>8.5</v>
      </c>
      <c r="T23" s="42">
        <v>93</v>
      </c>
      <c r="U23" s="142">
        <v>5.4</v>
      </c>
      <c r="V23" s="142">
        <v>1</v>
      </c>
      <c r="W23" s="142">
        <v>3.6</v>
      </c>
      <c r="X23" s="47">
        <v>0.78</v>
      </c>
      <c r="Y23" s="142">
        <v>5.0999999999999996</v>
      </c>
      <c r="Z23" s="142">
        <v>3.6</v>
      </c>
      <c r="AA23" s="103">
        <v>6.6</v>
      </c>
    </row>
    <row r="24" spans="1:27" x14ac:dyDescent="0.2">
      <c r="A24" s="128"/>
      <c r="B24" s="44"/>
      <c r="C24" s="141" t="s">
        <v>164</v>
      </c>
      <c r="D24" s="146">
        <v>8</v>
      </c>
      <c r="E24" s="201"/>
      <c r="F24" s="208"/>
      <c r="G24" s="146">
        <v>18</v>
      </c>
      <c r="H24" s="142">
        <v>3</v>
      </c>
      <c r="I24" s="146">
        <v>50</v>
      </c>
      <c r="J24" s="146">
        <v>12</v>
      </c>
      <c r="K24" s="47">
        <v>0.3</v>
      </c>
      <c r="L24" s="142">
        <v>5.76</v>
      </c>
      <c r="M24" s="142">
        <v>7.1</v>
      </c>
      <c r="N24" s="47">
        <v>0.2</v>
      </c>
      <c r="O24" s="146">
        <v>33</v>
      </c>
      <c r="P24" s="299">
        <v>10</v>
      </c>
      <c r="Q24" s="42">
        <v>440</v>
      </c>
      <c r="R24" s="42">
        <v>18</v>
      </c>
      <c r="S24" s="142">
        <v>8.4</v>
      </c>
      <c r="T24" s="42">
        <v>91</v>
      </c>
      <c r="U24" s="201"/>
      <c r="V24" s="201"/>
      <c r="W24" s="201"/>
      <c r="X24" s="201"/>
      <c r="Y24" s="201"/>
      <c r="Z24" s="201"/>
      <c r="AA24" s="202"/>
    </row>
    <row r="25" spans="1:27" x14ac:dyDescent="0.2">
      <c r="A25" s="129">
        <v>630</v>
      </c>
      <c r="B25" s="32" t="s">
        <v>103</v>
      </c>
      <c r="C25" s="143" t="s">
        <v>162</v>
      </c>
      <c r="D25" s="33">
        <v>0.5</v>
      </c>
      <c r="E25" s="33">
        <v>1.5</v>
      </c>
      <c r="F25" s="43">
        <v>2</v>
      </c>
      <c r="G25" s="42">
        <v>18.8</v>
      </c>
      <c r="H25" s="33">
        <v>3.3</v>
      </c>
      <c r="I25" s="42">
        <v>55</v>
      </c>
      <c r="J25" s="42">
        <v>12</v>
      </c>
      <c r="K25" s="36">
        <v>0.13</v>
      </c>
      <c r="L25" s="33">
        <v>7.35</v>
      </c>
      <c r="M25" s="142">
        <v>7.4</v>
      </c>
      <c r="N25" s="47">
        <v>0.2</v>
      </c>
      <c r="O25" s="299">
        <v>10</v>
      </c>
      <c r="P25" s="299">
        <v>10</v>
      </c>
      <c r="Q25" s="42">
        <v>470</v>
      </c>
      <c r="R25" s="42">
        <v>22</v>
      </c>
      <c r="S25" s="33">
        <v>8.9</v>
      </c>
      <c r="T25" s="42">
        <v>99</v>
      </c>
      <c r="U25" s="33">
        <v>5.2</v>
      </c>
      <c r="V25" s="33">
        <v>1.7</v>
      </c>
      <c r="W25" s="33">
        <v>5.3</v>
      </c>
      <c r="X25" s="33">
        <v>1.1000000000000001</v>
      </c>
      <c r="Y25" s="33">
        <v>8</v>
      </c>
      <c r="Z25" s="33">
        <v>6.2</v>
      </c>
      <c r="AA25" s="203">
        <v>9.6</v>
      </c>
    </row>
    <row r="26" spans="1:27" x14ac:dyDescent="0.2">
      <c r="A26" s="129"/>
      <c r="B26" s="32"/>
      <c r="C26" s="143" t="s">
        <v>162</v>
      </c>
      <c r="D26" s="42">
        <v>11</v>
      </c>
      <c r="E26" s="204"/>
      <c r="F26" s="209"/>
      <c r="G26" s="42">
        <v>18.3</v>
      </c>
      <c r="H26" s="33">
        <v>4.2</v>
      </c>
      <c r="I26" s="42">
        <v>55</v>
      </c>
      <c r="J26" s="42">
        <v>12</v>
      </c>
      <c r="K26" s="36">
        <v>0.12</v>
      </c>
      <c r="L26" s="33">
        <v>7.35</v>
      </c>
      <c r="M26" s="142">
        <v>7.2</v>
      </c>
      <c r="N26" s="47">
        <v>0.2</v>
      </c>
      <c r="O26" s="299">
        <v>10</v>
      </c>
      <c r="P26" s="299">
        <v>10</v>
      </c>
      <c r="Q26" s="42">
        <v>510</v>
      </c>
      <c r="R26" s="42">
        <v>25</v>
      </c>
      <c r="S26" s="33">
        <v>8.5</v>
      </c>
      <c r="T26" s="42">
        <v>94</v>
      </c>
      <c r="U26" s="204"/>
      <c r="V26" s="204"/>
      <c r="W26" s="204"/>
      <c r="X26" s="204"/>
      <c r="Y26" s="204"/>
      <c r="Z26" s="204"/>
      <c r="AA26" s="205"/>
    </row>
    <row r="27" spans="1:27" x14ac:dyDescent="0.2">
      <c r="A27" s="129">
        <v>638</v>
      </c>
      <c r="B27" s="32" t="s">
        <v>104</v>
      </c>
      <c r="C27" s="143" t="s">
        <v>162</v>
      </c>
      <c r="D27" s="33">
        <v>0.5</v>
      </c>
      <c r="E27" s="33">
        <v>1.7</v>
      </c>
      <c r="F27" s="296">
        <v>2.1</v>
      </c>
      <c r="G27" s="42">
        <v>18.600000000000001</v>
      </c>
      <c r="H27" s="33">
        <v>2.4</v>
      </c>
      <c r="I27" s="42">
        <v>90</v>
      </c>
      <c r="J27" s="42">
        <v>11</v>
      </c>
      <c r="K27" s="36">
        <v>0.14000000000000001</v>
      </c>
      <c r="L27" s="33">
        <v>7.63</v>
      </c>
      <c r="M27" s="142">
        <v>7.2</v>
      </c>
      <c r="N27" s="47">
        <v>0.23</v>
      </c>
      <c r="O27" s="42">
        <v>11</v>
      </c>
      <c r="P27" s="299">
        <v>10</v>
      </c>
      <c r="Q27" s="42">
        <v>490</v>
      </c>
      <c r="R27" s="42">
        <v>23</v>
      </c>
      <c r="S27" s="33">
        <v>8.5</v>
      </c>
      <c r="T27" s="42">
        <v>94</v>
      </c>
      <c r="U27" s="33">
        <v>5.7</v>
      </c>
      <c r="V27" s="33">
        <v>1.8</v>
      </c>
      <c r="W27" s="33">
        <v>5.4</v>
      </c>
      <c r="X27" s="33">
        <v>1</v>
      </c>
      <c r="Y27" s="33">
        <v>8.1</v>
      </c>
      <c r="Z27" s="33">
        <v>6.3</v>
      </c>
      <c r="AA27" s="203">
        <v>9.1999999999999993</v>
      </c>
    </row>
    <row r="28" spans="1:27" x14ac:dyDescent="0.2">
      <c r="A28" s="129"/>
      <c r="B28" s="32"/>
      <c r="C28" s="143" t="s">
        <v>162</v>
      </c>
      <c r="D28" s="42">
        <v>6</v>
      </c>
      <c r="E28" s="204"/>
      <c r="F28" s="209"/>
      <c r="G28" s="42">
        <v>18.100000000000001</v>
      </c>
      <c r="H28" s="33">
        <v>1.8</v>
      </c>
      <c r="I28" s="42">
        <v>55</v>
      </c>
      <c r="J28" s="42">
        <v>11</v>
      </c>
      <c r="K28" s="36">
        <v>0.15</v>
      </c>
      <c r="L28" s="33">
        <v>7.68</v>
      </c>
      <c r="M28" s="142">
        <v>7.2</v>
      </c>
      <c r="N28" s="47">
        <v>0.23</v>
      </c>
      <c r="O28" s="316">
        <v>10</v>
      </c>
      <c r="P28" s="299">
        <v>10</v>
      </c>
      <c r="Q28" s="42">
        <v>490</v>
      </c>
      <c r="R28" s="42">
        <v>17</v>
      </c>
      <c r="S28" s="33">
        <v>8.4</v>
      </c>
      <c r="T28" s="42">
        <v>92</v>
      </c>
      <c r="U28" s="204"/>
      <c r="V28" s="204"/>
      <c r="W28" s="204"/>
      <c r="X28" s="204"/>
      <c r="Y28" s="204"/>
      <c r="Z28" s="204"/>
      <c r="AA28" s="205"/>
    </row>
    <row r="29" spans="1:27" x14ac:dyDescent="0.2">
      <c r="A29" s="129">
        <v>644</v>
      </c>
      <c r="B29" s="32" t="s">
        <v>105</v>
      </c>
      <c r="C29" s="143" t="s">
        <v>162</v>
      </c>
      <c r="D29" s="33">
        <v>0.5</v>
      </c>
      <c r="E29" s="33">
        <v>1.7</v>
      </c>
      <c r="F29" s="296">
        <v>2.7</v>
      </c>
      <c r="G29" s="42">
        <v>18.3</v>
      </c>
      <c r="H29" s="33">
        <v>1.8</v>
      </c>
      <c r="I29" s="42">
        <v>90</v>
      </c>
      <c r="J29" s="42">
        <v>11</v>
      </c>
      <c r="K29" s="36">
        <v>0.14000000000000001</v>
      </c>
      <c r="L29" s="33">
        <v>7.82</v>
      </c>
      <c r="M29" s="142">
        <v>7.4</v>
      </c>
      <c r="N29" s="47">
        <v>0.25</v>
      </c>
      <c r="O29" s="316">
        <v>10</v>
      </c>
      <c r="P29" s="299">
        <v>10</v>
      </c>
      <c r="Q29" s="42">
        <v>460</v>
      </c>
      <c r="R29" s="42">
        <v>15</v>
      </c>
      <c r="S29" s="33">
        <v>8.8000000000000007</v>
      </c>
      <c r="T29" s="42">
        <v>97</v>
      </c>
      <c r="U29" s="33">
        <v>5.8</v>
      </c>
      <c r="V29" s="33">
        <v>1.8</v>
      </c>
      <c r="W29" s="33">
        <v>5.4</v>
      </c>
      <c r="X29" s="33">
        <v>1</v>
      </c>
      <c r="Y29" s="33">
        <v>8.4</v>
      </c>
      <c r="Z29" s="33">
        <v>6.4</v>
      </c>
      <c r="AA29" s="203">
        <v>9.4</v>
      </c>
    </row>
    <row r="30" spans="1:27" x14ac:dyDescent="0.2">
      <c r="A30" s="129"/>
      <c r="B30" s="32"/>
      <c r="C30" s="143" t="s">
        <v>162</v>
      </c>
      <c r="D30" s="33">
        <v>12.5</v>
      </c>
      <c r="E30" s="204"/>
      <c r="F30" s="209"/>
      <c r="G30" s="42">
        <v>12</v>
      </c>
      <c r="H30" s="33">
        <v>1.9</v>
      </c>
      <c r="I30" s="42">
        <v>110</v>
      </c>
      <c r="J30" s="42">
        <v>12</v>
      </c>
      <c r="K30" s="36">
        <v>0.2</v>
      </c>
      <c r="L30" s="33">
        <v>9.4700000000000006</v>
      </c>
      <c r="M30" s="142">
        <v>6.7</v>
      </c>
      <c r="N30" s="47">
        <v>0.41</v>
      </c>
      <c r="O30" s="42">
        <v>81</v>
      </c>
      <c r="P30" s="42">
        <v>160</v>
      </c>
      <c r="Q30" s="42">
        <v>710</v>
      </c>
      <c r="R30" s="42">
        <v>21</v>
      </c>
      <c r="S30" s="320">
        <v>0.01</v>
      </c>
      <c r="T30" s="317">
        <v>0.1</v>
      </c>
      <c r="U30" s="204"/>
      <c r="V30" s="204"/>
      <c r="W30" s="204"/>
      <c r="X30" s="204"/>
      <c r="Y30" s="204"/>
      <c r="Z30" s="204"/>
      <c r="AA30" s="205"/>
    </row>
    <row r="31" spans="1:27" x14ac:dyDescent="0.2">
      <c r="A31" s="129">
        <v>658</v>
      </c>
      <c r="B31" s="32" t="s">
        <v>106</v>
      </c>
      <c r="C31" s="143" t="s">
        <v>162</v>
      </c>
      <c r="D31" s="33">
        <v>0.5</v>
      </c>
      <c r="E31" s="33">
        <v>2.5</v>
      </c>
      <c r="F31" s="296">
        <v>3.4</v>
      </c>
      <c r="G31" s="42">
        <v>19.2</v>
      </c>
      <c r="H31" s="33">
        <v>1.7</v>
      </c>
      <c r="I31" s="42">
        <v>20</v>
      </c>
      <c r="J31" s="42">
        <v>10</v>
      </c>
      <c r="K31" s="41">
        <v>9.4E-2</v>
      </c>
      <c r="L31" s="33">
        <v>7.09</v>
      </c>
      <c r="M31" s="142">
        <v>7.1</v>
      </c>
      <c r="N31" s="47">
        <v>0.15</v>
      </c>
      <c r="O31" s="42">
        <v>12</v>
      </c>
      <c r="P31" s="146">
        <v>25</v>
      </c>
      <c r="Q31" s="42">
        <v>440</v>
      </c>
      <c r="R31" s="42">
        <v>10</v>
      </c>
      <c r="S31" s="33">
        <v>8.6</v>
      </c>
      <c r="T31" s="42">
        <v>97</v>
      </c>
      <c r="U31" s="33">
        <v>4.7</v>
      </c>
      <c r="V31" s="33">
        <v>1.4</v>
      </c>
      <c r="W31" s="33">
        <v>5.5</v>
      </c>
      <c r="X31" s="36">
        <v>0.91</v>
      </c>
      <c r="Y31" s="33">
        <v>8.9</v>
      </c>
      <c r="Z31" s="33">
        <v>6.2</v>
      </c>
      <c r="AA31" s="203">
        <v>7.6</v>
      </c>
    </row>
    <row r="32" spans="1:27" x14ac:dyDescent="0.2">
      <c r="A32" s="129"/>
      <c r="B32" s="32"/>
      <c r="C32" s="143" t="s">
        <v>162</v>
      </c>
      <c r="D32" s="33">
        <v>30.5</v>
      </c>
      <c r="E32" s="204"/>
      <c r="F32" s="209"/>
      <c r="G32" s="33">
        <v>9.1999999999999993</v>
      </c>
      <c r="H32" s="33">
        <v>1.3</v>
      </c>
      <c r="I32" s="42">
        <v>55</v>
      </c>
      <c r="J32" s="33">
        <v>9.9</v>
      </c>
      <c r="K32" s="36">
        <v>0.11</v>
      </c>
      <c r="L32" s="33">
        <v>7.37</v>
      </c>
      <c r="M32" s="142">
        <v>6.4</v>
      </c>
      <c r="N32" s="47">
        <v>0.16</v>
      </c>
      <c r="O32" s="42">
        <v>16</v>
      </c>
      <c r="P32" s="42">
        <v>280</v>
      </c>
      <c r="Q32" s="42">
        <v>620</v>
      </c>
      <c r="R32" s="42">
        <v>10</v>
      </c>
      <c r="S32" s="33">
        <v>3.4</v>
      </c>
      <c r="T32" s="42">
        <v>31</v>
      </c>
      <c r="U32" s="204"/>
      <c r="V32" s="204"/>
      <c r="W32" s="204"/>
      <c r="X32" s="204"/>
      <c r="Y32" s="204"/>
      <c r="Z32" s="204"/>
      <c r="AA32" s="205"/>
    </row>
    <row r="33" spans="1:27" x14ac:dyDescent="0.2">
      <c r="A33" s="129">
        <v>740</v>
      </c>
      <c r="B33" s="32" t="s">
        <v>107</v>
      </c>
      <c r="C33" s="143" t="s">
        <v>162</v>
      </c>
      <c r="D33" s="33">
        <v>0.5</v>
      </c>
      <c r="E33" s="33">
        <v>3.9</v>
      </c>
      <c r="F33" s="296">
        <v>4.9000000000000004</v>
      </c>
      <c r="G33" s="42">
        <v>18.8</v>
      </c>
      <c r="H33" s="33">
        <v>2.1</v>
      </c>
      <c r="I33" s="42">
        <v>20</v>
      </c>
      <c r="J33" s="33">
        <v>6.3</v>
      </c>
      <c r="K33" s="41">
        <v>4.8000000000000001E-2</v>
      </c>
      <c r="L33" s="33">
        <v>6.31</v>
      </c>
      <c r="M33" s="142">
        <v>7.1</v>
      </c>
      <c r="N33" s="47">
        <v>0.15</v>
      </c>
      <c r="O33" s="299">
        <v>10</v>
      </c>
      <c r="P33" s="299">
        <v>10</v>
      </c>
      <c r="Q33" s="42">
        <v>310</v>
      </c>
      <c r="R33" s="33">
        <v>8.4</v>
      </c>
      <c r="S33" s="33">
        <v>8.5</v>
      </c>
      <c r="T33" s="42">
        <v>94</v>
      </c>
      <c r="U33" s="33">
        <v>4.0999999999999996</v>
      </c>
      <c r="V33" s="33">
        <v>1.2</v>
      </c>
      <c r="W33" s="33">
        <v>4.5999999999999996</v>
      </c>
      <c r="X33" s="33">
        <v>1.1000000000000001</v>
      </c>
      <c r="Y33" s="33">
        <v>7.9</v>
      </c>
      <c r="Z33" s="33">
        <v>5.3</v>
      </c>
      <c r="AA33" s="203">
        <v>7.7</v>
      </c>
    </row>
    <row r="34" spans="1:27" x14ac:dyDescent="0.2">
      <c r="A34" s="130"/>
      <c r="B34" s="37"/>
      <c r="C34" s="144" t="s">
        <v>162</v>
      </c>
      <c r="D34" s="145">
        <v>10</v>
      </c>
      <c r="E34" s="206"/>
      <c r="F34" s="210"/>
      <c r="G34" s="145">
        <v>14</v>
      </c>
      <c r="H34" s="34">
        <v>2.4</v>
      </c>
      <c r="I34" s="145">
        <v>20</v>
      </c>
      <c r="J34" s="34">
        <v>6.4</v>
      </c>
      <c r="K34" s="102">
        <v>0.04</v>
      </c>
      <c r="L34" s="34">
        <v>6.47</v>
      </c>
      <c r="M34" s="34">
        <v>6.9</v>
      </c>
      <c r="N34" s="266">
        <v>0.16</v>
      </c>
      <c r="O34" s="321">
        <v>10</v>
      </c>
      <c r="P34" s="321">
        <v>10</v>
      </c>
      <c r="Q34" s="145">
        <v>310</v>
      </c>
      <c r="R34" s="34">
        <v>8.5</v>
      </c>
      <c r="S34" s="323">
        <v>0.01</v>
      </c>
      <c r="T34" s="322">
        <v>0.1</v>
      </c>
      <c r="U34" s="206"/>
      <c r="V34" s="206"/>
      <c r="W34" s="206"/>
      <c r="X34" s="206"/>
      <c r="Y34" s="206"/>
      <c r="Z34" s="206"/>
      <c r="AA34" s="207"/>
    </row>
    <row r="35" spans="1:27" x14ac:dyDescent="0.2">
      <c r="A35" s="20"/>
      <c r="B35" s="20"/>
      <c r="C35" s="15"/>
      <c r="D35" s="19"/>
      <c r="E35" s="19"/>
      <c r="F35" s="19"/>
      <c r="G35" s="19"/>
      <c r="H35" s="19"/>
      <c r="I35" s="20"/>
      <c r="J35" s="19"/>
      <c r="K35" s="19"/>
      <c r="L35" s="19"/>
      <c r="M35" s="19"/>
      <c r="N35" s="18"/>
      <c r="O35" s="18"/>
      <c r="P35" s="17"/>
      <c r="Q35" s="17"/>
      <c r="R35" s="17"/>
      <c r="S35" s="19"/>
      <c r="T35" s="20"/>
      <c r="U35" s="20"/>
      <c r="V35" s="20"/>
      <c r="W35" s="20"/>
      <c r="X35" s="20"/>
      <c r="Y35" s="19"/>
      <c r="Z35" s="19"/>
      <c r="AA35" s="20"/>
    </row>
    <row r="36" spans="1:27" x14ac:dyDescent="0.2">
      <c r="A36" s="20"/>
      <c r="B36" s="20"/>
      <c r="C36" s="25"/>
      <c r="D36" s="19"/>
      <c r="E36" s="19"/>
      <c r="F36" s="19"/>
      <c r="G36" s="19"/>
      <c r="H36" s="20"/>
      <c r="I36" s="20"/>
      <c r="J36" s="20"/>
      <c r="K36" s="20"/>
      <c r="L36" s="20"/>
      <c r="M36" s="20"/>
      <c r="N36" s="20"/>
      <c r="O36" s="18"/>
      <c r="P36" s="17"/>
      <c r="Q36" s="17"/>
      <c r="R36" s="20"/>
      <c r="S36" s="20"/>
      <c r="T36" s="20"/>
      <c r="U36" s="20"/>
      <c r="V36" s="20"/>
      <c r="W36" s="20"/>
      <c r="X36" s="20"/>
      <c r="Y36" s="20"/>
      <c r="Z36" s="20"/>
      <c r="AA36" s="20"/>
    </row>
    <row r="37" spans="1:27" x14ac:dyDescent="0.2">
      <c r="A37" s="170" t="s">
        <v>27</v>
      </c>
      <c r="B37" s="170"/>
      <c r="C37" s="154"/>
      <c r="D37" s="149"/>
      <c r="E37" s="149"/>
      <c r="F37" s="149"/>
      <c r="G37" s="171" t="s">
        <v>57</v>
      </c>
      <c r="H37" s="149"/>
      <c r="I37" s="149"/>
      <c r="J37" s="154"/>
      <c r="K37" s="154"/>
      <c r="L37" s="154"/>
      <c r="M37" s="154"/>
      <c r="N37" s="154"/>
      <c r="O37" s="155"/>
      <c r="P37" s="151"/>
      <c r="Q37" s="151"/>
      <c r="R37" s="154"/>
      <c r="S37" s="154"/>
      <c r="T37" s="154"/>
      <c r="U37" s="154"/>
      <c r="V37" s="154"/>
      <c r="W37" s="154"/>
      <c r="X37" s="154"/>
      <c r="Y37" s="154"/>
      <c r="Z37" s="154"/>
      <c r="AA37" s="154"/>
    </row>
    <row r="38" spans="1:27" x14ac:dyDescent="0.2">
      <c r="A38" s="154"/>
      <c r="B38" s="154"/>
      <c r="C38" s="184"/>
      <c r="D38" s="149"/>
      <c r="E38" s="149"/>
      <c r="F38" s="149"/>
      <c r="G38" s="149"/>
      <c r="H38" s="154"/>
      <c r="I38" s="154"/>
      <c r="J38" s="154"/>
      <c r="K38" s="154"/>
      <c r="L38" s="154"/>
      <c r="M38" s="154"/>
      <c r="N38" s="154"/>
      <c r="O38" s="155"/>
      <c r="P38" s="151"/>
      <c r="Q38" s="151"/>
      <c r="R38" s="154"/>
      <c r="S38" s="154"/>
      <c r="T38" s="154"/>
      <c r="U38" s="154"/>
      <c r="V38" s="154"/>
      <c r="W38" s="154"/>
      <c r="X38" s="154"/>
      <c r="Y38" s="154"/>
      <c r="Z38" s="154"/>
      <c r="AA38" s="154"/>
    </row>
    <row r="39" spans="1:27" x14ac:dyDescent="0.2">
      <c r="A39" s="215">
        <v>26</v>
      </c>
      <c r="B39" s="216" t="s">
        <v>96</v>
      </c>
      <c r="C39" s="217" t="s">
        <v>162</v>
      </c>
      <c r="D39" s="218">
        <v>0.5</v>
      </c>
      <c r="E39" s="219">
        <v>1</v>
      </c>
      <c r="F39" s="220">
        <v>1.3</v>
      </c>
      <c r="G39" s="221">
        <v>18.8</v>
      </c>
      <c r="H39" s="219">
        <v>7.4</v>
      </c>
      <c r="I39" s="221">
        <v>90</v>
      </c>
      <c r="J39" s="221">
        <v>11</v>
      </c>
      <c r="K39" s="222">
        <v>0.14000000000000001</v>
      </c>
      <c r="L39" s="221">
        <v>11.1</v>
      </c>
      <c r="M39" s="219">
        <v>7.6</v>
      </c>
      <c r="N39" s="222">
        <v>0.43</v>
      </c>
      <c r="O39" s="221">
        <v>11</v>
      </c>
      <c r="P39" s="298">
        <v>10</v>
      </c>
      <c r="Q39" s="221">
        <v>480</v>
      </c>
      <c r="R39" s="221">
        <v>26</v>
      </c>
      <c r="S39" s="219">
        <v>9.1</v>
      </c>
      <c r="T39" s="221">
        <v>101</v>
      </c>
      <c r="U39" s="219">
        <v>7.2</v>
      </c>
      <c r="V39" s="219">
        <v>1.9</v>
      </c>
      <c r="W39" s="221">
        <v>11</v>
      </c>
      <c r="X39" s="219">
        <v>1.6</v>
      </c>
      <c r="Y39" s="221">
        <v>10</v>
      </c>
      <c r="Z39" s="223">
        <v>9.6</v>
      </c>
      <c r="AA39" s="109">
        <v>11</v>
      </c>
    </row>
    <row r="40" spans="1:27" x14ac:dyDescent="0.2">
      <c r="A40" s="104"/>
      <c r="B40" s="104"/>
      <c r="C40" s="211"/>
      <c r="D40" s="105">
        <v>1</v>
      </c>
      <c r="E40" s="107"/>
      <c r="F40" s="107"/>
      <c r="G40" s="109">
        <v>18.8</v>
      </c>
      <c r="H40" s="108"/>
      <c r="I40" s="105"/>
      <c r="J40" s="109"/>
      <c r="K40" s="106"/>
      <c r="L40" s="108"/>
      <c r="M40" s="108"/>
      <c r="N40" s="110"/>
      <c r="O40" s="110"/>
      <c r="P40" s="108"/>
      <c r="Q40" s="110"/>
      <c r="R40" s="106"/>
      <c r="S40" s="108">
        <v>9.1</v>
      </c>
      <c r="T40" s="109">
        <v>101</v>
      </c>
      <c r="U40" s="105"/>
      <c r="V40" s="105"/>
      <c r="W40" s="105"/>
      <c r="X40" s="105"/>
      <c r="Y40" s="109"/>
      <c r="Z40" s="313"/>
      <c r="AA40" s="314"/>
    </row>
    <row r="41" spans="1:27" x14ac:dyDescent="0.2">
      <c r="A41" s="104"/>
      <c r="B41" s="104"/>
      <c r="C41" s="211"/>
      <c r="D41" s="105">
        <v>2</v>
      </c>
      <c r="E41" s="107"/>
      <c r="F41" s="107"/>
      <c r="G41" s="109">
        <v>18.7</v>
      </c>
      <c r="H41" s="108"/>
      <c r="I41" s="105"/>
      <c r="J41" s="109"/>
      <c r="K41" s="106"/>
      <c r="L41" s="108"/>
      <c r="M41" s="108"/>
      <c r="N41" s="110"/>
      <c r="O41" s="110"/>
      <c r="P41" s="108"/>
      <c r="Q41" s="110"/>
      <c r="R41" s="106"/>
      <c r="S41" s="108">
        <v>9.1</v>
      </c>
      <c r="T41" s="109">
        <v>100</v>
      </c>
      <c r="U41" s="105"/>
      <c r="V41" s="105"/>
      <c r="W41" s="105"/>
      <c r="X41" s="105"/>
      <c r="Y41" s="109"/>
      <c r="Z41" s="313"/>
      <c r="AA41" s="314"/>
    </row>
    <row r="42" spans="1:27" x14ac:dyDescent="0.2">
      <c r="A42" s="104"/>
      <c r="B42" s="104"/>
      <c r="C42" s="211"/>
      <c r="D42" s="105">
        <v>3</v>
      </c>
      <c r="E42" s="107"/>
      <c r="F42" s="107"/>
      <c r="G42" s="109">
        <v>18.600000000000001</v>
      </c>
      <c r="H42" s="108"/>
      <c r="I42" s="105"/>
      <c r="J42" s="109"/>
      <c r="K42" s="106"/>
      <c r="L42" s="108"/>
      <c r="M42" s="108"/>
      <c r="N42" s="110"/>
      <c r="O42" s="110"/>
      <c r="P42" s="108"/>
      <c r="Q42" s="110"/>
      <c r="R42" s="106"/>
      <c r="S42" s="108">
        <v>8.9</v>
      </c>
      <c r="T42" s="109">
        <v>98</v>
      </c>
      <c r="U42" s="105"/>
      <c r="V42" s="105"/>
      <c r="W42" s="105"/>
      <c r="X42" s="105"/>
      <c r="Y42" s="109"/>
      <c r="Z42" s="313"/>
      <c r="AA42" s="314"/>
    </row>
    <row r="43" spans="1:27" x14ac:dyDescent="0.2">
      <c r="A43" s="104"/>
      <c r="B43" s="104"/>
      <c r="C43" s="211"/>
      <c r="D43" s="105">
        <v>5</v>
      </c>
      <c r="E43" s="107"/>
      <c r="F43" s="107"/>
      <c r="G43" s="109">
        <v>18.2</v>
      </c>
      <c r="H43" s="108"/>
      <c r="I43" s="105"/>
      <c r="J43" s="109"/>
      <c r="K43" s="106"/>
      <c r="L43" s="108"/>
      <c r="M43" s="108"/>
      <c r="N43" s="110"/>
      <c r="O43" s="110"/>
      <c r="P43" s="108"/>
      <c r="Q43" s="110"/>
      <c r="R43" s="106"/>
      <c r="S43" s="108">
        <v>8.6</v>
      </c>
      <c r="T43" s="109">
        <v>95</v>
      </c>
      <c r="U43" s="105"/>
      <c r="V43" s="105"/>
      <c r="W43" s="105"/>
      <c r="X43" s="105"/>
      <c r="Y43" s="109"/>
      <c r="Z43" s="313"/>
      <c r="AA43" s="314"/>
    </row>
    <row r="44" spans="1:27" x14ac:dyDescent="0.2">
      <c r="A44" s="104"/>
      <c r="B44" s="104"/>
      <c r="C44" s="211"/>
      <c r="D44" s="105">
        <v>7</v>
      </c>
      <c r="E44" s="107"/>
      <c r="F44" s="107"/>
      <c r="G44" s="109">
        <v>18.2</v>
      </c>
      <c r="H44" s="108"/>
      <c r="I44" s="105"/>
      <c r="J44" s="109"/>
      <c r="K44" s="106"/>
      <c r="L44" s="108"/>
      <c r="M44" s="108"/>
      <c r="N44" s="110"/>
      <c r="O44" s="110"/>
      <c r="P44" s="108"/>
      <c r="Q44" s="110"/>
      <c r="R44" s="106"/>
      <c r="S44" s="108">
        <v>8.6</v>
      </c>
      <c r="T44" s="109">
        <v>93</v>
      </c>
      <c r="U44" s="105"/>
      <c r="V44" s="105"/>
      <c r="W44" s="105"/>
      <c r="X44" s="105"/>
      <c r="Y44" s="109"/>
      <c r="Z44" s="313"/>
      <c r="AA44" s="314"/>
    </row>
    <row r="45" spans="1:27" x14ac:dyDescent="0.2">
      <c r="A45" s="104"/>
      <c r="B45" s="104"/>
      <c r="C45" s="211"/>
      <c r="D45" s="105">
        <v>9</v>
      </c>
      <c r="E45" s="107"/>
      <c r="F45" s="107"/>
      <c r="G45" s="109">
        <v>18.100000000000001</v>
      </c>
      <c r="H45" s="108"/>
      <c r="I45" s="105"/>
      <c r="J45" s="109"/>
      <c r="K45" s="106"/>
      <c r="L45" s="108"/>
      <c r="M45" s="108"/>
      <c r="N45" s="110"/>
      <c r="O45" s="110"/>
      <c r="P45" s="108"/>
      <c r="Q45" s="110"/>
      <c r="R45" s="106"/>
      <c r="S45" s="108">
        <v>8.5</v>
      </c>
      <c r="T45" s="109">
        <v>92</v>
      </c>
      <c r="U45" s="105"/>
      <c r="V45" s="105"/>
      <c r="W45" s="105"/>
      <c r="X45" s="105"/>
      <c r="Y45" s="109"/>
      <c r="Z45" s="313"/>
      <c r="AA45" s="314"/>
    </row>
    <row r="46" spans="1:27" x14ac:dyDescent="0.2">
      <c r="A46" s="104"/>
      <c r="B46" s="104"/>
      <c r="C46" s="211"/>
      <c r="D46" s="105">
        <v>11</v>
      </c>
      <c r="E46" s="107"/>
      <c r="F46" s="107"/>
      <c r="G46" s="109">
        <v>18.100000000000001</v>
      </c>
      <c r="H46" s="108"/>
      <c r="I46" s="105"/>
      <c r="J46" s="109"/>
      <c r="K46" s="106"/>
      <c r="L46" s="108"/>
      <c r="M46" s="108"/>
      <c r="N46" s="110"/>
      <c r="O46" s="110"/>
      <c r="P46" s="108"/>
      <c r="Q46" s="110"/>
      <c r="R46" s="106"/>
      <c r="S46" s="108">
        <v>8.5</v>
      </c>
      <c r="T46" s="109">
        <v>92</v>
      </c>
      <c r="U46" s="105"/>
      <c r="V46" s="105"/>
      <c r="W46" s="105"/>
      <c r="X46" s="105"/>
      <c r="Y46" s="109"/>
      <c r="Z46" s="313"/>
      <c r="AA46" s="314"/>
    </row>
    <row r="47" spans="1:27" x14ac:dyDescent="0.2">
      <c r="A47" s="104"/>
      <c r="B47" s="104"/>
      <c r="C47" s="211"/>
      <c r="D47" s="105">
        <v>13</v>
      </c>
      <c r="E47" s="107"/>
      <c r="F47" s="107"/>
      <c r="G47" s="109">
        <v>18</v>
      </c>
      <c r="H47" s="108"/>
      <c r="I47" s="105"/>
      <c r="J47" s="109"/>
      <c r="K47" s="106"/>
      <c r="L47" s="108"/>
      <c r="M47" s="108"/>
      <c r="N47" s="110"/>
      <c r="O47" s="110"/>
      <c r="P47" s="108"/>
      <c r="Q47" s="110"/>
      <c r="R47" s="106"/>
      <c r="S47" s="108">
        <v>8.5</v>
      </c>
      <c r="T47" s="109">
        <v>92</v>
      </c>
      <c r="U47" s="105"/>
      <c r="V47" s="105"/>
      <c r="W47" s="105"/>
      <c r="X47" s="105"/>
      <c r="Y47" s="109"/>
      <c r="Z47" s="313"/>
      <c r="AA47" s="314"/>
    </row>
    <row r="48" spans="1:27" x14ac:dyDescent="0.2">
      <c r="A48" s="104"/>
      <c r="B48" s="104"/>
      <c r="C48" s="211"/>
      <c r="D48" s="105">
        <v>15</v>
      </c>
      <c r="E48" s="107"/>
      <c r="F48" s="107"/>
      <c r="G48" s="109">
        <v>18</v>
      </c>
      <c r="H48" s="108"/>
      <c r="I48" s="105"/>
      <c r="J48" s="109"/>
      <c r="K48" s="106"/>
      <c r="L48" s="108"/>
      <c r="M48" s="108"/>
      <c r="N48" s="110"/>
      <c r="O48" s="110"/>
      <c r="P48" s="108"/>
      <c r="Q48" s="110"/>
      <c r="R48" s="106"/>
      <c r="S48" s="108">
        <v>8.4</v>
      </c>
      <c r="T48" s="109">
        <v>92</v>
      </c>
      <c r="U48" s="105"/>
      <c r="V48" s="105"/>
      <c r="W48" s="105"/>
      <c r="X48" s="105"/>
      <c r="Y48" s="109"/>
      <c r="Z48" s="313"/>
      <c r="AA48" s="314"/>
    </row>
    <row r="49" spans="1:27" x14ac:dyDescent="0.2">
      <c r="A49" s="104"/>
      <c r="B49" s="104"/>
      <c r="C49" s="211"/>
      <c r="D49" s="105">
        <v>17</v>
      </c>
      <c r="E49" s="107"/>
      <c r="F49" s="107"/>
      <c r="G49" s="109">
        <v>18</v>
      </c>
      <c r="H49" s="108"/>
      <c r="I49" s="105"/>
      <c r="J49" s="109"/>
      <c r="K49" s="106"/>
      <c r="L49" s="108"/>
      <c r="M49" s="108"/>
      <c r="N49" s="110"/>
      <c r="O49" s="110"/>
      <c r="P49" s="108"/>
      <c r="Q49" s="110"/>
      <c r="R49" s="106"/>
      <c r="S49" s="108">
        <v>8.4</v>
      </c>
      <c r="T49" s="109">
        <v>91</v>
      </c>
      <c r="U49" s="105"/>
      <c r="V49" s="105"/>
      <c r="W49" s="105"/>
      <c r="X49" s="105"/>
      <c r="Y49" s="109"/>
      <c r="Z49" s="313"/>
      <c r="AA49" s="314"/>
    </row>
    <row r="50" spans="1:27" x14ac:dyDescent="0.2">
      <c r="A50" s="104"/>
      <c r="B50" s="104"/>
      <c r="C50" s="211"/>
      <c r="D50" s="105">
        <v>19</v>
      </c>
      <c r="E50" s="107"/>
      <c r="F50" s="107"/>
      <c r="G50" s="109">
        <v>18</v>
      </c>
      <c r="H50" s="108"/>
      <c r="I50" s="105"/>
      <c r="J50" s="109"/>
      <c r="K50" s="106"/>
      <c r="L50" s="108"/>
      <c r="M50" s="108"/>
      <c r="N50" s="110"/>
      <c r="O50" s="110"/>
      <c r="P50" s="108"/>
      <c r="Q50" s="110"/>
      <c r="R50" s="106"/>
      <c r="S50" s="108">
        <v>8.3000000000000007</v>
      </c>
      <c r="T50" s="109">
        <v>90</v>
      </c>
      <c r="U50" s="105"/>
      <c r="V50" s="105"/>
      <c r="W50" s="105"/>
      <c r="X50" s="105"/>
      <c r="Y50" s="109"/>
      <c r="Z50" s="313"/>
      <c r="AA50" s="314"/>
    </row>
    <row r="51" spans="1:27" x14ac:dyDescent="0.2">
      <c r="A51" s="104"/>
      <c r="B51" s="104"/>
      <c r="C51" s="211"/>
      <c r="D51" s="105">
        <v>20</v>
      </c>
      <c r="E51" s="107"/>
      <c r="F51" s="107"/>
      <c r="G51" s="109">
        <v>18</v>
      </c>
      <c r="H51" s="108"/>
      <c r="I51" s="105"/>
      <c r="J51" s="109"/>
      <c r="K51" s="106"/>
      <c r="L51" s="108"/>
      <c r="M51" s="108"/>
      <c r="N51" s="110"/>
      <c r="O51" s="110"/>
      <c r="P51" s="108"/>
      <c r="Q51" s="110"/>
      <c r="R51" s="106"/>
      <c r="S51" s="108">
        <v>8.3000000000000007</v>
      </c>
      <c r="T51" s="109">
        <v>90</v>
      </c>
      <c r="U51" s="105"/>
      <c r="V51" s="105"/>
      <c r="W51" s="105"/>
      <c r="X51" s="105"/>
      <c r="Y51" s="109"/>
      <c r="Z51" s="313"/>
      <c r="AA51" s="314"/>
    </row>
    <row r="52" spans="1:27" x14ac:dyDescent="0.2">
      <c r="A52" s="104"/>
      <c r="B52" s="104"/>
      <c r="C52" s="211"/>
      <c r="D52" s="105">
        <v>21</v>
      </c>
      <c r="E52" s="107"/>
      <c r="F52" s="107"/>
      <c r="G52" s="109">
        <v>18</v>
      </c>
      <c r="H52" s="108"/>
      <c r="I52" s="105"/>
      <c r="J52" s="109"/>
      <c r="K52" s="106"/>
      <c r="L52" s="108"/>
      <c r="M52" s="108"/>
      <c r="N52" s="110"/>
      <c r="O52" s="110"/>
      <c r="P52" s="108"/>
      <c r="Q52" s="110"/>
      <c r="R52" s="106"/>
      <c r="S52" s="108">
        <v>8.1999999999999993</v>
      </c>
      <c r="T52" s="109">
        <v>89</v>
      </c>
      <c r="U52" s="105"/>
      <c r="V52" s="105"/>
      <c r="W52" s="105"/>
      <c r="X52" s="105"/>
      <c r="Y52" s="109"/>
      <c r="Z52" s="313"/>
      <c r="AA52" s="314"/>
    </row>
    <row r="53" spans="1:27" x14ac:dyDescent="0.2">
      <c r="A53" s="104"/>
      <c r="B53" s="104"/>
      <c r="C53" s="211"/>
      <c r="D53" s="105">
        <v>22</v>
      </c>
      <c r="E53" s="107"/>
      <c r="F53" s="107"/>
      <c r="G53" s="109">
        <v>17.899999999999999</v>
      </c>
      <c r="H53" s="108"/>
      <c r="I53" s="105"/>
      <c r="J53" s="109"/>
      <c r="K53" s="106"/>
      <c r="L53" s="108"/>
      <c r="M53" s="108"/>
      <c r="N53" s="110"/>
      <c r="O53" s="110"/>
      <c r="P53" s="108"/>
      <c r="Q53" s="110"/>
      <c r="R53" s="106"/>
      <c r="S53" s="108">
        <v>8.1</v>
      </c>
      <c r="T53" s="109">
        <v>88</v>
      </c>
      <c r="U53" s="105"/>
      <c r="V53" s="105"/>
      <c r="W53" s="105"/>
      <c r="X53" s="105"/>
      <c r="Y53" s="109"/>
      <c r="Z53" s="313"/>
      <c r="AA53" s="314"/>
    </row>
    <row r="54" spans="1:27" x14ac:dyDescent="0.2">
      <c r="A54" s="104"/>
      <c r="B54" s="104"/>
      <c r="C54" s="211"/>
      <c r="D54" s="105">
        <v>23</v>
      </c>
      <c r="E54" s="107"/>
      <c r="F54" s="107"/>
      <c r="G54" s="109">
        <v>17.399999999999999</v>
      </c>
      <c r="H54" s="108"/>
      <c r="I54" s="105"/>
      <c r="J54" s="109"/>
      <c r="K54" s="106"/>
      <c r="L54" s="108"/>
      <c r="M54" s="108"/>
      <c r="N54" s="110"/>
      <c r="O54" s="110"/>
      <c r="P54" s="108"/>
      <c r="Q54" s="110"/>
      <c r="R54" s="106"/>
      <c r="S54" s="108">
        <v>7.2</v>
      </c>
      <c r="T54" s="109">
        <v>78</v>
      </c>
      <c r="U54" s="105"/>
      <c r="V54" s="105"/>
      <c r="W54" s="105"/>
      <c r="X54" s="105"/>
      <c r="Y54" s="109"/>
      <c r="Z54" s="313"/>
      <c r="AA54" s="314"/>
    </row>
    <row r="55" spans="1:27" x14ac:dyDescent="0.2">
      <c r="A55" s="215"/>
      <c r="B55" s="216"/>
      <c r="C55" s="217" t="s">
        <v>162</v>
      </c>
      <c r="D55" s="218">
        <v>24</v>
      </c>
      <c r="E55" s="308"/>
      <c r="F55" s="309"/>
      <c r="G55" s="221">
        <v>12.9</v>
      </c>
      <c r="H55" s="221">
        <v>12</v>
      </c>
      <c r="I55" s="221">
        <v>90</v>
      </c>
      <c r="J55" s="221">
        <v>12</v>
      </c>
      <c r="K55" s="222">
        <v>0.17</v>
      </c>
      <c r="L55" s="221">
        <v>11.4</v>
      </c>
      <c r="M55" s="219">
        <v>7.3</v>
      </c>
      <c r="N55" s="222">
        <v>0.44</v>
      </c>
      <c r="O55" s="221">
        <v>44</v>
      </c>
      <c r="P55" s="298">
        <v>10</v>
      </c>
      <c r="Q55" s="221">
        <v>550</v>
      </c>
      <c r="R55" s="221">
        <v>36</v>
      </c>
      <c r="S55" s="310">
        <v>0.09</v>
      </c>
      <c r="T55" s="311">
        <v>1</v>
      </c>
      <c r="U55" s="308"/>
      <c r="V55" s="308"/>
      <c r="W55" s="308"/>
      <c r="X55" s="308"/>
      <c r="Y55" s="308"/>
      <c r="Z55" s="312"/>
      <c r="AA55" s="315"/>
    </row>
    <row r="56" spans="1:27" x14ac:dyDescent="0.2">
      <c r="A56" s="20"/>
      <c r="B56" s="20"/>
      <c r="C56" s="15"/>
      <c r="D56" s="19"/>
      <c r="E56" s="19"/>
      <c r="F56" s="19"/>
      <c r="G56" s="19"/>
      <c r="H56" s="19"/>
      <c r="I56" s="20"/>
      <c r="J56" s="19"/>
      <c r="K56" s="19"/>
      <c r="L56" s="19"/>
      <c r="M56" s="19"/>
      <c r="N56" s="18"/>
      <c r="O56" s="18"/>
      <c r="P56" s="17"/>
      <c r="Q56" s="17"/>
      <c r="R56" s="17"/>
      <c r="S56" s="19"/>
      <c r="T56" s="20"/>
      <c r="U56" s="20"/>
      <c r="V56" s="20"/>
      <c r="W56" s="20"/>
      <c r="X56" s="20"/>
      <c r="Y56" s="19"/>
      <c r="Z56" s="19"/>
      <c r="AA56" s="20"/>
    </row>
    <row r="57" spans="1:27" x14ac:dyDescent="0.2">
      <c r="A57" s="302"/>
      <c r="B57" s="302"/>
      <c r="C57" s="305"/>
      <c r="D57" s="306"/>
      <c r="E57" s="306"/>
      <c r="F57" s="306"/>
      <c r="G57" s="306"/>
      <c r="H57" s="302"/>
      <c r="I57" s="302"/>
      <c r="J57" s="302"/>
      <c r="K57" s="302"/>
      <c r="L57" s="302"/>
      <c r="M57" s="302"/>
      <c r="N57" s="302"/>
      <c r="O57" s="303"/>
      <c r="P57" s="304"/>
      <c r="Q57" s="17"/>
      <c r="R57" s="20"/>
      <c r="S57" s="302"/>
      <c r="T57" s="20"/>
      <c r="U57" s="302"/>
      <c r="V57" s="302"/>
      <c r="W57" s="302"/>
      <c r="X57" s="302"/>
      <c r="Y57" s="302"/>
      <c r="Z57" s="302"/>
      <c r="AA57" s="302"/>
    </row>
    <row r="58" spans="1:27" x14ac:dyDescent="0.2">
      <c r="A58" s="128">
        <v>30</v>
      </c>
      <c r="B58" s="44" t="s">
        <v>97</v>
      </c>
      <c r="C58" s="141" t="s">
        <v>162</v>
      </c>
      <c r="D58" s="45">
        <v>0.5</v>
      </c>
      <c r="E58" s="142">
        <v>1.9</v>
      </c>
      <c r="F58" s="46">
        <v>2.6</v>
      </c>
      <c r="G58" s="146">
        <v>18.7</v>
      </c>
      <c r="H58" s="142">
        <v>3.1</v>
      </c>
      <c r="I58" s="146">
        <v>55</v>
      </c>
      <c r="J58" s="146">
        <v>11</v>
      </c>
      <c r="K58" s="47">
        <v>0.17</v>
      </c>
      <c r="L58" s="146">
        <v>12.4</v>
      </c>
      <c r="M58" s="142">
        <v>7.6</v>
      </c>
      <c r="N58" s="47">
        <v>0.49</v>
      </c>
      <c r="O58" s="146">
        <v>14</v>
      </c>
      <c r="P58" s="146">
        <v>96</v>
      </c>
      <c r="Q58" s="42">
        <v>510</v>
      </c>
      <c r="R58" s="42">
        <v>17</v>
      </c>
      <c r="S58" s="142">
        <v>8.3000000000000007</v>
      </c>
      <c r="T58" s="42">
        <v>92</v>
      </c>
      <c r="U58" s="142">
        <v>7.8</v>
      </c>
      <c r="V58" s="142">
        <v>2</v>
      </c>
      <c r="W58" s="146">
        <v>13</v>
      </c>
      <c r="X58" s="142">
        <v>1.6</v>
      </c>
      <c r="Y58" s="146">
        <v>11</v>
      </c>
      <c r="Z58" s="146">
        <v>11</v>
      </c>
      <c r="AA58" s="33">
        <v>4.9000000000000004</v>
      </c>
    </row>
    <row r="59" spans="1:27" x14ac:dyDescent="0.2">
      <c r="A59" s="32"/>
      <c r="B59" s="32"/>
      <c r="C59" s="143"/>
      <c r="D59" s="35">
        <v>1</v>
      </c>
      <c r="E59" s="39"/>
      <c r="F59" s="39"/>
      <c r="G59" s="42">
        <v>18.7</v>
      </c>
      <c r="H59" s="33"/>
      <c r="I59" s="35"/>
      <c r="J59" s="42"/>
      <c r="K59" s="41"/>
      <c r="L59" s="33"/>
      <c r="M59" s="33"/>
      <c r="N59" s="36"/>
      <c r="O59" s="36"/>
      <c r="P59" s="33"/>
      <c r="Q59" s="36"/>
      <c r="R59" s="41"/>
      <c r="S59" s="33">
        <v>8.3000000000000007</v>
      </c>
      <c r="T59" s="42">
        <v>92</v>
      </c>
      <c r="U59" s="35"/>
      <c r="V59" s="35"/>
      <c r="W59" s="35"/>
      <c r="X59" s="35"/>
      <c r="Y59" s="33"/>
      <c r="Z59" s="33"/>
      <c r="AA59" s="307"/>
    </row>
    <row r="60" spans="1:27" x14ac:dyDescent="0.2">
      <c r="A60" s="32"/>
      <c r="B60" s="32"/>
      <c r="C60" s="143"/>
      <c r="D60" s="35">
        <v>2</v>
      </c>
      <c r="E60" s="39"/>
      <c r="F60" s="39"/>
      <c r="G60" s="42">
        <v>18.7</v>
      </c>
      <c r="H60" s="33"/>
      <c r="I60" s="35"/>
      <c r="J60" s="42"/>
      <c r="K60" s="41"/>
      <c r="L60" s="33"/>
      <c r="M60" s="33"/>
      <c r="N60" s="36"/>
      <c r="O60" s="36"/>
      <c r="P60" s="33"/>
      <c r="Q60" s="36"/>
      <c r="R60" s="41"/>
      <c r="S60" s="33">
        <v>8.3000000000000007</v>
      </c>
      <c r="T60" s="42">
        <v>92</v>
      </c>
      <c r="U60" s="35"/>
      <c r="V60" s="35"/>
      <c r="W60" s="35"/>
      <c r="X60" s="35"/>
      <c r="Y60" s="33"/>
      <c r="Z60" s="33"/>
      <c r="AA60" s="307"/>
    </row>
    <row r="61" spans="1:27" x14ac:dyDescent="0.2">
      <c r="A61" s="32"/>
      <c r="B61" s="32"/>
      <c r="C61" s="143"/>
      <c r="D61" s="35">
        <v>3</v>
      </c>
      <c r="E61" s="39"/>
      <c r="F61" s="39"/>
      <c r="G61" s="42">
        <v>18.7</v>
      </c>
      <c r="H61" s="33"/>
      <c r="I61" s="35"/>
      <c r="J61" s="42"/>
      <c r="K61" s="41"/>
      <c r="L61" s="33"/>
      <c r="M61" s="33"/>
      <c r="N61" s="36"/>
      <c r="O61" s="36"/>
      <c r="P61" s="33"/>
      <c r="Q61" s="36"/>
      <c r="R61" s="41"/>
      <c r="S61" s="33">
        <v>8.3000000000000007</v>
      </c>
      <c r="T61" s="42">
        <v>92</v>
      </c>
      <c r="U61" s="35"/>
      <c r="V61" s="35"/>
      <c r="W61" s="35"/>
      <c r="X61" s="35"/>
      <c r="Y61" s="33"/>
      <c r="Z61" s="33"/>
      <c r="AA61" s="307"/>
    </row>
    <row r="62" spans="1:27" x14ac:dyDescent="0.2">
      <c r="A62" s="32"/>
      <c r="B62" s="32"/>
      <c r="C62" s="143"/>
      <c r="D62" s="35">
        <v>4</v>
      </c>
      <c r="E62" s="39"/>
      <c r="F62" s="39"/>
      <c r="G62" s="42">
        <v>18.7</v>
      </c>
      <c r="H62" s="33"/>
      <c r="I62" s="35"/>
      <c r="J62" s="42"/>
      <c r="K62" s="41"/>
      <c r="L62" s="33"/>
      <c r="M62" s="33"/>
      <c r="N62" s="36"/>
      <c r="O62" s="36"/>
      <c r="P62" s="33"/>
      <c r="Q62" s="36"/>
      <c r="R62" s="41"/>
      <c r="S62" s="33">
        <v>8.3000000000000007</v>
      </c>
      <c r="T62" s="42">
        <v>92</v>
      </c>
      <c r="U62" s="35"/>
      <c r="V62" s="35"/>
      <c r="W62" s="35"/>
      <c r="X62" s="35"/>
      <c r="Y62" s="33"/>
      <c r="Z62" s="33"/>
      <c r="AA62" s="307"/>
    </row>
    <row r="63" spans="1:27" x14ac:dyDescent="0.2">
      <c r="A63" s="32"/>
      <c r="B63" s="32"/>
      <c r="C63" s="143"/>
      <c r="D63" s="35">
        <v>5</v>
      </c>
      <c r="E63" s="39"/>
      <c r="F63" s="39"/>
      <c r="G63" s="42">
        <v>18.7</v>
      </c>
      <c r="H63" s="33"/>
      <c r="I63" s="35"/>
      <c r="J63" s="42"/>
      <c r="K63" s="41"/>
      <c r="L63" s="33"/>
      <c r="M63" s="33"/>
      <c r="N63" s="36"/>
      <c r="O63" s="36"/>
      <c r="P63" s="33"/>
      <c r="Q63" s="36"/>
      <c r="R63" s="41"/>
      <c r="S63" s="33">
        <v>8.3000000000000007</v>
      </c>
      <c r="T63" s="42">
        <v>92</v>
      </c>
      <c r="U63" s="35"/>
      <c r="V63" s="35"/>
      <c r="W63" s="35"/>
      <c r="X63" s="35"/>
      <c r="Y63" s="33"/>
      <c r="Z63" s="33"/>
      <c r="AA63" s="307"/>
    </row>
    <row r="64" spans="1:27" x14ac:dyDescent="0.2">
      <c r="A64" s="32"/>
      <c r="B64" s="32"/>
      <c r="C64" s="143"/>
      <c r="D64" s="35">
        <v>6</v>
      </c>
      <c r="E64" s="39"/>
      <c r="F64" s="39"/>
      <c r="G64" s="42">
        <v>18.600000000000001</v>
      </c>
      <c r="H64" s="33"/>
      <c r="I64" s="35"/>
      <c r="J64" s="42"/>
      <c r="K64" s="41"/>
      <c r="L64" s="33"/>
      <c r="M64" s="33"/>
      <c r="N64" s="36"/>
      <c r="O64" s="36"/>
      <c r="P64" s="33"/>
      <c r="Q64" s="36"/>
      <c r="R64" s="41"/>
      <c r="S64" s="33">
        <v>8.3000000000000007</v>
      </c>
      <c r="T64" s="42">
        <v>91</v>
      </c>
      <c r="U64" s="35"/>
      <c r="V64" s="35"/>
      <c r="W64" s="35"/>
      <c r="X64" s="35"/>
      <c r="Y64" s="33"/>
      <c r="Z64" s="33"/>
      <c r="AA64" s="307"/>
    </row>
    <row r="65" spans="1:27" x14ac:dyDescent="0.2">
      <c r="A65" s="32"/>
      <c r="B65" s="32"/>
      <c r="C65" s="143"/>
      <c r="D65" s="35">
        <v>7</v>
      </c>
      <c r="E65" s="39"/>
      <c r="F65" s="39"/>
      <c r="G65" s="42">
        <v>18.5</v>
      </c>
      <c r="H65" s="33"/>
      <c r="I65" s="35"/>
      <c r="J65" s="42"/>
      <c r="K65" s="41"/>
      <c r="L65" s="33"/>
      <c r="M65" s="33"/>
      <c r="N65" s="36"/>
      <c r="O65" s="36"/>
      <c r="P65" s="33"/>
      <c r="Q65" s="36"/>
      <c r="R65" s="41"/>
      <c r="S65" s="33">
        <v>8.3000000000000007</v>
      </c>
      <c r="T65" s="42">
        <v>91</v>
      </c>
      <c r="U65" s="35"/>
      <c r="V65" s="35"/>
      <c r="W65" s="35"/>
      <c r="X65" s="35"/>
      <c r="Y65" s="33"/>
      <c r="Z65" s="33"/>
      <c r="AA65" s="307"/>
    </row>
    <row r="66" spans="1:27" x14ac:dyDescent="0.2">
      <c r="A66" s="32"/>
      <c r="B66" s="32"/>
      <c r="C66" s="143"/>
      <c r="D66" s="35">
        <v>8</v>
      </c>
      <c r="E66" s="39"/>
      <c r="F66" s="39"/>
      <c r="G66" s="42">
        <v>18.399999999999999</v>
      </c>
      <c r="H66" s="33"/>
      <c r="I66" s="35"/>
      <c r="J66" s="42"/>
      <c r="K66" s="41"/>
      <c r="L66" s="33"/>
      <c r="M66" s="33"/>
      <c r="N66" s="36"/>
      <c r="O66" s="36"/>
      <c r="P66" s="33"/>
      <c r="Q66" s="36"/>
      <c r="R66" s="41"/>
      <c r="S66" s="33">
        <v>8.3000000000000007</v>
      </c>
      <c r="T66" s="42">
        <v>91</v>
      </c>
      <c r="U66" s="35"/>
      <c r="V66" s="35"/>
      <c r="W66" s="35"/>
      <c r="X66" s="35"/>
      <c r="Y66" s="33"/>
      <c r="Z66" s="33"/>
      <c r="AA66" s="307"/>
    </row>
    <row r="67" spans="1:27" x14ac:dyDescent="0.2">
      <c r="A67" s="32"/>
      <c r="B67" s="32"/>
      <c r="C67" s="143"/>
      <c r="D67" s="35">
        <v>9</v>
      </c>
      <c r="E67" s="39"/>
      <c r="F67" s="39"/>
      <c r="G67" s="42">
        <v>18.399999999999999</v>
      </c>
      <c r="H67" s="33"/>
      <c r="I67" s="35"/>
      <c r="J67" s="42"/>
      <c r="K67" s="41"/>
      <c r="L67" s="33"/>
      <c r="M67" s="33"/>
      <c r="N67" s="36"/>
      <c r="O67" s="36"/>
      <c r="P67" s="33"/>
      <c r="Q67" s="36"/>
      <c r="R67" s="41"/>
      <c r="S67" s="33">
        <v>8.1999999999999993</v>
      </c>
      <c r="T67" s="42">
        <v>90</v>
      </c>
      <c r="U67" s="35"/>
      <c r="V67" s="35"/>
      <c r="W67" s="35"/>
      <c r="X67" s="35"/>
      <c r="Y67" s="33"/>
      <c r="Z67" s="33"/>
      <c r="AA67" s="307"/>
    </row>
    <row r="68" spans="1:27" x14ac:dyDescent="0.2">
      <c r="A68" s="32"/>
      <c r="B68" s="32"/>
      <c r="C68" s="143"/>
      <c r="D68" s="35">
        <v>10</v>
      </c>
      <c r="E68" s="39"/>
      <c r="F68" s="39"/>
      <c r="G68" s="42">
        <v>18.3</v>
      </c>
      <c r="H68" s="33"/>
      <c r="I68" s="35"/>
      <c r="J68" s="42"/>
      <c r="K68" s="41"/>
      <c r="L68" s="33"/>
      <c r="M68" s="33"/>
      <c r="N68" s="36"/>
      <c r="O68" s="36"/>
      <c r="P68" s="33"/>
      <c r="Q68" s="36"/>
      <c r="R68" s="41"/>
      <c r="S68" s="33">
        <v>8.1999999999999993</v>
      </c>
      <c r="T68" s="42">
        <v>89</v>
      </c>
      <c r="U68" s="35"/>
      <c r="V68" s="35"/>
      <c r="W68" s="35"/>
      <c r="X68" s="35"/>
      <c r="Y68" s="33"/>
      <c r="Z68" s="33"/>
      <c r="AA68" s="307"/>
    </row>
    <row r="69" spans="1:27" x14ac:dyDescent="0.2">
      <c r="A69" s="32"/>
      <c r="B69" s="32"/>
      <c r="C69" s="143"/>
      <c r="D69" s="35">
        <v>11</v>
      </c>
      <c r="E69" s="39"/>
      <c r="F69" s="39"/>
      <c r="G69" s="42">
        <v>18.2</v>
      </c>
      <c r="H69" s="33"/>
      <c r="I69" s="35"/>
      <c r="J69" s="42"/>
      <c r="K69" s="41"/>
      <c r="L69" s="33"/>
      <c r="M69" s="33"/>
      <c r="N69" s="36"/>
      <c r="O69" s="36"/>
      <c r="P69" s="33"/>
      <c r="Q69" s="36"/>
      <c r="R69" s="41"/>
      <c r="S69" s="33">
        <v>7.9</v>
      </c>
      <c r="T69" s="42">
        <v>87</v>
      </c>
      <c r="U69" s="35"/>
      <c r="V69" s="35"/>
      <c r="W69" s="35"/>
      <c r="X69" s="35"/>
      <c r="Y69" s="33"/>
      <c r="Z69" s="33"/>
      <c r="AA69" s="307"/>
    </row>
    <row r="70" spans="1:27" x14ac:dyDescent="0.2">
      <c r="A70" s="32"/>
      <c r="B70" s="32"/>
      <c r="C70" s="143"/>
      <c r="D70" s="35">
        <v>12</v>
      </c>
      <c r="E70" s="39"/>
      <c r="F70" s="39"/>
      <c r="G70" s="42">
        <v>15.1</v>
      </c>
      <c r="H70" s="33"/>
      <c r="I70" s="35"/>
      <c r="J70" s="42"/>
      <c r="K70" s="41"/>
      <c r="L70" s="33"/>
      <c r="M70" s="33"/>
      <c r="N70" s="36"/>
      <c r="O70" s="36"/>
      <c r="P70" s="33"/>
      <c r="Q70" s="36"/>
      <c r="R70" s="41"/>
      <c r="S70" s="33">
        <v>3.9</v>
      </c>
      <c r="T70" s="42">
        <v>40</v>
      </c>
      <c r="U70" s="35"/>
      <c r="V70" s="35"/>
      <c r="W70" s="35"/>
      <c r="X70" s="35"/>
      <c r="Y70" s="33"/>
      <c r="Z70" s="33"/>
      <c r="AA70" s="307"/>
    </row>
    <row r="71" spans="1:27" x14ac:dyDescent="0.2">
      <c r="A71" s="32"/>
      <c r="B71" s="32"/>
      <c r="C71" s="143"/>
      <c r="D71" s="35">
        <v>13</v>
      </c>
      <c r="E71" s="39"/>
      <c r="F71" s="39"/>
      <c r="G71" s="42">
        <v>14</v>
      </c>
      <c r="H71" s="33"/>
      <c r="I71" s="35"/>
      <c r="J71" s="42"/>
      <c r="K71" s="41"/>
      <c r="L71" s="33"/>
      <c r="M71" s="33"/>
      <c r="N71" s="36"/>
      <c r="O71" s="36"/>
      <c r="P71" s="33"/>
      <c r="Q71" s="36"/>
      <c r="R71" s="41"/>
      <c r="S71" s="33">
        <v>3.8</v>
      </c>
      <c r="T71" s="42">
        <v>38</v>
      </c>
      <c r="U71" s="35"/>
      <c r="V71" s="35"/>
      <c r="W71" s="35"/>
      <c r="X71" s="35"/>
      <c r="Y71" s="33"/>
      <c r="Z71" s="33"/>
      <c r="AA71" s="307"/>
    </row>
    <row r="72" spans="1:27" x14ac:dyDescent="0.2">
      <c r="A72" s="32"/>
      <c r="B72" s="32"/>
      <c r="C72" s="143"/>
      <c r="D72" s="35">
        <v>14</v>
      </c>
      <c r="E72" s="39"/>
      <c r="F72" s="39"/>
      <c r="G72" s="42">
        <v>13.4</v>
      </c>
      <c r="H72" s="33"/>
      <c r="I72" s="35"/>
      <c r="J72" s="42"/>
      <c r="K72" s="41"/>
      <c r="L72" s="33"/>
      <c r="M72" s="33"/>
      <c r="N72" s="36"/>
      <c r="O72" s="36"/>
      <c r="P72" s="33"/>
      <c r="Q72" s="36"/>
      <c r="R72" s="41"/>
      <c r="S72" s="33">
        <v>3.7</v>
      </c>
      <c r="T72" s="42">
        <v>37</v>
      </c>
      <c r="U72" s="35"/>
      <c r="V72" s="35"/>
      <c r="W72" s="35"/>
      <c r="X72" s="35"/>
      <c r="Y72" s="33"/>
      <c r="Z72" s="33"/>
      <c r="AA72" s="307"/>
    </row>
    <row r="73" spans="1:27" x14ac:dyDescent="0.2">
      <c r="A73" s="32"/>
      <c r="B73" s="32"/>
      <c r="C73" s="143"/>
      <c r="D73" s="35">
        <v>15</v>
      </c>
      <c r="E73" s="39"/>
      <c r="F73" s="39"/>
      <c r="G73" s="42">
        <v>12.5</v>
      </c>
      <c r="H73" s="33"/>
      <c r="I73" s="35"/>
      <c r="J73" s="42"/>
      <c r="K73" s="41"/>
      <c r="L73" s="33"/>
      <c r="M73" s="33"/>
      <c r="N73" s="36"/>
      <c r="O73" s="36"/>
      <c r="P73" s="33"/>
      <c r="Q73" s="36"/>
      <c r="R73" s="41"/>
      <c r="S73" s="33">
        <v>3.8</v>
      </c>
      <c r="T73" s="42">
        <v>37</v>
      </c>
      <c r="U73" s="35"/>
      <c r="V73" s="35"/>
      <c r="W73" s="35"/>
      <c r="X73" s="35"/>
      <c r="Y73" s="33"/>
      <c r="Z73" s="33"/>
      <c r="AA73" s="307"/>
    </row>
    <row r="74" spans="1:27" x14ac:dyDescent="0.2">
      <c r="A74" s="32"/>
      <c r="B74" s="32"/>
      <c r="C74" s="143"/>
      <c r="D74" s="35">
        <v>16</v>
      </c>
      <c r="E74" s="39"/>
      <c r="F74" s="39"/>
      <c r="G74" s="42">
        <v>12.1</v>
      </c>
      <c r="H74" s="33"/>
      <c r="I74" s="35"/>
      <c r="J74" s="42"/>
      <c r="K74" s="41"/>
      <c r="L74" s="33"/>
      <c r="M74" s="33"/>
      <c r="N74" s="36"/>
      <c r="O74" s="36"/>
      <c r="P74" s="33"/>
      <c r="Q74" s="36"/>
      <c r="R74" s="41"/>
      <c r="S74" s="33">
        <v>4</v>
      </c>
      <c r="T74" s="42">
        <v>37</v>
      </c>
      <c r="U74" s="35"/>
      <c r="V74" s="35"/>
      <c r="W74" s="35"/>
      <c r="X74" s="35"/>
      <c r="Y74" s="33"/>
      <c r="Z74" s="33"/>
      <c r="AA74" s="307"/>
    </row>
    <row r="75" spans="1:27" x14ac:dyDescent="0.2">
      <c r="A75" s="32"/>
      <c r="B75" s="32"/>
      <c r="C75" s="143"/>
      <c r="D75" s="35">
        <v>17</v>
      </c>
      <c r="E75" s="39"/>
      <c r="F75" s="39"/>
      <c r="G75" s="42">
        <v>11.8</v>
      </c>
      <c r="H75" s="33"/>
      <c r="I75" s="35"/>
      <c r="J75" s="42"/>
      <c r="K75" s="41"/>
      <c r="L75" s="33"/>
      <c r="M75" s="33"/>
      <c r="N75" s="36"/>
      <c r="O75" s="36"/>
      <c r="P75" s="33"/>
      <c r="Q75" s="36"/>
      <c r="R75" s="41"/>
      <c r="S75" s="33">
        <v>4</v>
      </c>
      <c r="T75" s="42">
        <v>38</v>
      </c>
      <c r="U75" s="35"/>
      <c r="V75" s="35"/>
      <c r="W75" s="35"/>
      <c r="X75" s="35"/>
      <c r="Y75" s="33"/>
      <c r="Z75" s="33"/>
      <c r="AA75" s="307"/>
    </row>
    <row r="76" spans="1:27" x14ac:dyDescent="0.2">
      <c r="A76" s="32"/>
      <c r="B76" s="32"/>
      <c r="C76" s="143"/>
      <c r="D76" s="35">
        <v>18</v>
      </c>
      <c r="E76" s="39"/>
      <c r="F76" s="39"/>
      <c r="G76" s="42">
        <v>11.5</v>
      </c>
      <c r="H76" s="33"/>
      <c r="I76" s="35"/>
      <c r="J76" s="42"/>
      <c r="K76" s="41"/>
      <c r="L76" s="33"/>
      <c r="M76" s="33"/>
      <c r="N76" s="36"/>
      <c r="O76" s="36"/>
      <c r="P76" s="33"/>
      <c r="Q76" s="36"/>
      <c r="R76" s="41"/>
      <c r="S76" s="33">
        <v>4</v>
      </c>
      <c r="T76" s="42">
        <v>38</v>
      </c>
      <c r="U76" s="35"/>
      <c r="V76" s="35"/>
      <c r="W76" s="35"/>
      <c r="X76" s="35"/>
      <c r="Y76" s="33"/>
      <c r="Z76" s="33"/>
      <c r="AA76" s="307"/>
    </row>
    <row r="77" spans="1:27" x14ac:dyDescent="0.2">
      <c r="A77" s="32"/>
      <c r="B77" s="32"/>
      <c r="C77" s="143"/>
      <c r="D77" s="35">
        <v>19</v>
      </c>
      <c r="E77" s="39"/>
      <c r="F77" s="39"/>
      <c r="G77" s="42">
        <v>11</v>
      </c>
      <c r="H77" s="33"/>
      <c r="I77" s="35"/>
      <c r="J77" s="42"/>
      <c r="K77" s="41"/>
      <c r="L77" s="33"/>
      <c r="M77" s="33"/>
      <c r="N77" s="36"/>
      <c r="O77" s="36"/>
      <c r="P77" s="33"/>
      <c r="Q77" s="36"/>
      <c r="R77" s="41"/>
      <c r="S77" s="33">
        <v>4</v>
      </c>
      <c r="T77" s="42">
        <v>37</v>
      </c>
      <c r="U77" s="35"/>
      <c r="V77" s="35"/>
      <c r="W77" s="35"/>
      <c r="X77" s="35"/>
      <c r="Y77" s="33"/>
      <c r="Z77" s="33"/>
      <c r="AA77" s="307"/>
    </row>
    <row r="78" spans="1:27" x14ac:dyDescent="0.2">
      <c r="A78" s="32"/>
      <c r="B78" s="32"/>
      <c r="C78" s="143"/>
      <c r="D78" s="35">
        <v>20</v>
      </c>
      <c r="E78" s="39"/>
      <c r="F78" s="39"/>
      <c r="G78" s="42">
        <v>10.8</v>
      </c>
      <c r="H78" s="33"/>
      <c r="I78" s="35"/>
      <c r="J78" s="42"/>
      <c r="K78" s="41"/>
      <c r="L78" s="33"/>
      <c r="M78" s="33"/>
      <c r="N78" s="36"/>
      <c r="O78" s="36"/>
      <c r="P78" s="33"/>
      <c r="Q78" s="36"/>
      <c r="R78" s="41"/>
      <c r="S78" s="33">
        <v>3.9</v>
      </c>
      <c r="T78" s="42">
        <v>37</v>
      </c>
      <c r="U78" s="35"/>
      <c r="V78" s="35"/>
      <c r="W78" s="35"/>
      <c r="X78" s="35"/>
      <c r="Y78" s="33"/>
      <c r="Z78" s="33"/>
      <c r="AA78" s="307"/>
    </row>
    <row r="79" spans="1:27" x14ac:dyDescent="0.2">
      <c r="A79" s="32"/>
      <c r="B79" s="32"/>
      <c r="C79" s="143"/>
      <c r="D79" s="35">
        <v>21</v>
      </c>
      <c r="E79" s="39"/>
      <c r="F79" s="39"/>
      <c r="G79" s="42">
        <v>10.7</v>
      </c>
      <c r="H79" s="33"/>
      <c r="I79" s="35"/>
      <c r="J79" s="42"/>
      <c r="K79" s="41"/>
      <c r="L79" s="33"/>
      <c r="M79" s="33"/>
      <c r="N79" s="36"/>
      <c r="O79" s="36"/>
      <c r="P79" s="33"/>
      <c r="Q79" s="36"/>
      <c r="R79" s="41"/>
      <c r="S79" s="33">
        <v>3.9</v>
      </c>
      <c r="T79" s="42">
        <v>36</v>
      </c>
      <c r="U79" s="35"/>
      <c r="V79" s="35"/>
      <c r="W79" s="35"/>
      <c r="X79" s="35"/>
      <c r="Y79" s="33"/>
      <c r="Z79" s="33"/>
      <c r="AA79" s="307"/>
    </row>
    <row r="80" spans="1:27" x14ac:dyDescent="0.2">
      <c r="A80" s="32"/>
      <c r="B80" s="32"/>
      <c r="C80" s="143"/>
      <c r="D80" s="35">
        <v>22</v>
      </c>
      <c r="E80" s="39"/>
      <c r="F80" s="39"/>
      <c r="G80" s="42">
        <v>10.6</v>
      </c>
      <c r="H80" s="33"/>
      <c r="I80" s="35"/>
      <c r="J80" s="42"/>
      <c r="K80" s="41"/>
      <c r="L80" s="33"/>
      <c r="M80" s="33"/>
      <c r="N80" s="36"/>
      <c r="O80" s="36"/>
      <c r="P80" s="33"/>
      <c r="Q80" s="36"/>
      <c r="R80" s="41"/>
      <c r="S80" s="33">
        <v>3.8</v>
      </c>
      <c r="T80" s="42">
        <v>36</v>
      </c>
      <c r="U80" s="35"/>
      <c r="V80" s="35"/>
      <c r="W80" s="35"/>
      <c r="X80" s="35"/>
      <c r="Y80" s="33"/>
      <c r="Z80" s="33"/>
      <c r="AA80" s="307"/>
    </row>
    <row r="81" spans="1:27" x14ac:dyDescent="0.2">
      <c r="A81" s="32"/>
      <c r="B81" s="32"/>
      <c r="C81" s="143"/>
      <c r="D81" s="35">
        <v>23</v>
      </c>
      <c r="E81" s="39"/>
      <c r="F81" s="39"/>
      <c r="G81" s="42">
        <v>10.6</v>
      </c>
      <c r="H81" s="33"/>
      <c r="I81" s="35"/>
      <c r="J81" s="42"/>
      <c r="K81" s="41"/>
      <c r="L81" s="33"/>
      <c r="M81" s="33"/>
      <c r="N81" s="36"/>
      <c r="O81" s="36"/>
      <c r="P81" s="33"/>
      <c r="Q81" s="36"/>
      <c r="R81" s="41"/>
      <c r="S81" s="33">
        <v>3.8</v>
      </c>
      <c r="T81" s="42">
        <v>35</v>
      </c>
      <c r="U81" s="35"/>
      <c r="V81" s="35"/>
      <c r="W81" s="35"/>
      <c r="X81" s="35"/>
      <c r="Y81" s="33"/>
      <c r="Z81" s="33"/>
      <c r="AA81" s="307"/>
    </row>
    <row r="82" spans="1:27" x14ac:dyDescent="0.2">
      <c r="A82" s="32"/>
      <c r="B82" s="32"/>
      <c r="C82" s="143"/>
      <c r="D82" s="35">
        <v>24</v>
      </c>
      <c r="E82" s="39"/>
      <c r="F82" s="39"/>
      <c r="G82" s="42">
        <v>10.5</v>
      </c>
      <c r="H82" s="33"/>
      <c r="I82" s="35"/>
      <c r="J82" s="42"/>
      <c r="K82" s="41"/>
      <c r="L82" s="33"/>
      <c r="M82" s="33"/>
      <c r="N82" s="36"/>
      <c r="O82" s="36"/>
      <c r="P82" s="33"/>
      <c r="Q82" s="36"/>
      <c r="R82" s="41"/>
      <c r="S82" s="33">
        <v>3.7</v>
      </c>
      <c r="T82" s="42">
        <v>34</v>
      </c>
      <c r="U82" s="35"/>
      <c r="V82" s="35"/>
      <c r="W82" s="35"/>
      <c r="X82" s="35"/>
      <c r="Y82" s="33"/>
      <c r="Z82" s="33"/>
      <c r="AA82" s="307"/>
    </row>
    <row r="83" spans="1:27" x14ac:dyDescent="0.2">
      <c r="A83" s="32"/>
      <c r="B83" s="32"/>
      <c r="C83" s="143"/>
      <c r="D83" s="35">
        <v>25</v>
      </c>
      <c r="E83" s="39"/>
      <c r="F83" s="39"/>
      <c r="G83" s="42">
        <v>10.5</v>
      </c>
      <c r="H83" s="33"/>
      <c r="I83" s="35"/>
      <c r="J83" s="42"/>
      <c r="K83" s="41"/>
      <c r="L83" s="33"/>
      <c r="M83" s="33"/>
      <c r="N83" s="36"/>
      <c r="O83" s="36"/>
      <c r="P83" s="33"/>
      <c r="Q83" s="36"/>
      <c r="R83" s="41"/>
      <c r="S83" s="33">
        <v>3.7</v>
      </c>
      <c r="T83" s="42">
        <v>34</v>
      </c>
      <c r="U83" s="35"/>
      <c r="V83" s="35"/>
      <c r="W83" s="35"/>
      <c r="X83" s="35"/>
      <c r="Y83" s="33"/>
      <c r="Z83" s="33"/>
      <c r="AA83" s="307"/>
    </row>
    <row r="84" spans="1:27" x14ac:dyDescent="0.2">
      <c r="A84" s="32"/>
      <c r="B84" s="32"/>
      <c r="C84" s="143"/>
      <c r="D84" s="35">
        <v>26</v>
      </c>
      <c r="E84" s="39"/>
      <c r="F84" s="39"/>
      <c r="G84" s="42">
        <v>10.5</v>
      </c>
      <c r="H84" s="33"/>
      <c r="I84" s="35"/>
      <c r="J84" s="42"/>
      <c r="K84" s="41"/>
      <c r="L84" s="33"/>
      <c r="M84" s="33"/>
      <c r="N84" s="36"/>
      <c r="O84" s="36"/>
      <c r="P84" s="33"/>
      <c r="Q84" s="36"/>
      <c r="R84" s="41"/>
      <c r="S84" s="33">
        <v>3.7</v>
      </c>
      <c r="T84" s="42">
        <v>34</v>
      </c>
      <c r="U84" s="35"/>
      <c r="V84" s="35"/>
      <c r="W84" s="35"/>
      <c r="X84" s="35"/>
      <c r="Y84" s="33"/>
      <c r="Z84" s="33"/>
      <c r="AA84" s="307"/>
    </row>
    <row r="85" spans="1:27" x14ac:dyDescent="0.2">
      <c r="A85" s="32"/>
      <c r="B85" s="32"/>
      <c r="C85" s="143"/>
      <c r="D85" s="35">
        <v>27</v>
      </c>
      <c r="E85" s="39"/>
      <c r="F85" s="39"/>
      <c r="G85" s="42">
        <v>10.5</v>
      </c>
      <c r="H85" s="33"/>
      <c r="I85" s="35"/>
      <c r="J85" s="42"/>
      <c r="K85" s="41"/>
      <c r="L85" s="33"/>
      <c r="M85" s="33"/>
      <c r="N85" s="36"/>
      <c r="O85" s="36"/>
      <c r="P85" s="33"/>
      <c r="Q85" s="36"/>
      <c r="R85" s="41"/>
      <c r="S85" s="33">
        <v>3.7</v>
      </c>
      <c r="T85" s="42">
        <v>34</v>
      </c>
      <c r="U85" s="35"/>
      <c r="V85" s="35"/>
      <c r="W85" s="35"/>
      <c r="X85" s="35"/>
      <c r="Y85" s="33"/>
      <c r="Z85" s="33"/>
      <c r="AA85" s="307"/>
    </row>
    <row r="86" spans="1:27" x14ac:dyDescent="0.2">
      <c r="A86" s="32"/>
      <c r="B86" s="32"/>
      <c r="C86" s="143"/>
      <c r="D86" s="35">
        <v>28</v>
      </c>
      <c r="E86" s="39"/>
      <c r="F86" s="39"/>
      <c r="G86" s="42">
        <v>10.5</v>
      </c>
      <c r="H86" s="33"/>
      <c r="I86" s="35"/>
      <c r="J86" s="42"/>
      <c r="K86" s="41"/>
      <c r="L86" s="33"/>
      <c r="M86" s="33"/>
      <c r="N86" s="36"/>
      <c r="O86" s="36"/>
      <c r="P86" s="33"/>
      <c r="Q86" s="36"/>
      <c r="R86" s="41"/>
      <c r="S86" s="33">
        <v>3.7</v>
      </c>
      <c r="T86" s="42">
        <v>34</v>
      </c>
      <c r="U86" s="35"/>
      <c r="V86" s="35"/>
      <c r="W86" s="35"/>
      <c r="X86" s="35"/>
      <c r="Y86" s="33"/>
      <c r="Z86" s="33"/>
      <c r="AA86" s="307"/>
    </row>
    <row r="87" spans="1:27" x14ac:dyDescent="0.2">
      <c r="A87" s="32"/>
      <c r="B87" s="32"/>
      <c r="C87" s="143"/>
      <c r="D87" s="35">
        <v>29</v>
      </c>
      <c r="E87" s="39"/>
      <c r="F87" s="39"/>
      <c r="G87" s="42">
        <v>10.5</v>
      </c>
      <c r="H87" s="33"/>
      <c r="I87" s="35"/>
      <c r="J87" s="42"/>
      <c r="K87" s="41"/>
      <c r="L87" s="33"/>
      <c r="M87" s="33"/>
      <c r="N87" s="36"/>
      <c r="O87" s="36"/>
      <c r="P87" s="33"/>
      <c r="Q87" s="36"/>
      <c r="R87" s="41"/>
      <c r="S87" s="33">
        <v>3.6</v>
      </c>
      <c r="T87" s="42">
        <v>33</v>
      </c>
      <c r="U87" s="35"/>
      <c r="V87" s="35"/>
      <c r="W87" s="35"/>
      <c r="X87" s="35"/>
      <c r="Y87" s="33"/>
      <c r="Z87" s="33"/>
      <c r="AA87" s="307"/>
    </row>
    <row r="88" spans="1:27" x14ac:dyDescent="0.2">
      <c r="A88" s="32"/>
      <c r="B88" s="32"/>
      <c r="C88" s="143"/>
      <c r="D88" s="35">
        <v>30</v>
      </c>
      <c r="E88" s="39"/>
      <c r="F88" s="39"/>
      <c r="G88" s="42">
        <v>10.5</v>
      </c>
      <c r="H88" s="33"/>
      <c r="I88" s="35"/>
      <c r="J88" s="42"/>
      <c r="K88" s="41"/>
      <c r="L88" s="33"/>
      <c r="M88" s="33"/>
      <c r="N88" s="36"/>
      <c r="O88" s="36"/>
      <c r="P88" s="33"/>
      <c r="Q88" s="36"/>
      <c r="R88" s="41"/>
      <c r="S88" s="33">
        <v>3.6</v>
      </c>
      <c r="T88" s="42">
        <v>33</v>
      </c>
      <c r="U88" s="35"/>
      <c r="V88" s="35"/>
      <c r="W88" s="35"/>
      <c r="X88" s="35"/>
      <c r="Y88" s="33"/>
      <c r="Z88" s="33"/>
      <c r="AA88" s="307"/>
    </row>
    <row r="89" spans="1:27" x14ac:dyDescent="0.2">
      <c r="A89" s="32"/>
      <c r="B89" s="32"/>
      <c r="C89" s="143"/>
      <c r="D89" s="35">
        <v>31</v>
      </c>
      <c r="E89" s="39"/>
      <c r="F89" s="39"/>
      <c r="G89" s="42">
        <v>10.5</v>
      </c>
      <c r="H89" s="33"/>
      <c r="I89" s="35"/>
      <c r="J89" s="42"/>
      <c r="K89" s="41"/>
      <c r="L89" s="33"/>
      <c r="M89" s="33"/>
      <c r="N89" s="36"/>
      <c r="O89" s="36"/>
      <c r="P89" s="33"/>
      <c r="Q89" s="36"/>
      <c r="R89" s="41"/>
      <c r="S89" s="33">
        <v>3.5</v>
      </c>
      <c r="T89" s="42">
        <v>32</v>
      </c>
      <c r="U89" s="35"/>
      <c r="V89" s="35"/>
      <c r="W89" s="35"/>
      <c r="X89" s="35"/>
      <c r="Y89" s="33"/>
      <c r="Z89" s="33"/>
      <c r="AA89" s="307"/>
    </row>
    <row r="90" spans="1:27" x14ac:dyDescent="0.2">
      <c r="A90" s="32"/>
      <c r="B90" s="32"/>
      <c r="C90" s="143"/>
      <c r="D90" s="35">
        <v>32</v>
      </c>
      <c r="E90" s="39"/>
      <c r="F90" s="39"/>
      <c r="G90" s="42">
        <v>10.4</v>
      </c>
      <c r="H90" s="33"/>
      <c r="I90" s="35"/>
      <c r="J90" s="42"/>
      <c r="K90" s="41"/>
      <c r="L90" s="33"/>
      <c r="M90" s="33"/>
      <c r="N90" s="36"/>
      <c r="O90" s="36"/>
      <c r="P90" s="33"/>
      <c r="Q90" s="36"/>
      <c r="R90" s="41"/>
      <c r="S90" s="33">
        <v>3.5</v>
      </c>
      <c r="T90" s="42">
        <v>32</v>
      </c>
      <c r="U90" s="35"/>
      <c r="V90" s="35"/>
      <c r="W90" s="35"/>
      <c r="X90" s="35"/>
      <c r="Y90" s="33"/>
      <c r="Z90" s="33"/>
      <c r="AA90" s="307"/>
    </row>
    <row r="91" spans="1:27" x14ac:dyDescent="0.2">
      <c r="A91" s="128"/>
      <c r="B91" s="44"/>
      <c r="C91" s="141" t="s">
        <v>162</v>
      </c>
      <c r="D91" s="45">
        <v>32.5</v>
      </c>
      <c r="E91" s="201"/>
      <c r="F91" s="208"/>
      <c r="G91" s="146">
        <v>10.4</v>
      </c>
      <c r="H91" s="142">
        <v>3.3</v>
      </c>
      <c r="I91" s="146">
        <v>80</v>
      </c>
      <c r="J91" s="146">
        <v>13</v>
      </c>
      <c r="K91" s="47">
        <v>0.23</v>
      </c>
      <c r="L91" s="146">
        <v>11.1</v>
      </c>
      <c r="M91" s="142">
        <v>6.7</v>
      </c>
      <c r="N91" s="47">
        <v>0.41</v>
      </c>
      <c r="O91" s="299">
        <v>10</v>
      </c>
      <c r="P91" s="146">
        <v>400</v>
      </c>
      <c r="Q91" s="42">
        <v>780</v>
      </c>
      <c r="R91" s="42">
        <v>16</v>
      </c>
      <c r="S91" s="142">
        <v>3.5</v>
      </c>
      <c r="T91" s="42">
        <v>32</v>
      </c>
      <c r="U91" s="201"/>
      <c r="V91" s="201"/>
      <c r="W91" s="201"/>
      <c r="X91" s="201"/>
      <c r="Y91" s="201"/>
      <c r="Z91" s="201"/>
      <c r="AA91" s="201"/>
    </row>
    <row r="92" spans="1:27" x14ac:dyDescent="0.2">
      <c r="A92" s="20"/>
      <c r="B92" s="20"/>
      <c r="C92" s="15"/>
      <c r="D92" s="19"/>
      <c r="E92" s="19"/>
      <c r="F92" s="19"/>
      <c r="G92" s="19"/>
      <c r="H92" s="19"/>
      <c r="I92" s="20"/>
      <c r="J92" s="19"/>
      <c r="K92" s="19"/>
      <c r="L92" s="19"/>
      <c r="M92" s="19"/>
      <c r="N92" s="18"/>
      <c r="O92" s="18"/>
      <c r="P92" s="17"/>
      <c r="Q92" s="17"/>
      <c r="R92" s="17"/>
      <c r="S92" s="19"/>
      <c r="T92" s="20"/>
      <c r="U92" s="20"/>
      <c r="V92" s="20"/>
      <c r="W92" s="20"/>
      <c r="X92" s="20"/>
      <c r="Y92" s="19"/>
      <c r="Z92" s="19"/>
      <c r="AA92" s="20"/>
    </row>
    <row r="93" spans="1:27" x14ac:dyDescent="0.2">
      <c r="A93" s="20"/>
      <c r="B93" s="20"/>
      <c r="C93" s="25"/>
      <c r="D93" s="19"/>
      <c r="E93" s="19"/>
      <c r="F93" s="19"/>
      <c r="G93" s="19"/>
      <c r="H93" s="20"/>
      <c r="I93" s="302"/>
      <c r="J93" s="302"/>
      <c r="K93" s="302"/>
      <c r="L93" s="302"/>
      <c r="M93" s="302"/>
      <c r="N93" s="302"/>
      <c r="O93" s="303"/>
      <c r="P93" s="304"/>
      <c r="Q93" s="17"/>
      <c r="R93" s="20"/>
      <c r="S93" s="302"/>
      <c r="T93" s="20"/>
      <c r="U93" s="302"/>
      <c r="V93" s="302"/>
      <c r="W93" s="302"/>
      <c r="X93" s="302"/>
      <c r="Y93" s="302"/>
      <c r="Z93" s="302"/>
      <c r="AA93" s="302"/>
    </row>
    <row r="94" spans="1:27" x14ac:dyDescent="0.2">
      <c r="A94" s="129">
        <v>46</v>
      </c>
      <c r="B94" s="32" t="s">
        <v>98</v>
      </c>
      <c r="C94" s="143" t="s">
        <v>164</v>
      </c>
      <c r="D94" s="35">
        <v>0.5</v>
      </c>
      <c r="E94" s="33">
        <v>1.7</v>
      </c>
      <c r="F94" s="43">
        <v>2.2000000000000002</v>
      </c>
      <c r="G94" s="42">
        <v>18.3</v>
      </c>
      <c r="H94" s="33">
        <v>3.6</v>
      </c>
      <c r="I94" s="146">
        <v>50</v>
      </c>
      <c r="J94" s="142">
        <v>7.7</v>
      </c>
      <c r="K94" s="48">
        <v>6.0999999999999999E-2</v>
      </c>
      <c r="L94" s="142">
        <v>9.5500000000000007</v>
      </c>
      <c r="M94" s="142">
        <v>7.5</v>
      </c>
      <c r="N94" s="47">
        <v>0.46</v>
      </c>
      <c r="O94" s="299">
        <v>10</v>
      </c>
      <c r="P94" s="146">
        <v>11</v>
      </c>
      <c r="Q94" s="42">
        <v>370</v>
      </c>
      <c r="R94" s="42">
        <v>12</v>
      </c>
      <c r="S94" s="142">
        <v>8.4</v>
      </c>
      <c r="T94" s="42">
        <v>92</v>
      </c>
      <c r="U94" s="142">
        <v>9.9</v>
      </c>
      <c r="V94" s="142">
        <v>2.1</v>
      </c>
      <c r="W94" s="142">
        <v>5</v>
      </c>
      <c r="X94" s="47">
        <v>0.89</v>
      </c>
      <c r="Y94" s="142">
        <v>7.6</v>
      </c>
      <c r="Z94" s="142">
        <v>6.2</v>
      </c>
      <c r="AA94" s="33">
        <v>7.6</v>
      </c>
    </row>
    <row r="95" spans="1:27" x14ac:dyDescent="0.2">
      <c r="A95" s="32"/>
      <c r="B95" s="32"/>
      <c r="C95" s="143"/>
      <c r="D95" s="35">
        <v>1</v>
      </c>
      <c r="E95" s="39"/>
      <c r="F95" s="39"/>
      <c r="G95" s="42">
        <v>18.2</v>
      </c>
      <c r="H95" s="36"/>
      <c r="I95" s="35"/>
      <c r="J95" s="33"/>
      <c r="K95" s="33"/>
      <c r="L95" s="33"/>
      <c r="M95" s="33"/>
      <c r="N95" s="36"/>
      <c r="O95" s="41"/>
      <c r="P95" s="41"/>
      <c r="Q95" s="41"/>
      <c r="R95" s="41"/>
      <c r="S95" s="33">
        <v>8.4</v>
      </c>
      <c r="T95" s="42">
        <v>92</v>
      </c>
      <c r="U95" s="35"/>
      <c r="V95" s="35"/>
      <c r="W95" s="35"/>
      <c r="X95" s="35"/>
      <c r="Y95" s="33"/>
      <c r="Z95" s="33"/>
      <c r="AA95" s="307"/>
    </row>
    <row r="96" spans="1:27" x14ac:dyDescent="0.2">
      <c r="A96" s="32"/>
      <c r="B96" s="32"/>
      <c r="C96" s="143"/>
      <c r="D96" s="35">
        <v>2</v>
      </c>
      <c r="E96" s="39"/>
      <c r="F96" s="39"/>
      <c r="G96" s="42">
        <v>18.2</v>
      </c>
      <c r="H96" s="36"/>
      <c r="I96" s="35"/>
      <c r="J96" s="33"/>
      <c r="K96" s="33"/>
      <c r="L96" s="33"/>
      <c r="M96" s="33"/>
      <c r="N96" s="36"/>
      <c r="O96" s="41"/>
      <c r="P96" s="41"/>
      <c r="Q96" s="41"/>
      <c r="R96" s="41"/>
      <c r="S96" s="33">
        <v>8.4</v>
      </c>
      <c r="T96" s="42">
        <v>92</v>
      </c>
      <c r="U96" s="35"/>
      <c r="V96" s="35"/>
      <c r="W96" s="35"/>
      <c r="X96" s="35"/>
      <c r="Y96" s="33"/>
      <c r="Z96" s="33"/>
      <c r="AA96" s="307"/>
    </row>
    <row r="97" spans="1:27" x14ac:dyDescent="0.2">
      <c r="A97" s="32"/>
      <c r="B97" s="32"/>
      <c r="C97" s="143"/>
      <c r="D97" s="35">
        <v>3</v>
      </c>
      <c r="E97" s="39"/>
      <c r="F97" s="39"/>
      <c r="G97" s="42">
        <v>18.100000000000001</v>
      </c>
      <c r="H97" s="36"/>
      <c r="I97" s="35"/>
      <c r="J97" s="33"/>
      <c r="K97" s="33"/>
      <c r="L97" s="33"/>
      <c r="M97" s="33"/>
      <c r="N97" s="36"/>
      <c r="O97" s="41"/>
      <c r="P97" s="41"/>
      <c r="Q97" s="41"/>
      <c r="R97" s="41"/>
      <c r="S97" s="33">
        <v>8.3000000000000007</v>
      </c>
      <c r="T97" s="42">
        <v>91</v>
      </c>
      <c r="U97" s="35"/>
      <c r="V97" s="35"/>
      <c r="W97" s="35"/>
      <c r="X97" s="35"/>
      <c r="Y97" s="33"/>
      <c r="Z97" s="33"/>
      <c r="AA97" s="307"/>
    </row>
    <row r="98" spans="1:27" x14ac:dyDescent="0.2">
      <c r="A98" s="32"/>
      <c r="B98" s="32"/>
      <c r="C98" s="143"/>
      <c r="D98" s="35">
        <v>4</v>
      </c>
      <c r="E98" s="39"/>
      <c r="F98" s="39"/>
      <c r="G98" s="42">
        <v>17.899999999999999</v>
      </c>
      <c r="H98" s="36"/>
      <c r="I98" s="35"/>
      <c r="J98" s="33"/>
      <c r="K98" s="33"/>
      <c r="L98" s="33"/>
      <c r="M98" s="33"/>
      <c r="N98" s="36"/>
      <c r="O98" s="41"/>
      <c r="P98" s="41"/>
      <c r="Q98" s="41"/>
      <c r="R98" s="41"/>
      <c r="S98" s="33">
        <v>8.1999999999999993</v>
      </c>
      <c r="T98" s="42">
        <v>90</v>
      </c>
      <c r="U98" s="35"/>
      <c r="V98" s="35"/>
      <c r="W98" s="35"/>
      <c r="X98" s="35"/>
      <c r="Y98" s="33"/>
      <c r="Z98" s="33"/>
      <c r="AA98" s="307"/>
    </row>
    <row r="99" spans="1:27" x14ac:dyDescent="0.2">
      <c r="A99" s="32"/>
      <c r="B99" s="32"/>
      <c r="C99" s="143"/>
      <c r="D99" s="35">
        <v>5</v>
      </c>
      <c r="E99" s="39"/>
      <c r="F99" s="39"/>
      <c r="G99" s="42">
        <v>17.8</v>
      </c>
      <c r="H99" s="36"/>
      <c r="I99" s="35"/>
      <c r="J99" s="33"/>
      <c r="K99" s="33"/>
      <c r="L99" s="33"/>
      <c r="M99" s="33"/>
      <c r="N99" s="36"/>
      <c r="O99" s="41"/>
      <c r="P99" s="41"/>
      <c r="Q99" s="41"/>
      <c r="R99" s="41"/>
      <c r="S99" s="33">
        <v>8.1</v>
      </c>
      <c r="T99" s="42">
        <v>89</v>
      </c>
      <c r="U99" s="35"/>
      <c r="V99" s="35"/>
      <c r="W99" s="35"/>
      <c r="X99" s="35"/>
      <c r="Y99" s="33"/>
      <c r="Z99" s="33"/>
      <c r="AA99" s="307"/>
    </row>
    <row r="100" spans="1:27" x14ac:dyDescent="0.2">
      <c r="A100" s="32"/>
      <c r="B100" s="32"/>
      <c r="C100" s="143"/>
      <c r="D100" s="35">
        <v>6</v>
      </c>
      <c r="E100" s="39"/>
      <c r="F100" s="39"/>
      <c r="G100" s="42">
        <v>17.600000000000001</v>
      </c>
      <c r="H100" s="36"/>
      <c r="I100" s="35"/>
      <c r="J100" s="33"/>
      <c r="K100" s="33"/>
      <c r="L100" s="33"/>
      <c r="M100" s="33"/>
      <c r="N100" s="36"/>
      <c r="O100" s="41"/>
      <c r="P100" s="41"/>
      <c r="Q100" s="41"/>
      <c r="R100" s="41"/>
      <c r="S100" s="33">
        <v>7.8</v>
      </c>
      <c r="T100" s="42">
        <v>85</v>
      </c>
      <c r="U100" s="35"/>
      <c r="V100" s="35"/>
      <c r="W100" s="35"/>
      <c r="X100" s="35"/>
      <c r="Y100" s="33"/>
      <c r="Z100" s="33"/>
      <c r="AA100" s="307"/>
    </row>
    <row r="101" spans="1:27" x14ac:dyDescent="0.2">
      <c r="A101" s="32"/>
      <c r="B101" s="32"/>
      <c r="C101" s="143"/>
      <c r="D101" s="35">
        <v>7</v>
      </c>
      <c r="E101" s="39"/>
      <c r="F101" s="39"/>
      <c r="G101" s="42">
        <v>17.2</v>
      </c>
      <c r="H101" s="36"/>
      <c r="I101" s="35"/>
      <c r="J101" s="33"/>
      <c r="K101" s="33"/>
      <c r="L101" s="33"/>
      <c r="M101" s="33"/>
      <c r="N101" s="36"/>
      <c r="O101" s="41"/>
      <c r="P101" s="41"/>
      <c r="Q101" s="41"/>
      <c r="R101" s="41"/>
      <c r="S101" s="33">
        <v>7.4</v>
      </c>
      <c r="T101" s="42">
        <v>80</v>
      </c>
      <c r="U101" s="35"/>
      <c r="V101" s="35"/>
      <c r="W101" s="35"/>
      <c r="X101" s="35"/>
      <c r="Y101" s="33"/>
      <c r="Z101" s="33"/>
      <c r="AA101" s="307"/>
    </row>
    <row r="102" spans="1:27" x14ac:dyDescent="0.2">
      <c r="A102" s="32"/>
      <c r="B102" s="32"/>
      <c r="C102" s="143"/>
      <c r="D102" s="35">
        <v>8</v>
      </c>
      <c r="E102" s="39"/>
      <c r="F102" s="39"/>
      <c r="G102" s="42">
        <v>12.1</v>
      </c>
      <c r="H102" s="36"/>
      <c r="I102" s="35"/>
      <c r="J102" s="33"/>
      <c r="K102" s="33"/>
      <c r="L102" s="33"/>
      <c r="M102" s="33"/>
      <c r="N102" s="36"/>
      <c r="O102" s="41"/>
      <c r="P102" s="41"/>
      <c r="Q102" s="41"/>
      <c r="R102" s="41"/>
      <c r="S102" s="41">
        <v>0.02</v>
      </c>
      <c r="T102" s="36">
        <v>0.2</v>
      </c>
      <c r="U102" s="35"/>
      <c r="V102" s="35"/>
      <c r="W102" s="35"/>
      <c r="X102" s="35"/>
      <c r="Y102" s="33"/>
      <c r="Z102" s="33"/>
      <c r="AA102" s="307"/>
    </row>
    <row r="103" spans="1:27" x14ac:dyDescent="0.2">
      <c r="A103" s="128"/>
      <c r="B103" s="44"/>
      <c r="C103" s="141" t="s">
        <v>164</v>
      </c>
      <c r="D103" s="45">
        <v>9</v>
      </c>
      <c r="E103" s="201"/>
      <c r="F103" s="208"/>
      <c r="G103" s="146">
        <v>11</v>
      </c>
      <c r="H103" s="142">
        <v>1.1000000000000001</v>
      </c>
      <c r="I103" s="146">
        <v>50</v>
      </c>
      <c r="J103" s="142">
        <v>8.5</v>
      </c>
      <c r="K103" s="47">
        <v>0.12</v>
      </c>
      <c r="L103" s="146">
        <v>13.5</v>
      </c>
      <c r="M103" s="142">
        <v>7.4</v>
      </c>
      <c r="N103" s="47">
        <v>0.87</v>
      </c>
      <c r="O103" s="146">
        <v>390</v>
      </c>
      <c r="P103" s="299">
        <v>50</v>
      </c>
      <c r="Q103" s="42">
        <v>700</v>
      </c>
      <c r="R103" s="42">
        <v>17</v>
      </c>
      <c r="S103" s="300">
        <v>0.02</v>
      </c>
      <c r="T103" s="317">
        <v>0.3</v>
      </c>
      <c r="U103" s="201"/>
      <c r="V103" s="201"/>
      <c r="W103" s="201"/>
      <c r="X103" s="201"/>
      <c r="Y103" s="201"/>
      <c r="Z103" s="201"/>
      <c r="AA103" s="201"/>
    </row>
    <row r="104" spans="1:27" x14ac:dyDescent="0.2">
      <c r="A104" s="20"/>
      <c r="B104" s="20"/>
      <c r="C104" s="15"/>
      <c r="D104" s="19"/>
      <c r="E104" s="19"/>
      <c r="F104" s="19"/>
      <c r="G104" s="19"/>
      <c r="H104" s="19"/>
      <c r="I104" s="20"/>
      <c r="J104" s="19"/>
      <c r="K104" s="19"/>
      <c r="L104" s="19"/>
      <c r="M104" s="19"/>
      <c r="N104" s="18"/>
      <c r="O104" s="18"/>
      <c r="P104" s="17"/>
      <c r="Q104" s="17"/>
      <c r="R104" s="17"/>
      <c r="S104" s="19"/>
      <c r="T104" s="20"/>
      <c r="U104" s="20"/>
      <c r="V104" s="20"/>
      <c r="W104" s="20"/>
      <c r="X104" s="20"/>
      <c r="Y104" s="19"/>
      <c r="Z104" s="19"/>
      <c r="AA104" s="20"/>
    </row>
    <row r="105" spans="1:27" x14ac:dyDescent="0.2">
      <c r="A105" s="20"/>
      <c r="B105" s="20"/>
      <c r="C105" s="25"/>
      <c r="D105" s="19"/>
      <c r="E105" s="19"/>
      <c r="F105" s="19"/>
      <c r="G105" s="19"/>
      <c r="H105" s="302"/>
      <c r="I105" s="302"/>
      <c r="J105" s="302"/>
      <c r="K105" s="302"/>
      <c r="L105" s="302"/>
      <c r="M105" s="302"/>
      <c r="N105" s="302"/>
      <c r="O105" s="303"/>
      <c r="P105" s="304"/>
      <c r="Q105" s="17"/>
      <c r="R105" s="20"/>
      <c r="S105" s="302"/>
      <c r="T105" s="20"/>
      <c r="U105" s="302"/>
      <c r="V105" s="302"/>
      <c r="W105" s="302"/>
      <c r="X105" s="302"/>
      <c r="Y105" s="302"/>
      <c r="Z105" s="302"/>
      <c r="AA105" s="302"/>
    </row>
    <row r="106" spans="1:27" x14ac:dyDescent="0.2">
      <c r="A106" s="129">
        <v>510</v>
      </c>
      <c r="B106" s="32" t="s">
        <v>99</v>
      </c>
      <c r="C106" s="143" t="s">
        <v>161</v>
      </c>
      <c r="D106" s="35">
        <v>0.5</v>
      </c>
      <c r="E106" s="33">
        <v>2.25</v>
      </c>
      <c r="F106" s="43">
        <v>3.15</v>
      </c>
      <c r="G106" s="42">
        <v>18.600000000000001</v>
      </c>
      <c r="H106" s="142">
        <v>1.4</v>
      </c>
      <c r="I106" s="146">
        <v>55</v>
      </c>
      <c r="J106" s="146">
        <v>10</v>
      </c>
      <c r="K106" s="47">
        <v>0.14000000000000001</v>
      </c>
      <c r="L106" s="142">
        <v>6.44</v>
      </c>
      <c r="M106" s="142">
        <v>7.1</v>
      </c>
      <c r="N106" s="47">
        <v>0.14000000000000001</v>
      </c>
      <c r="O106" s="299">
        <v>10</v>
      </c>
      <c r="P106" s="146">
        <v>140</v>
      </c>
      <c r="Q106" s="42">
        <v>510</v>
      </c>
      <c r="R106" s="42">
        <v>11</v>
      </c>
      <c r="S106" s="142">
        <v>8.8000000000000007</v>
      </c>
      <c r="T106" s="42">
        <v>96</v>
      </c>
      <c r="U106" s="142">
        <v>4.5</v>
      </c>
      <c r="V106" s="142">
        <v>1.2</v>
      </c>
      <c r="W106" s="142">
        <v>4.8</v>
      </c>
      <c r="X106" s="47">
        <v>0.91</v>
      </c>
      <c r="Y106" s="142">
        <v>7.7</v>
      </c>
      <c r="Z106" s="142">
        <v>5.3</v>
      </c>
      <c r="AA106" s="33">
        <v>6.9</v>
      </c>
    </row>
    <row r="107" spans="1:27" x14ac:dyDescent="0.2">
      <c r="A107" s="32"/>
      <c r="B107" s="32"/>
      <c r="C107" s="143"/>
      <c r="D107" s="35">
        <v>1</v>
      </c>
      <c r="E107" s="39"/>
      <c r="F107" s="39"/>
      <c r="G107" s="42">
        <v>18.600000000000001</v>
      </c>
      <c r="H107" s="36"/>
      <c r="I107" s="35"/>
      <c r="J107" s="33"/>
      <c r="K107" s="33"/>
      <c r="L107" s="33"/>
      <c r="M107" s="33"/>
      <c r="N107" s="36"/>
      <c r="O107" s="41"/>
      <c r="P107" s="41"/>
      <c r="Q107" s="41"/>
      <c r="R107" s="41"/>
      <c r="S107" s="33">
        <v>8.8000000000000007</v>
      </c>
      <c r="T107" s="42">
        <v>96</v>
      </c>
      <c r="U107" s="35"/>
      <c r="V107" s="35"/>
      <c r="W107" s="35"/>
      <c r="X107" s="35"/>
      <c r="Y107" s="33"/>
      <c r="Z107" s="33"/>
      <c r="AA107" s="307"/>
    </row>
    <row r="108" spans="1:27" x14ac:dyDescent="0.2">
      <c r="A108" s="32"/>
      <c r="B108" s="32"/>
      <c r="C108" s="143"/>
      <c r="D108" s="35">
        <v>2</v>
      </c>
      <c r="E108" s="39"/>
      <c r="F108" s="39"/>
      <c r="G108" s="42">
        <v>18.600000000000001</v>
      </c>
      <c r="H108" s="36"/>
      <c r="I108" s="35"/>
      <c r="J108" s="33"/>
      <c r="K108" s="33"/>
      <c r="L108" s="33"/>
      <c r="M108" s="33"/>
      <c r="N108" s="36"/>
      <c r="O108" s="41"/>
      <c r="P108" s="41"/>
      <c r="Q108" s="41"/>
      <c r="R108" s="41"/>
      <c r="S108" s="33">
        <v>8.8000000000000007</v>
      </c>
      <c r="T108" s="42">
        <v>96</v>
      </c>
      <c r="U108" s="35"/>
      <c r="V108" s="35"/>
      <c r="W108" s="35"/>
      <c r="X108" s="35"/>
      <c r="Y108" s="33"/>
      <c r="Z108" s="33"/>
      <c r="AA108" s="307"/>
    </row>
    <row r="109" spans="1:27" x14ac:dyDescent="0.2">
      <c r="A109" s="32"/>
      <c r="B109" s="32"/>
      <c r="C109" s="143"/>
      <c r="D109" s="35">
        <v>3</v>
      </c>
      <c r="E109" s="39"/>
      <c r="F109" s="39"/>
      <c r="G109" s="42">
        <v>18.600000000000001</v>
      </c>
      <c r="H109" s="36"/>
      <c r="I109" s="35"/>
      <c r="J109" s="33"/>
      <c r="K109" s="33"/>
      <c r="L109" s="33"/>
      <c r="M109" s="33"/>
      <c r="N109" s="36"/>
      <c r="O109" s="41"/>
      <c r="P109" s="41"/>
      <c r="Q109" s="41"/>
      <c r="R109" s="41"/>
      <c r="S109" s="33">
        <v>8.6999999999999993</v>
      </c>
      <c r="T109" s="42">
        <v>96</v>
      </c>
      <c r="U109" s="35"/>
      <c r="V109" s="35"/>
      <c r="W109" s="35"/>
      <c r="X109" s="35"/>
      <c r="Y109" s="33"/>
      <c r="Z109" s="33"/>
      <c r="AA109" s="307"/>
    </row>
    <row r="110" spans="1:27" x14ac:dyDescent="0.2">
      <c r="A110" s="32"/>
      <c r="B110" s="32"/>
      <c r="C110" s="143"/>
      <c r="D110" s="35">
        <v>4</v>
      </c>
      <c r="E110" s="39"/>
      <c r="F110" s="39"/>
      <c r="G110" s="42">
        <v>18.600000000000001</v>
      </c>
      <c r="H110" s="36"/>
      <c r="I110" s="35"/>
      <c r="J110" s="33"/>
      <c r="K110" s="33"/>
      <c r="L110" s="33"/>
      <c r="M110" s="33"/>
      <c r="N110" s="36"/>
      <c r="O110" s="41"/>
      <c r="P110" s="41"/>
      <c r="Q110" s="41"/>
      <c r="R110" s="41"/>
      <c r="S110" s="33">
        <v>8.6999999999999993</v>
      </c>
      <c r="T110" s="42">
        <v>96</v>
      </c>
      <c r="U110" s="35"/>
      <c r="V110" s="35"/>
      <c r="W110" s="35"/>
      <c r="X110" s="35"/>
      <c r="Y110" s="33"/>
      <c r="Z110" s="33"/>
      <c r="AA110" s="307"/>
    </row>
    <row r="111" spans="1:27" x14ac:dyDescent="0.2">
      <c r="A111" s="32"/>
      <c r="B111" s="32"/>
      <c r="C111" s="143"/>
      <c r="D111" s="35">
        <v>5</v>
      </c>
      <c r="E111" s="39"/>
      <c r="F111" s="39"/>
      <c r="G111" s="42">
        <v>18.600000000000001</v>
      </c>
      <c r="H111" s="36"/>
      <c r="I111" s="35"/>
      <c r="J111" s="33"/>
      <c r="K111" s="33"/>
      <c r="L111" s="33"/>
      <c r="M111" s="33"/>
      <c r="N111" s="36"/>
      <c r="O111" s="41"/>
      <c r="P111" s="41"/>
      <c r="Q111" s="41"/>
      <c r="R111" s="41"/>
      <c r="S111" s="33">
        <v>8.6999999999999993</v>
      </c>
      <c r="T111" s="42">
        <v>96</v>
      </c>
      <c r="U111" s="35"/>
      <c r="V111" s="35"/>
      <c r="W111" s="35"/>
      <c r="X111" s="35"/>
      <c r="Y111" s="33"/>
      <c r="Z111" s="33"/>
      <c r="AA111" s="307"/>
    </row>
    <row r="112" spans="1:27" x14ac:dyDescent="0.2">
      <c r="A112" s="32"/>
      <c r="B112" s="32"/>
      <c r="C112" s="143"/>
      <c r="D112" s="35">
        <v>6</v>
      </c>
      <c r="E112" s="39"/>
      <c r="F112" s="39"/>
      <c r="G112" s="42">
        <v>18.600000000000001</v>
      </c>
      <c r="H112" s="36"/>
      <c r="I112" s="35"/>
      <c r="J112" s="33"/>
      <c r="K112" s="33"/>
      <c r="L112" s="33"/>
      <c r="M112" s="33"/>
      <c r="N112" s="36"/>
      <c r="O112" s="41"/>
      <c r="P112" s="41"/>
      <c r="Q112" s="41"/>
      <c r="R112" s="41"/>
      <c r="S112" s="33">
        <v>8.6999999999999993</v>
      </c>
      <c r="T112" s="42">
        <v>95</v>
      </c>
      <c r="U112" s="35"/>
      <c r="V112" s="35"/>
      <c r="W112" s="35"/>
      <c r="X112" s="35"/>
      <c r="Y112" s="33"/>
      <c r="Z112" s="33"/>
      <c r="AA112" s="307"/>
    </row>
    <row r="113" spans="1:27" x14ac:dyDescent="0.2">
      <c r="A113" s="32"/>
      <c r="B113" s="32"/>
      <c r="C113" s="143"/>
      <c r="D113" s="35">
        <v>7</v>
      </c>
      <c r="E113" s="39"/>
      <c r="F113" s="39"/>
      <c r="G113" s="42">
        <v>18.5</v>
      </c>
      <c r="H113" s="36"/>
      <c r="I113" s="35"/>
      <c r="J113" s="33"/>
      <c r="K113" s="33"/>
      <c r="L113" s="33"/>
      <c r="M113" s="33"/>
      <c r="N113" s="36"/>
      <c r="O113" s="41"/>
      <c r="P113" s="41"/>
      <c r="Q113" s="41"/>
      <c r="R113" s="41"/>
      <c r="S113" s="33">
        <v>8.6999999999999993</v>
      </c>
      <c r="T113" s="42">
        <v>95</v>
      </c>
      <c r="U113" s="35"/>
      <c r="V113" s="35"/>
      <c r="W113" s="35"/>
      <c r="X113" s="35"/>
      <c r="Y113" s="33"/>
      <c r="Z113" s="33"/>
      <c r="AA113" s="307"/>
    </row>
    <row r="114" spans="1:27" x14ac:dyDescent="0.2">
      <c r="A114" s="32"/>
      <c r="B114" s="32"/>
      <c r="C114" s="143"/>
      <c r="D114" s="35">
        <v>8</v>
      </c>
      <c r="E114" s="39"/>
      <c r="F114" s="39"/>
      <c r="G114" s="42">
        <v>18.5</v>
      </c>
      <c r="H114" s="36"/>
      <c r="I114" s="35"/>
      <c r="J114" s="33"/>
      <c r="K114" s="33"/>
      <c r="L114" s="33"/>
      <c r="M114" s="33"/>
      <c r="N114" s="36"/>
      <c r="O114" s="41"/>
      <c r="P114" s="41"/>
      <c r="Q114" s="41"/>
      <c r="R114" s="41"/>
      <c r="S114" s="33">
        <v>8.6999999999999993</v>
      </c>
      <c r="T114" s="42">
        <v>95</v>
      </c>
      <c r="U114" s="35"/>
      <c r="V114" s="35"/>
      <c r="W114" s="35"/>
      <c r="X114" s="35"/>
      <c r="Y114" s="33"/>
      <c r="Z114" s="33"/>
      <c r="AA114" s="307"/>
    </row>
    <row r="115" spans="1:27" x14ac:dyDescent="0.2">
      <c r="A115" s="32"/>
      <c r="B115" s="32"/>
      <c r="C115" s="143"/>
      <c r="D115" s="35">
        <v>9</v>
      </c>
      <c r="E115" s="39"/>
      <c r="F115" s="39"/>
      <c r="G115" s="42">
        <v>18.5</v>
      </c>
      <c r="H115" s="36"/>
      <c r="I115" s="35"/>
      <c r="J115" s="33"/>
      <c r="K115" s="33"/>
      <c r="L115" s="33"/>
      <c r="M115" s="33"/>
      <c r="N115" s="36"/>
      <c r="O115" s="41"/>
      <c r="P115" s="41"/>
      <c r="Q115" s="41"/>
      <c r="R115" s="41"/>
      <c r="S115" s="33">
        <v>8.6999999999999993</v>
      </c>
      <c r="T115" s="42">
        <v>95</v>
      </c>
      <c r="U115" s="35"/>
      <c r="V115" s="35"/>
      <c r="W115" s="35"/>
      <c r="X115" s="35"/>
      <c r="Y115" s="33"/>
      <c r="Z115" s="33"/>
      <c r="AA115" s="307"/>
    </row>
    <row r="116" spans="1:27" x14ac:dyDescent="0.2">
      <c r="A116" s="32"/>
      <c r="B116" s="32"/>
      <c r="C116" s="143"/>
      <c r="D116" s="35">
        <v>10</v>
      </c>
      <c r="E116" s="39"/>
      <c r="F116" s="39"/>
      <c r="G116" s="42">
        <v>18.5</v>
      </c>
      <c r="H116" s="36"/>
      <c r="I116" s="35"/>
      <c r="J116" s="33"/>
      <c r="K116" s="33"/>
      <c r="L116" s="33"/>
      <c r="M116" s="33"/>
      <c r="N116" s="36"/>
      <c r="O116" s="41"/>
      <c r="P116" s="41"/>
      <c r="Q116" s="41"/>
      <c r="R116" s="41"/>
      <c r="S116" s="33">
        <v>8.6999999999999993</v>
      </c>
      <c r="T116" s="42">
        <v>95</v>
      </c>
      <c r="U116" s="35"/>
      <c r="V116" s="35"/>
      <c r="W116" s="35"/>
      <c r="X116" s="35"/>
      <c r="Y116" s="33"/>
      <c r="Z116" s="33"/>
      <c r="AA116" s="307"/>
    </row>
    <row r="117" spans="1:27" x14ac:dyDescent="0.2">
      <c r="A117" s="32"/>
      <c r="B117" s="32"/>
      <c r="C117" s="143"/>
      <c r="D117" s="35">
        <v>11</v>
      </c>
      <c r="E117" s="39"/>
      <c r="F117" s="39"/>
      <c r="G117" s="42">
        <v>18.5</v>
      </c>
      <c r="H117" s="36"/>
      <c r="I117" s="35"/>
      <c r="J117" s="33"/>
      <c r="K117" s="33"/>
      <c r="L117" s="33"/>
      <c r="M117" s="33"/>
      <c r="N117" s="36"/>
      <c r="O117" s="41"/>
      <c r="P117" s="41"/>
      <c r="Q117" s="41"/>
      <c r="R117" s="41"/>
      <c r="S117" s="33">
        <v>8.6999999999999993</v>
      </c>
      <c r="T117" s="42">
        <v>95</v>
      </c>
      <c r="U117" s="35"/>
      <c r="V117" s="35"/>
      <c r="W117" s="35"/>
      <c r="X117" s="35"/>
      <c r="Y117" s="33"/>
      <c r="Z117" s="33"/>
      <c r="AA117" s="307"/>
    </row>
    <row r="118" spans="1:27" x14ac:dyDescent="0.2">
      <c r="A118" s="32"/>
      <c r="B118" s="32"/>
      <c r="C118" s="143"/>
      <c r="D118" s="35">
        <v>12</v>
      </c>
      <c r="E118" s="39"/>
      <c r="F118" s="39"/>
      <c r="G118" s="42">
        <v>18.5</v>
      </c>
      <c r="H118" s="36"/>
      <c r="I118" s="35"/>
      <c r="J118" s="33"/>
      <c r="K118" s="33"/>
      <c r="L118" s="33"/>
      <c r="M118" s="33"/>
      <c r="N118" s="36"/>
      <c r="O118" s="41"/>
      <c r="P118" s="41"/>
      <c r="Q118" s="41"/>
      <c r="R118" s="41"/>
      <c r="S118" s="33">
        <v>8.6</v>
      </c>
      <c r="T118" s="42">
        <v>95</v>
      </c>
      <c r="U118" s="35"/>
      <c r="V118" s="35"/>
      <c r="W118" s="35"/>
      <c r="X118" s="35"/>
      <c r="Y118" s="33"/>
      <c r="Z118" s="33"/>
      <c r="AA118" s="307"/>
    </row>
    <row r="119" spans="1:27" x14ac:dyDescent="0.2">
      <c r="A119" s="32"/>
      <c r="B119" s="32"/>
      <c r="C119" s="143"/>
      <c r="D119" s="35">
        <v>13</v>
      </c>
      <c r="E119" s="39"/>
      <c r="F119" s="39"/>
      <c r="G119" s="42">
        <v>18.399999999999999</v>
      </c>
      <c r="H119" s="36"/>
      <c r="I119" s="35"/>
      <c r="J119" s="33"/>
      <c r="K119" s="33"/>
      <c r="L119" s="33"/>
      <c r="M119" s="33"/>
      <c r="N119" s="36"/>
      <c r="O119" s="41"/>
      <c r="P119" s="41"/>
      <c r="Q119" s="41"/>
      <c r="R119" s="41"/>
      <c r="S119" s="33">
        <v>8.6</v>
      </c>
      <c r="T119" s="42">
        <v>95</v>
      </c>
      <c r="U119" s="35"/>
      <c r="V119" s="35"/>
      <c r="W119" s="35"/>
      <c r="X119" s="35"/>
      <c r="Y119" s="33"/>
      <c r="Z119" s="33"/>
      <c r="AA119" s="307"/>
    </row>
    <row r="120" spans="1:27" x14ac:dyDescent="0.2">
      <c r="A120" s="32"/>
      <c r="B120" s="32"/>
      <c r="C120" s="143"/>
      <c r="D120" s="35">
        <v>14</v>
      </c>
      <c r="E120" s="39"/>
      <c r="F120" s="39"/>
      <c r="G120" s="42">
        <v>16.100000000000001</v>
      </c>
      <c r="H120" s="36"/>
      <c r="I120" s="35"/>
      <c r="J120" s="33"/>
      <c r="K120" s="33"/>
      <c r="L120" s="33"/>
      <c r="M120" s="33"/>
      <c r="N120" s="36"/>
      <c r="O120" s="41"/>
      <c r="P120" s="41"/>
      <c r="Q120" s="41"/>
      <c r="R120" s="41"/>
      <c r="S120" s="33">
        <v>6.4</v>
      </c>
      <c r="T120" s="42">
        <v>65</v>
      </c>
      <c r="U120" s="35"/>
      <c r="V120" s="35"/>
      <c r="W120" s="35"/>
      <c r="X120" s="35"/>
      <c r="Y120" s="33"/>
      <c r="Z120" s="33"/>
      <c r="AA120" s="307"/>
    </row>
    <row r="121" spans="1:27" x14ac:dyDescent="0.2">
      <c r="A121" s="32"/>
      <c r="B121" s="32"/>
      <c r="C121" s="143"/>
      <c r="D121" s="35">
        <v>15</v>
      </c>
      <c r="E121" s="39"/>
      <c r="F121" s="39"/>
      <c r="G121" s="42">
        <v>13.1</v>
      </c>
      <c r="H121" s="36"/>
      <c r="I121" s="35"/>
      <c r="J121" s="33"/>
      <c r="K121" s="33"/>
      <c r="L121" s="33"/>
      <c r="M121" s="33"/>
      <c r="N121" s="36"/>
      <c r="O121" s="41"/>
      <c r="P121" s="41"/>
      <c r="Q121" s="41"/>
      <c r="R121" s="41"/>
      <c r="S121" s="33">
        <v>5</v>
      </c>
      <c r="T121" s="42">
        <v>49</v>
      </c>
      <c r="U121" s="35"/>
      <c r="V121" s="35"/>
      <c r="W121" s="35"/>
      <c r="X121" s="35"/>
      <c r="Y121" s="33"/>
      <c r="Z121" s="33"/>
      <c r="AA121" s="307"/>
    </row>
    <row r="122" spans="1:27" x14ac:dyDescent="0.2">
      <c r="A122" s="32"/>
      <c r="B122" s="32"/>
      <c r="C122" s="143"/>
      <c r="D122" s="35">
        <v>16</v>
      </c>
      <c r="E122" s="39"/>
      <c r="F122" s="39"/>
      <c r="G122" s="42">
        <v>12.6</v>
      </c>
      <c r="H122" s="36"/>
      <c r="I122" s="35"/>
      <c r="J122" s="33"/>
      <c r="K122" s="33"/>
      <c r="L122" s="33"/>
      <c r="M122" s="33"/>
      <c r="N122" s="36"/>
      <c r="O122" s="41"/>
      <c r="P122" s="41"/>
      <c r="Q122" s="41"/>
      <c r="R122" s="41"/>
      <c r="S122" s="33">
        <v>5.2</v>
      </c>
      <c r="T122" s="42">
        <v>50</v>
      </c>
      <c r="U122" s="35"/>
      <c r="V122" s="35"/>
      <c r="W122" s="35"/>
      <c r="X122" s="35"/>
      <c r="Y122" s="33"/>
      <c r="Z122" s="33"/>
      <c r="AA122" s="307"/>
    </row>
    <row r="123" spans="1:27" x14ac:dyDescent="0.2">
      <c r="A123" s="32"/>
      <c r="B123" s="32"/>
      <c r="C123" s="143"/>
      <c r="D123" s="35">
        <v>17</v>
      </c>
      <c r="E123" s="39"/>
      <c r="F123" s="39"/>
      <c r="G123" s="42">
        <v>12.2</v>
      </c>
      <c r="H123" s="36"/>
      <c r="I123" s="35"/>
      <c r="J123" s="33"/>
      <c r="K123" s="33"/>
      <c r="L123" s="33"/>
      <c r="M123" s="33"/>
      <c r="N123" s="36"/>
      <c r="O123" s="41"/>
      <c r="P123" s="41"/>
      <c r="Q123" s="41"/>
      <c r="R123" s="41"/>
      <c r="S123" s="33">
        <v>5.3</v>
      </c>
      <c r="T123" s="42">
        <v>51</v>
      </c>
      <c r="U123" s="35"/>
      <c r="V123" s="35"/>
      <c r="W123" s="35"/>
      <c r="X123" s="35"/>
      <c r="Y123" s="33"/>
      <c r="Z123" s="33"/>
      <c r="AA123" s="307"/>
    </row>
    <row r="124" spans="1:27" x14ac:dyDescent="0.2">
      <c r="A124" s="32"/>
      <c r="B124" s="32"/>
      <c r="C124" s="143"/>
      <c r="D124" s="35">
        <v>18</v>
      </c>
      <c r="E124" s="39"/>
      <c r="F124" s="39"/>
      <c r="G124" s="42">
        <v>11.9</v>
      </c>
      <c r="H124" s="36"/>
      <c r="I124" s="35"/>
      <c r="J124" s="33"/>
      <c r="K124" s="33"/>
      <c r="L124" s="33"/>
      <c r="M124" s="33"/>
      <c r="N124" s="36"/>
      <c r="O124" s="41"/>
      <c r="P124" s="41"/>
      <c r="Q124" s="41"/>
      <c r="R124" s="41"/>
      <c r="S124" s="33">
        <v>5.5</v>
      </c>
      <c r="T124" s="42">
        <v>52</v>
      </c>
      <c r="U124" s="35"/>
      <c r="V124" s="35"/>
      <c r="W124" s="35"/>
      <c r="X124" s="35"/>
      <c r="Y124" s="33"/>
      <c r="Z124" s="33"/>
      <c r="AA124" s="307"/>
    </row>
    <row r="125" spans="1:27" x14ac:dyDescent="0.2">
      <c r="A125" s="32"/>
      <c r="B125" s="32"/>
      <c r="C125" s="143"/>
      <c r="D125" s="35">
        <v>19</v>
      </c>
      <c r="E125" s="39"/>
      <c r="F125" s="39"/>
      <c r="G125" s="42">
        <v>11.6</v>
      </c>
      <c r="H125" s="36"/>
      <c r="I125" s="35"/>
      <c r="J125" s="33"/>
      <c r="K125" s="33"/>
      <c r="L125" s="33"/>
      <c r="M125" s="33"/>
      <c r="N125" s="36"/>
      <c r="O125" s="41"/>
      <c r="P125" s="41"/>
      <c r="Q125" s="41"/>
      <c r="R125" s="41"/>
      <c r="S125" s="33">
        <v>5.7</v>
      </c>
      <c r="T125" s="42">
        <v>54</v>
      </c>
      <c r="U125" s="35"/>
      <c r="V125" s="35"/>
      <c r="W125" s="35"/>
      <c r="X125" s="35"/>
      <c r="Y125" s="33"/>
      <c r="Z125" s="33"/>
      <c r="AA125" s="307"/>
    </row>
    <row r="126" spans="1:27" x14ac:dyDescent="0.2">
      <c r="A126" s="32"/>
      <c r="B126" s="32"/>
      <c r="C126" s="143"/>
      <c r="D126" s="35">
        <v>20</v>
      </c>
      <c r="E126" s="39"/>
      <c r="F126" s="39"/>
      <c r="G126" s="42">
        <v>11.5</v>
      </c>
      <c r="H126" s="36"/>
      <c r="I126" s="35"/>
      <c r="J126" s="33"/>
      <c r="K126" s="33"/>
      <c r="L126" s="33"/>
      <c r="M126" s="33"/>
      <c r="N126" s="36"/>
      <c r="O126" s="41"/>
      <c r="P126" s="41"/>
      <c r="Q126" s="41"/>
      <c r="R126" s="41"/>
      <c r="S126" s="33">
        <v>5.7</v>
      </c>
      <c r="T126" s="42">
        <v>54</v>
      </c>
      <c r="U126" s="35"/>
      <c r="V126" s="35"/>
      <c r="W126" s="35"/>
      <c r="X126" s="35"/>
      <c r="Y126" s="33"/>
      <c r="Z126" s="33"/>
      <c r="AA126" s="307"/>
    </row>
    <row r="127" spans="1:27" x14ac:dyDescent="0.2">
      <c r="A127" s="32"/>
      <c r="B127" s="32"/>
      <c r="C127" s="143"/>
      <c r="D127" s="35">
        <v>21</v>
      </c>
      <c r="E127" s="39"/>
      <c r="F127" s="39"/>
      <c r="G127" s="42">
        <v>11.4</v>
      </c>
      <c r="H127" s="36"/>
      <c r="I127" s="35"/>
      <c r="J127" s="33"/>
      <c r="K127" s="33"/>
      <c r="L127" s="33"/>
      <c r="M127" s="33"/>
      <c r="N127" s="36"/>
      <c r="O127" s="41"/>
      <c r="P127" s="41"/>
      <c r="Q127" s="41"/>
      <c r="R127" s="41"/>
      <c r="S127" s="33">
        <v>5.7</v>
      </c>
      <c r="T127" s="42">
        <v>54</v>
      </c>
      <c r="U127" s="35"/>
      <c r="V127" s="35"/>
      <c r="W127" s="35"/>
      <c r="X127" s="35"/>
      <c r="Y127" s="33"/>
      <c r="Z127" s="33"/>
      <c r="AA127" s="307"/>
    </row>
    <row r="128" spans="1:27" x14ac:dyDescent="0.2">
      <c r="A128" s="32"/>
      <c r="B128" s="32"/>
      <c r="C128" s="143"/>
      <c r="D128" s="35">
        <v>22</v>
      </c>
      <c r="E128" s="39"/>
      <c r="F128" s="39"/>
      <c r="G128" s="42">
        <v>11.3</v>
      </c>
      <c r="H128" s="36"/>
      <c r="I128" s="35"/>
      <c r="J128" s="33"/>
      <c r="K128" s="33"/>
      <c r="L128" s="33"/>
      <c r="M128" s="33"/>
      <c r="N128" s="36"/>
      <c r="O128" s="41"/>
      <c r="P128" s="41"/>
      <c r="Q128" s="41"/>
      <c r="R128" s="41"/>
      <c r="S128" s="33">
        <v>5.7</v>
      </c>
      <c r="T128" s="42">
        <v>53</v>
      </c>
      <c r="U128" s="35"/>
      <c r="V128" s="35"/>
      <c r="W128" s="35"/>
      <c r="X128" s="35"/>
      <c r="Y128" s="33"/>
      <c r="Z128" s="33"/>
      <c r="AA128" s="307"/>
    </row>
    <row r="129" spans="1:27" x14ac:dyDescent="0.2">
      <c r="A129" s="32"/>
      <c r="B129" s="32"/>
      <c r="C129" s="143"/>
      <c r="D129" s="35">
        <v>23</v>
      </c>
      <c r="E129" s="39"/>
      <c r="F129" s="39"/>
      <c r="G129" s="42">
        <v>11.2</v>
      </c>
      <c r="H129" s="36"/>
      <c r="I129" s="35"/>
      <c r="J129" s="33"/>
      <c r="K129" s="33"/>
      <c r="L129" s="33"/>
      <c r="M129" s="33"/>
      <c r="N129" s="36"/>
      <c r="O129" s="41"/>
      <c r="P129" s="41"/>
      <c r="Q129" s="41"/>
      <c r="R129" s="41"/>
      <c r="S129" s="33">
        <v>5.7</v>
      </c>
      <c r="T129" s="42">
        <v>53</v>
      </c>
      <c r="U129" s="35"/>
      <c r="V129" s="35"/>
      <c r="W129" s="35"/>
      <c r="X129" s="35"/>
      <c r="Y129" s="33"/>
      <c r="Z129" s="33"/>
      <c r="AA129" s="307"/>
    </row>
    <row r="130" spans="1:27" x14ac:dyDescent="0.2">
      <c r="A130" s="32"/>
      <c r="B130" s="32"/>
      <c r="C130" s="143"/>
      <c r="D130" s="35">
        <v>24</v>
      </c>
      <c r="E130" s="39"/>
      <c r="F130" s="39"/>
      <c r="G130" s="42">
        <v>11.1</v>
      </c>
      <c r="H130" s="36"/>
      <c r="I130" s="35"/>
      <c r="J130" s="33"/>
      <c r="K130" s="33"/>
      <c r="L130" s="33"/>
      <c r="M130" s="33"/>
      <c r="N130" s="36"/>
      <c r="O130" s="41"/>
      <c r="P130" s="41"/>
      <c r="Q130" s="41"/>
      <c r="R130" s="41"/>
      <c r="S130" s="33">
        <v>5.8</v>
      </c>
      <c r="T130" s="42">
        <v>54</v>
      </c>
      <c r="U130" s="35"/>
      <c r="V130" s="35"/>
      <c r="W130" s="35"/>
      <c r="X130" s="35"/>
      <c r="Y130" s="33"/>
      <c r="Z130" s="33"/>
      <c r="AA130" s="307"/>
    </row>
    <row r="131" spans="1:27" x14ac:dyDescent="0.2">
      <c r="A131" s="32"/>
      <c r="B131" s="32"/>
      <c r="C131" s="143"/>
      <c r="D131" s="35">
        <v>25</v>
      </c>
      <c r="E131" s="39"/>
      <c r="F131" s="39"/>
      <c r="G131" s="42">
        <v>11.1</v>
      </c>
      <c r="H131" s="36"/>
      <c r="I131" s="35"/>
      <c r="J131" s="33"/>
      <c r="K131" s="33"/>
      <c r="L131" s="33"/>
      <c r="M131" s="33"/>
      <c r="N131" s="36"/>
      <c r="O131" s="41"/>
      <c r="P131" s="41"/>
      <c r="Q131" s="41"/>
      <c r="R131" s="41"/>
      <c r="S131" s="33">
        <v>5.8</v>
      </c>
      <c r="T131" s="42">
        <v>54</v>
      </c>
      <c r="U131" s="35"/>
      <c r="V131" s="35"/>
      <c r="W131" s="35"/>
      <c r="X131" s="35"/>
      <c r="Y131" s="33"/>
      <c r="Z131" s="33"/>
      <c r="AA131" s="307"/>
    </row>
    <row r="132" spans="1:27" x14ac:dyDescent="0.2">
      <c r="A132" s="32"/>
      <c r="B132" s="32"/>
      <c r="C132" s="143"/>
      <c r="D132" s="35">
        <v>26</v>
      </c>
      <c r="E132" s="39"/>
      <c r="F132" s="39"/>
      <c r="G132" s="42">
        <v>11</v>
      </c>
      <c r="H132" s="36"/>
      <c r="I132" s="35"/>
      <c r="J132" s="33"/>
      <c r="K132" s="33"/>
      <c r="L132" s="33"/>
      <c r="M132" s="33"/>
      <c r="N132" s="36"/>
      <c r="O132" s="41"/>
      <c r="P132" s="41"/>
      <c r="Q132" s="41"/>
      <c r="R132" s="41"/>
      <c r="S132" s="33">
        <v>5.8</v>
      </c>
      <c r="T132" s="42">
        <v>54</v>
      </c>
      <c r="U132" s="35"/>
      <c r="V132" s="35"/>
      <c r="W132" s="35"/>
      <c r="X132" s="35"/>
      <c r="Y132" s="33"/>
      <c r="Z132" s="33"/>
      <c r="AA132" s="307"/>
    </row>
    <row r="133" spans="1:27" x14ac:dyDescent="0.2">
      <c r="A133" s="32"/>
      <c r="B133" s="32"/>
      <c r="C133" s="143"/>
      <c r="D133" s="35">
        <v>27</v>
      </c>
      <c r="E133" s="39"/>
      <c r="F133" s="39"/>
      <c r="G133" s="42">
        <v>11</v>
      </c>
      <c r="H133" s="36"/>
      <c r="I133" s="35"/>
      <c r="J133" s="33"/>
      <c r="K133" s="33"/>
      <c r="L133" s="33"/>
      <c r="M133" s="33"/>
      <c r="N133" s="36"/>
      <c r="O133" s="41"/>
      <c r="P133" s="41"/>
      <c r="Q133" s="41"/>
      <c r="R133" s="41"/>
      <c r="S133" s="33">
        <v>5.7</v>
      </c>
      <c r="T133" s="42">
        <v>54</v>
      </c>
      <c r="U133" s="35"/>
      <c r="V133" s="35"/>
      <c r="W133" s="35"/>
      <c r="X133" s="35"/>
      <c r="Y133" s="33"/>
      <c r="Z133" s="33"/>
      <c r="AA133" s="307"/>
    </row>
    <row r="134" spans="1:27" x14ac:dyDescent="0.2">
      <c r="A134" s="32"/>
      <c r="B134" s="32"/>
      <c r="C134" s="143"/>
      <c r="D134" s="35">
        <v>28</v>
      </c>
      <c r="E134" s="39"/>
      <c r="F134" s="39"/>
      <c r="G134" s="42">
        <v>10.9</v>
      </c>
      <c r="H134" s="36"/>
      <c r="I134" s="35"/>
      <c r="J134" s="33"/>
      <c r="K134" s="33"/>
      <c r="L134" s="33"/>
      <c r="M134" s="33"/>
      <c r="N134" s="36"/>
      <c r="O134" s="41"/>
      <c r="P134" s="41"/>
      <c r="Q134" s="41"/>
      <c r="R134" s="41"/>
      <c r="S134" s="33">
        <v>5.7</v>
      </c>
      <c r="T134" s="42">
        <v>53</v>
      </c>
      <c r="U134" s="35"/>
      <c r="V134" s="35"/>
      <c r="W134" s="35"/>
      <c r="X134" s="35"/>
      <c r="Y134" s="33"/>
      <c r="Z134" s="33"/>
      <c r="AA134" s="307"/>
    </row>
    <row r="135" spans="1:27" x14ac:dyDescent="0.2">
      <c r="A135" s="32"/>
      <c r="B135" s="32"/>
      <c r="C135" s="143"/>
      <c r="D135" s="35">
        <v>29</v>
      </c>
      <c r="E135" s="39"/>
      <c r="F135" s="39"/>
      <c r="G135" s="42">
        <v>10.9</v>
      </c>
      <c r="H135" s="36"/>
      <c r="I135" s="35"/>
      <c r="J135" s="33"/>
      <c r="K135" s="33"/>
      <c r="L135" s="33"/>
      <c r="M135" s="33"/>
      <c r="N135" s="36"/>
      <c r="O135" s="41"/>
      <c r="P135" s="41"/>
      <c r="Q135" s="41"/>
      <c r="R135" s="41"/>
      <c r="S135" s="33">
        <v>5.7</v>
      </c>
      <c r="T135" s="42">
        <v>53</v>
      </c>
      <c r="U135" s="35"/>
      <c r="V135" s="35"/>
      <c r="W135" s="35"/>
      <c r="X135" s="35"/>
      <c r="Y135" s="33"/>
      <c r="Z135" s="33"/>
      <c r="AA135" s="307"/>
    </row>
    <row r="136" spans="1:27" x14ac:dyDescent="0.2">
      <c r="A136" s="32"/>
      <c r="B136" s="32"/>
      <c r="C136" s="143"/>
      <c r="D136" s="35">
        <v>30</v>
      </c>
      <c r="E136" s="39"/>
      <c r="F136" s="39"/>
      <c r="G136" s="42">
        <v>10.8</v>
      </c>
      <c r="H136" s="36"/>
      <c r="I136" s="35"/>
      <c r="J136" s="33"/>
      <c r="K136" s="33"/>
      <c r="L136" s="33"/>
      <c r="M136" s="33"/>
      <c r="N136" s="36"/>
      <c r="O136" s="41"/>
      <c r="P136" s="41"/>
      <c r="Q136" s="41"/>
      <c r="R136" s="41"/>
      <c r="S136" s="33">
        <v>5.7</v>
      </c>
      <c r="T136" s="42">
        <v>52</v>
      </c>
      <c r="U136" s="35"/>
      <c r="V136" s="35"/>
      <c r="W136" s="35"/>
      <c r="X136" s="35"/>
      <c r="Y136" s="33"/>
      <c r="Z136" s="33"/>
      <c r="AA136" s="307"/>
    </row>
    <row r="137" spans="1:27" x14ac:dyDescent="0.2">
      <c r="A137" s="32"/>
      <c r="B137" s="32"/>
      <c r="C137" s="143"/>
      <c r="D137" s="35">
        <v>31</v>
      </c>
      <c r="E137" s="39"/>
      <c r="F137" s="39"/>
      <c r="G137" s="42">
        <v>10.8</v>
      </c>
      <c r="H137" s="36"/>
      <c r="I137" s="35"/>
      <c r="J137" s="33"/>
      <c r="K137" s="33"/>
      <c r="L137" s="33"/>
      <c r="M137" s="33"/>
      <c r="N137" s="36"/>
      <c r="O137" s="41"/>
      <c r="P137" s="41"/>
      <c r="Q137" s="41"/>
      <c r="R137" s="41"/>
      <c r="S137" s="33">
        <v>5.6</v>
      </c>
      <c r="T137" s="42">
        <v>52</v>
      </c>
      <c r="U137" s="35"/>
      <c r="V137" s="35"/>
      <c r="W137" s="35"/>
      <c r="X137" s="35"/>
      <c r="Y137" s="33"/>
      <c r="Z137" s="33"/>
      <c r="AA137" s="307"/>
    </row>
    <row r="138" spans="1:27" x14ac:dyDescent="0.2">
      <c r="A138" s="32"/>
      <c r="B138" s="32"/>
      <c r="C138" s="143"/>
      <c r="D138" s="35">
        <v>32</v>
      </c>
      <c r="E138" s="39"/>
      <c r="F138" s="39"/>
      <c r="G138" s="42">
        <v>10.8</v>
      </c>
      <c r="H138" s="36"/>
      <c r="I138" s="35"/>
      <c r="J138" s="33"/>
      <c r="K138" s="33"/>
      <c r="L138" s="33"/>
      <c r="M138" s="33"/>
      <c r="N138" s="36"/>
      <c r="O138" s="41"/>
      <c r="P138" s="41"/>
      <c r="Q138" s="41"/>
      <c r="R138" s="41"/>
      <c r="S138" s="33">
        <v>5.6</v>
      </c>
      <c r="T138" s="42">
        <v>52</v>
      </c>
      <c r="U138" s="35"/>
      <c r="V138" s="35"/>
      <c r="W138" s="35"/>
      <c r="X138" s="35"/>
      <c r="Y138" s="33"/>
      <c r="Z138" s="33"/>
      <c r="AA138" s="307"/>
    </row>
    <row r="139" spans="1:27" x14ac:dyDescent="0.2">
      <c r="A139" s="32"/>
      <c r="B139" s="32"/>
      <c r="C139" s="143"/>
      <c r="D139" s="35">
        <v>33</v>
      </c>
      <c r="E139" s="39"/>
      <c r="F139" s="39"/>
      <c r="G139" s="42">
        <v>10.8</v>
      </c>
      <c r="H139" s="36"/>
      <c r="I139" s="35"/>
      <c r="J139" s="33"/>
      <c r="K139" s="33"/>
      <c r="L139" s="33"/>
      <c r="M139" s="33"/>
      <c r="N139" s="36"/>
      <c r="O139" s="41"/>
      <c r="P139" s="41"/>
      <c r="Q139" s="41"/>
      <c r="R139" s="41"/>
      <c r="S139" s="33">
        <v>5.6</v>
      </c>
      <c r="T139" s="42">
        <v>52</v>
      </c>
      <c r="U139" s="35"/>
      <c r="V139" s="35"/>
      <c r="W139" s="35"/>
      <c r="X139" s="35"/>
      <c r="Y139" s="33"/>
      <c r="Z139" s="33"/>
      <c r="AA139" s="307"/>
    </row>
    <row r="140" spans="1:27" x14ac:dyDescent="0.2">
      <c r="A140" s="32"/>
      <c r="B140" s="32"/>
      <c r="C140" s="143"/>
      <c r="D140" s="35">
        <v>34</v>
      </c>
      <c r="E140" s="39"/>
      <c r="F140" s="39"/>
      <c r="G140" s="42">
        <v>10.8</v>
      </c>
      <c r="H140" s="36"/>
      <c r="I140" s="35"/>
      <c r="J140" s="33"/>
      <c r="K140" s="33"/>
      <c r="L140" s="33"/>
      <c r="M140" s="33"/>
      <c r="N140" s="36"/>
      <c r="O140" s="41"/>
      <c r="P140" s="41"/>
      <c r="Q140" s="41"/>
      <c r="R140" s="41"/>
      <c r="S140" s="33">
        <v>5.5</v>
      </c>
      <c r="T140" s="42">
        <v>51</v>
      </c>
      <c r="U140" s="35"/>
      <c r="V140" s="35"/>
      <c r="W140" s="35"/>
      <c r="X140" s="35"/>
      <c r="Y140" s="33"/>
      <c r="Z140" s="33"/>
      <c r="AA140" s="307"/>
    </row>
    <row r="141" spans="1:27" x14ac:dyDescent="0.2">
      <c r="A141" s="128"/>
      <c r="B141" s="44"/>
      <c r="C141" s="141" t="s">
        <v>161</v>
      </c>
      <c r="D141" s="35">
        <v>35</v>
      </c>
      <c r="E141" s="201"/>
      <c r="F141" s="208"/>
      <c r="G141" s="146">
        <v>10.7</v>
      </c>
      <c r="H141" s="142">
        <v>1.3</v>
      </c>
      <c r="I141" s="146">
        <v>90</v>
      </c>
      <c r="J141" s="146">
        <v>10</v>
      </c>
      <c r="K141" s="47">
        <v>0.15</v>
      </c>
      <c r="L141" s="142">
        <v>6.55</v>
      </c>
      <c r="M141" s="142">
        <v>6.4</v>
      </c>
      <c r="N141" s="47">
        <v>0.14000000000000001</v>
      </c>
      <c r="O141" s="299">
        <v>10</v>
      </c>
      <c r="P141" s="146">
        <v>290</v>
      </c>
      <c r="Q141" s="42">
        <v>610</v>
      </c>
      <c r="R141" s="42">
        <v>11</v>
      </c>
      <c r="S141" s="142">
        <v>5.6</v>
      </c>
      <c r="T141" s="42">
        <v>51</v>
      </c>
      <c r="U141" s="201"/>
      <c r="V141" s="201"/>
      <c r="W141" s="201"/>
      <c r="X141" s="201"/>
      <c r="Y141" s="201"/>
      <c r="Z141" s="201"/>
      <c r="AA141" s="201"/>
    </row>
    <row r="142" spans="1:27" x14ac:dyDescent="0.2">
      <c r="A142" s="20"/>
      <c r="B142" s="20"/>
      <c r="C142" s="15"/>
      <c r="D142" s="19"/>
      <c r="E142" s="19"/>
      <c r="F142" s="19"/>
      <c r="G142" s="19"/>
      <c r="H142" s="19"/>
      <c r="I142" s="20"/>
      <c r="J142" s="19"/>
      <c r="K142" s="19"/>
      <c r="L142" s="19"/>
      <c r="M142" s="19"/>
      <c r="N142" s="18"/>
      <c r="O142" s="18"/>
      <c r="P142" s="17"/>
      <c r="Q142" s="17"/>
      <c r="R142" s="17"/>
      <c r="S142" s="19"/>
      <c r="T142" s="20"/>
      <c r="U142" s="20"/>
      <c r="V142" s="20"/>
      <c r="W142" s="20"/>
      <c r="X142" s="20"/>
      <c r="Y142" s="19"/>
      <c r="Z142" s="19"/>
      <c r="AA142" s="20"/>
    </row>
    <row r="143" spans="1:27" x14ac:dyDescent="0.2">
      <c r="A143" s="20"/>
      <c r="B143" s="20"/>
      <c r="C143" s="25"/>
      <c r="D143" s="19"/>
      <c r="E143" s="19"/>
      <c r="F143" s="19"/>
      <c r="G143" s="19"/>
      <c r="H143" s="302"/>
      <c r="I143" s="302"/>
      <c r="J143" s="302"/>
      <c r="K143" s="302"/>
      <c r="L143" s="302"/>
      <c r="M143" s="302"/>
      <c r="N143" s="302"/>
      <c r="O143" s="303"/>
      <c r="P143" s="304"/>
      <c r="Q143" s="17"/>
      <c r="R143" s="20"/>
      <c r="S143" s="20"/>
      <c r="T143" s="20"/>
      <c r="U143" s="302"/>
      <c r="V143" s="302"/>
      <c r="W143" s="302"/>
      <c r="X143" s="302"/>
      <c r="Y143" s="302"/>
      <c r="Z143" s="302"/>
      <c r="AA143" s="302"/>
    </row>
    <row r="144" spans="1:27" x14ac:dyDescent="0.2">
      <c r="A144" s="129">
        <v>522</v>
      </c>
      <c r="B144" s="32" t="s">
        <v>100</v>
      </c>
      <c r="C144" s="143" t="s">
        <v>163</v>
      </c>
      <c r="D144" s="35">
        <v>0.5</v>
      </c>
      <c r="E144" s="33">
        <v>1.9</v>
      </c>
      <c r="F144" s="43">
        <v>2.7</v>
      </c>
      <c r="G144" s="42">
        <v>18.399999999999999</v>
      </c>
      <c r="H144" s="142">
        <v>1.1000000000000001</v>
      </c>
      <c r="I144" s="146">
        <v>100</v>
      </c>
      <c r="J144" s="146">
        <v>12</v>
      </c>
      <c r="K144" s="47">
        <v>0.2</v>
      </c>
      <c r="L144" s="142">
        <v>5.77</v>
      </c>
      <c r="M144" s="142">
        <v>6.9</v>
      </c>
      <c r="N144" s="48">
        <v>9.2999999999999999E-2</v>
      </c>
      <c r="O144" s="146">
        <v>15</v>
      </c>
      <c r="P144" s="146">
        <v>160</v>
      </c>
      <c r="Q144" s="42">
        <v>560</v>
      </c>
      <c r="R144" s="42">
        <v>10</v>
      </c>
      <c r="S144" s="142">
        <v>8.6</v>
      </c>
      <c r="T144" s="42">
        <v>94</v>
      </c>
      <c r="U144" s="142">
        <v>3.7</v>
      </c>
      <c r="V144" s="142">
        <v>1</v>
      </c>
      <c r="W144" s="142">
        <v>4.9000000000000004</v>
      </c>
      <c r="X144" s="47">
        <v>0.62</v>
      </c>
      <c r="Y144" s="142">
        <v>7.7</v>
      </c>
      <c r="Z144" s="142">
        <v>4</v>
      </c>
      <c r="AA144" s="33">
        <v>3.7</v>
      </c>
    </row>
    <row r="145" spans="1:27" x14ac:dyDescent="0.2">
      <c r="A145" s="32"/>
      <c r="B145" s="32"/>
      <c r="C145" s="143"/>
      <c r="D145" s="35">
        <v>1</v>
      </c>
      <c r="E145" s="35"/>
      <c r="F145" s="43"/>
      <c r="G145" s="42">
        <v>18.399999999999999</v>
      </c>
      <c r="H145" s="35"/>
      <c r="I145" s="35"/>
      <c r="J145" s="35"/>
      <c r="K145" s="41"/>
      <c r="L145" s="35"/>
      <c r="M145" s="35"/>
      <c r="N145" s="36"/>
      <c r="O145" s="35"/>
      <c r="P145" s="35"/>
      <c r="Q145" s="35"/>
      <c r="R145" s="35"/>
      <c r="S145" s="33">
        <v>8.6</v>
      </c>
      <c r="T145" s="42">
        <v>94</v>
      </c>
      <c r="U145" s="35"/>
      <c r="V145" s="35"/>
      <c r="W145" s="35"/>
      <c r="X145" s="35"/>
      <c r="Y145" s="35"/>
      <c r="Z145" s="35"/>
      <c r="AA145" s="35"/>
    </row>
    <row r="146" spans="1:27" x14ac:dyDescent="0.2">
      <c r="A146" s="32"/>
      <c r="B146" s="32"/>
      <c r="C146" s="143"/>
      <c r="D146" s="35">
        <v>2</v>
      </c>
      <c r="E146" s="35"/>
      <c r="F146" s="43"/>
      <c r="G146" s="42">
        <v>18.3</v>
      </c>
      <c r="H146" s="35"/>
      <c r="I146" s="35"/>
      <c r="J146" s="35"/>
      <c r="K146" s="41"/>
      <c r="L146" s="35"/>
      <c r="M146" s="35"/>
      <c r="N146" s="36"/>
      <c r="O146" s="41"/>
      <c r="P146" s="35"/>
      <c r="Q146" s="35"/>
      <c r="R146" s="35"/>
      <c r="S146" s="33">
        <v>8.5</v>
      </c>
      <c r="T146" s="42">
        <v>93</v>
      </c>
      <c r="U146" s="35"/>
      <c r="V146" s="35"/>
      <c r="W146" s="35"/>
      <c r="X146" s="35"/>
      <c r="Y146" s="42"/>
      <c r="Z146" s="35"/>
      <c r="AA146" s="35"/>
    </row>
    <row r="147" spans="1:27" x14ac:dyDescent="0.2">
      <c r="A147" s="32"/>
      <c r="B147" s="32"/>
      <c r="C147" s="143"/>
      <c r="D147" s="35">
        <v>3</v>
      </c>
      <c r="E147" s="35"/>
      <c r="F147" s="43"/>
      <c r="G147" s="42">
        <v>18.399999999999999</v>
      </c>
      <c r="H147" s="35"/>
      <c r="I147" s="35"/>
      <c r="J147" s="35"/>
      <c r="K147" s="41"/>
      <c r="L147" s="35"/>
      <c r="M147" s="35"/>
      <c r="N147" s="36"/>
      <c r="O147" s="41"/>
      <c r="P147" s="35"/>
      <c r="Q147" s="35"/>
      <c r="R147" s="35"/>
      <c r="S147" s="33">
        <v>8.5</v>
      </c>
      <c r="T147" s="42">
        <v>93</v>
      </c>
      <c r="U147" s="35"/>
      <c r="V147" s="35"/>
      <c r="W147" s="35"/>
      <c r="X147" s="35"/>
      <c r="Y147" s="42"/>
      <c r="Z147" s="35"/>
      <c r="AA147" s="35"/>
    </row>
    <row r="148" spans="1:27" x14ac:dyDescent="0.2">
      <c r="A148" s="32"/>
      <c r="B148" s="32"/>
      <c r="C148" s="143"/>
      <c r="D148" s="35">
        <v>4</v>
      </c>
      <c r="E148" s="35"/>
      <c r="F148" s="43"/>
      <c r="G148" s="42">
        <v>18.3</v>
      </c>
      <c r="H148" s="35"/>
      <c r="I148" s="35"/>
      <c r="J148" s="35"/>
      <c r="K148" s="41"/>
      <c r="L148" s="35"/>
      <c r="M148" s="35"/>
      <c r="N148" s="36"/>
      <c r="O148" s="41"/>
      <c r="P148" s="35"/>
      <c r="Q148" s="35"/>
      <c r="R148" s="35"/>
      <c r="S148" s="33">
        <v>8.5</v>
      </c>
      <c r="T148" s="42">
        <v>94</v>
      </c>
      <c r="U148" s="35"/>
      <c r="V148" s="35"/>
      <c r="W148" s="35"/>
      <c r="X148" s="35"/>
      <c r="Y148" s="42"/>
      <c r="Z148" s="35"/>
      <c r="AA148" s="35"/>
    </row>
    <row r="149" spans="1:27" x14ac:dyDescent="0.2">
      <c r="A149" s="32"/>
      <c r="B149" s="32"/>
      <c r="C149" s="143"/>
      <c r="D149" s="35">
        <v>5</v>
      </c>
      <c r="E149" s="35"/>
      <c r="F149" s="43"/>
      <c r="G149" s="42">
        <v>18.3</v>
      </c>
      <c r="H149" s="35"/>
      <c r="I149" s="35"/>
      <c r="J149" s="35"/>
      <c r="K149" s="41"/>
      <c r="L149" s="35"/>
      <c r="M149" s="35"/>
      <c r="N149" s="36"/>
      <c r="O149" s="41"/>
      <c r="P149" s="35"/>
      <c r="Q149" s="35"/>
      <c r="R149" s="35"/>
      <c r="S149" s="33">
        <v>8.5</v>
      </c>
      <c r="T149" s="42">
        <v>93</v>
      </c>
      <c r="U149" s="35"/>
      <c r="V149" s="35"/>
      <c r="W149" s="35"/>
      <c r="X149" s="35"/>
      <c r="Y149" s="42"/>
      <c r="Z149" s="35"/>
      <c r="AA149" s="35"/>
    </row>
    <row r="150" spans="1:27" x14ac:dyDescent="0.2">
      <c r="A150" s="32"/>
      <c r="B150" s="32"/>
      <c r="C150" s="143"/>
      <c r="D150" s="35">
        <v>6</v>
      </c>
      <c r="E150" s="35"/>
      <c r="F150" s="43"/>
      <c r="G150" s="42">
        <v>18.2</v>
      </c>
      <c r="H150" s="35"/>
      <c r="I150" s="35"/>
      <c r="J150" s="35"/>
      <c r="K150" s="41"/>
      <c r="L150" s="35"/>
      <c r="M150" s="35"/>
      <c r="N150" s="36"/>
      <c r="O150" s="41"/>
      <c r="P150" s="35"/>
      <c r="Q150" s="35"/>
      <c r="R150" s="35"/>
      <c r="S150" s="33">
        <v>8.4</v>
      </c>
      <c r="T150" s="42">
        <v>92</v>
      </c>
      <c r="U150" s="35"/>
      <c r="V150" s="35"/>
      <c r="W150" s="35"/>
      <c r="X150" s="35"/>
      <c r="Y150" s="42"/>
      <c r="Z150" s="35"/>
      <c r="AA150" s="35"/>
    </row>
    <row r="151" spans="1:27" x14ac:dyDescent="0.2">
      <c r="A151" s="32"/>
      <c r="B151" s="32"/>
      <c r="C151" s="143"/>
      <c r="D151" s="35">
        <v>7</v>
      </c>
      <c r="E151" s="35"/>
      <c r="F151" s="43"/>
      <c r="G151" s="42">
        <v>16.2</v>
      </c>
      <c r="H151" s="35"/>
      <c r="I151" s="35"/>
      <c r="J151" s="35"/>
      <c r="K151" s="41"/>
      <c r="L151" s="35"/>
      <c r="M151" s="35"/>
      <c r="N151" s="36"/>
      <c r="O151" s="41"/>
      <c r="P151" s="35"/>
      <c r="Q151" s="35"/>
      <c r="R151" s="35"/>
      <c r="S151" s="33">
        <v>5.9</v>
      </c>
      <c r="T151" s="42">
        <v>62</v>
      </c>
      <c r="U151" s="35"/>
      <c r="V151" s="35"/>
      <c r="W151" s="35"/>
      <c r="X151" s="35"/>
      <c r="Y151" s="42"/>
      <c r="Z151" s="35"/>
      <c r="AA151" s="35"/>
    </row>
    <row r="152" spans="1:27" x14ac:dyDescent="0.2">
      <c r="A152" s="32"/>
      <c r="B152" s="32"/>
      <c r="C152" s="143"/>
      <c r="D152" s="35">
        <v>8</v>
      </c>
      <c r="E152" s="35"/>
      <c r="F152" s="43"/>
      <c r="G152" s="42">
        <v>12.7</v>
      </c>
      <c r="H152" s="35"/>
      <c r="I152" s="35"/>
      <c r="J152" s="35"/>
      <c r="K152" s="41"/>
      <c r="L152" s="35"/>
      <c r="M152" s="35"/>
      <c r="N152" s="36"/>
      <c r="O152" s="41"/>
      <c r="P152" s="35"/>
      <c r="Q152" s="35"/>
      <c r="R152" s="35"/>
      <c r="S152" s="33">
        <v>4.5999999999999996</v>
      </c>
      <c r="T152" s="42">
        <v>45</v>
      </c>
      <c r="U152" s="35"/>
      <c r="V152" s="35"/>
      <c r="W152" s="35"/>
      <c r="X152" s="35"/>
      <c r="Y152" s="42"/>
      <c r="Z152" s="35"/>
      <c r="AA152" s="35"/>
    </row>
    <row r="153" spans="1:27" x14ac:dyDescent="0.2">
      <c r="A153" s="32"/>
      <c r="B153" s="32"/>
      <c r="C153" s="143"/>
      <c r="D153" s="35">
        <v>9</v>
      </c>
      <c r="E153" s="35"/>
      <c r="F153" s="43"/>
      <c r="G153" s="42">
        <v>11.4</v>
      </c>
      <c r="H153" s="35"/>
      <c r="I153" s="35"/>
      <c r="J153" s="35"/>
      <c r="K153" s="41"/>
      <c r="L153" s="35"/>
      <c r="M153" s="35"/>
      <c r="N153" s="36"/>
      <c r="O153" s="41"/>
      <c r="P153" s="35"/>
      <c r="Q153" s="35"/>
      <c r="R153" s="35"/>
      <c r="S153" s="33">
        <v>4.9000000000000004</v>
      </c>
      <c r="T153" s="42">
        <v>46</v>
      </c>
      <c r="U153" s="35"/>
      <c r="V153" s="35"/>
      <c r="W153" s="35"/>
      <c r="X153" s="35"/>
      <c r="Y153" s="42"/>
      <c r="Z153" s="35"/>
      <c r="AA153" s="35"/>
    </row>
    <row r="154" spans="1:27" x14ac:dyDescent="0.2">
      <c r="A154" s="32"/>
      <c r="B154" s="32"/>
      <c r="C154" s="143"/>
      <c r="D154" s="35">
        <v>10</v>
      </c>
      <c r="E154" s="35"/>
      <c r="F154" s="43"/>
      <c r="G154" s="42">
        <v>11</v>
      </c>
      <c r="H154" s="35"/>
      <c r="I154" s="35"/>
      <c r="J154" s="35"/>
      <c r="K154" s="41"/>
      <c r="L154" s="35"/>
      <c r="M154" s="35"/>
      <c r="N154" s="36"/>
      <c r="O154" s="41"/>
      <c r="P154" s="35"/>
      <c r="Q154" s="35"/>
      <c r="R154" s="35"/>
      <c r="S154" s="33">
        <v>4.9000000000000004</v>
      </c>
      <c r="T154" s="42">
        <v>46</v>
      </c>
      <c r="U154" s="35"/>
      <c r="V154" s="35"/>
      <c r="W154" s="35"/>
      <c r="X154" s="35"/>
      <c r="Y154" s="42"/>
      <c r="Z154" s="35"/>
      <c r="AA154" s="35"/>
    </row>
    <row r="155" spans="1:27" x14ac:dyDescent="0.2">
      <c r="A155" s="32"/>
      <c r="B155" s="32"/>
      <c r="C155" s="143"/>
      <c r="D155" s="35">
        <v>11</v>
      </c>
      <c r="E155" s="35"/>
      <c r="F155" s="43"/>
      <c r="G155" s="42">
        <v>10.7</v>
      </c>
      <c r="H155" s="35"/>
      <c r="I155" s="35"/>
      <c r="J155" s="35"/>
      <c r="K155" s="41"/>
      <c r="L155" s="35"/>
      <c r="M155" s="35"/>
      <c r="N155" s="36"/>
      <c r="O155" s="41"/>
      <c r="P155" s="35"/>
      <c r="Q155" s="35"/>
      <c r="R155" s="35"/>
      <c r="S155" s="33">
        <v>4.9000000000000004</v>
      </c>
      <c r="T155" s="42">
        <v>45</v>
      </c>
      <c r="U155" s="35"/>
      <c r="V155" s="35"/>
      <c r="W155" s="35"/>
      <c r="X155" s="35"/>
      <c r="Y155" s="42"/>
      <c r="Z155" s="35"/>
      <c r="AA155" s="35"/>
    </row>
    <row r="156" spans="1:27" x14ac:dyDescent="0.2">
      <c r="A156" s="32"/>
      <c r="B156" s="32"/>
      <c r="C156" s="143"/>
      <c r="D156" s="35">
        <v>12</v>
      </c>
      <c r="E156" s="35"/>
      <c r="F156" s="43"/>
      <c r="G156" s="42">
        <v>10.6</v>
      </c>
      <c r="H156" s="35"/>
      <c r="I156" s="35"/>
      <c r="J156" s="35"/>
      <c r="K156" s="41"/>
      <c r="L156" s="35"/>
      <c r="M156" s="35"/>
      <c r="N156" s="36"/>
      <c r="O156" s="41"/>
      <c r="P156" s="35"/>
      <c r="Q156" s="35"/>
      <c r="R156" s="35"/>
      <c r="S156" s="33">
        <v>4.8</v>
      </c>
      <c r="T156" s="42">
        <v>44</v>
      </c>
      <c r="U156" s="35"/>
      <c r="V156" s="35"/>
      <c r="W156" s="35"/>
      <c r="X156" s="35"/>
      <c r="Y156" s="42"/>
      <c r="Z156" s="35"/>
      <c r="AA156" s="35"/>
    </row>
    <row r="157" spans="1:27" x14ac:dyDescent="0.2">
      <c r="A157" s="32"/>
      <c r="B157" s="32"/>
      <c r="C157" s="143"/>
      <c r="D157" s="35">
        <v>13</v>
      </c>
      <c r="E157" s="35"/>
      <c r="F157" s="43"/>
      <c r="G157" s="42">
        <v>10.5</v>
      </c>
      <c r="H157" s="35"/>
      <c r="I157" s="35"/>
      <c r="J157" s="35"/>
      <c r="K157" s="41"/>
      <c r="L157" s="35"/>
      <c r="M157" s="35"/>
      <c r="N157" s="36"/>
      <c r="O157" s="41"/>
      <c r="P157" s="35"/>
      <c r="Q157" s="35"/>
      <c r="R157" s="35"/>
      <c r="S157" s="33">
        <v>4.7</v>
      </c>
      <c r="T157" s="42">
        <v>43</v>
      </c>
      <c r="U157" s="35"/>
      <c r="V157" s="35"/>
      <c r="W157" s="35"/>
      <c r="X157" s="35"/>
      <c r="Y157" s="42"/>
      <c r="Z157" s="35"/>
      <c r="AA157" s="35"/>
    </row>
    <row r="158" spans="1:27" x14ac:dyDescent="0.2">
      <c r="A158" s="32"/>
      <c r="B158" s="32"/>
      <c r="C158" s="143"/>
      <c r="D158" s="35">
        <v>14</v>
      </c>
      <c r="E158" s="35"/>
      <c r="F158" s="43"/>
      <c r="G158" s="42">
        <v>10.5</v>
      </c>
      <c r="H158" s="35"/>
      <c r="I158" s="35"/>
      <c r="J158" s="35"/>
      <c r="K158" s="41"/>
      <c r="L158" s="35"/>
      <c r="M158" s="35"/>
      <c r="N158" s="36"/>
      <c r="O158" s="41"/>
      <c r="P158" s="35"/>
      <c r="Q158" s="35"/>
      <c r="R158" s="35"/>
      <c r="S158" s="33">
        <v>4.3</v>
      </c>
      <c r="T158" s="42">
        <v>40</v>
      </c>
      <c r="U158" s="35"/>
      <c r="V158" s="35"/>
      <c r="W158" s="35"/>
      <c r="X158" s="35"/>
      <c r="Y158" s="42"/>
      <c r="Z158" s="35"/>
      <c r="AA158" s="35"/>
    </row>
    <row r="159" spans="1:27" x14ac:dyDescent="0.2">
      <c r="A159" s="32"/>
      <c r="B159" s="32"/>
      <c r="C159" s="143"/>
      <c r="D159" s="35">
        <v>15</v>
      </c>
      <c r="E159" s="35"/>
      <c r="F159" s="43"/>
      <c r="G159" s="42">
        <v>10.4</v>
      </c>
      <c r="H159" s="35"/>
      <c r="I159" s="35"/>
      <c r="J159" s="35"/>
      <c r="K159" s="41"/>
      <c r="L159" s="35"/>
      <c r="M159" s="35"/>
      <c r="N159" s="36"/>
      <c r="O159" s="41"/>
      <c r="P159" s="35"/>
      <c r="Q159" s="35"/>
      <c r="R159" s="35"/>
      <c r="S159" s="33">
        <v>4.2</v>
      </c>
      <c r="T159" s="42">
        <v>39</v>
      </c>
      <c r="U159" s="35"/>
      <c r="V159" s="35"/>
      <c r="W159" s="35"/>
      <c r="X159" s="35"/>
      <c r="Y159" s="42"/>
      <c r="Z159" s="35"/>
      <c r="AA159" s="35"/>
    </row>
    <row r="160" spans="1:27" x14ac:dyDescent="0.2">
      <c r="A160" s="32"/>
      <c r="B160" s="32"/>
      <c r="C160" s="143"/>
      <c r="D160" s="35">
        <v>16</v>
      </c>
      <c r="E160" s="35"/>
      <c r="F160" s="43"/>
      <c r="G160" s="42">
        <v>10.3</v>
      </c>
      <c r="H160" s="35"/>
      <c r="I160" s="35"/>
      <c r="J160" s="35"/>
      <c r="K160" s="41"/>
      <c r="L160" s="35"/>
      <c r="M160" s="35"/>
      <c r="N160" s="36"/>
      <c r="O160" s="41"/>
      <c r="P160" s="35"/>
      <c r="Q160" s="35"/>
      <c r="R160" s="35"/>
      <c r="S160" s="33">
        <v>3.8</v>
      </c>
      <c r="T160" s="42">
        <v>35</v>
      </c>
      <c r="U160" s="35"/>
      <c r="V160" s="35"/>
      <c r="W160" s="35"/>
      <c r="X160" s="35"/>
      <c r="Y160" s="42"/>
      <c r="Z160" s="35"/>
      <c r="AA160" s="35"/>
    </row>
    <row r="161" spans="1:27" x14ac:dyDescent="0.2">
      <c r="A161" s="128"/>
      <c r="B161" s="44"/>
      <c r="C161" s="141" t="s">
        <v>163</v>
      </c>
      <c r="D161" s="146">
        <v>17</v>
      </c>
      <c r="E161" s="201"/>
      <c r="F161" s="208"/>
      <c r="G161" s="146">
        <v>10.3</v>
      </c>
      <c r="H161" s="142">
        <v>2</v>
      </c>
      <c r="I161" s="146">
        <v>120</v>
      </c>
      <c r="J161" s="146">
        <v>12</v>
      </c>
      <c r="K161" s="47">
        <v>0.27</v>
      </c>
      <c r="L161" s="142">
        <v>6.05</v>
      </c>
      <c r="M161" s="142">
        <v>6.2</v>
      </c>
      <c r="N161" s="47">
        <v>0.11</v>
      </c>
      <c r="O161" s="146">
        <v>12</v>
      </c>
      <c r="P161" s="146">
        <v>260</v>
      </c>
      <c r="Q161" s="42">
        <v>650</v>
      </c>
      <c r="R161" s="42">
        <v>18</v>
      </c>
      <c r="S161" s="142">
        <v>3.7</v>
      </c>
      <c r="T161" s="42">
        <v>34</v>
      </c>
      <c r="U161" s="201"/>
      <c r="V161" s="201"/>
      <c r="W161" s="201"/>
      <c r="X161" s="201"/>
      <c r="Y161" s="201"/>
      <c r="Z161" s="201"/>
      <c r="AA161" s="201"/>
    </row>
    <row r="162" spans="1:27" x14ac:dyDescent="0.2">
      <c r="A162" s="20"/>
      <c r="B162" s="20"/>
      <c r="C162" s="15"/>
      <c r="D162" s="19"/>
      <c r="E162" s="19"/>
      <c r="F162" s="19"/>
      <c r="G162" s="19"/>
      <c r="H162" s="19"/>
      <c r="I162" s="20"/>
      <c r="J162" s="19"/>
      <c r="K162" s="19"/>
      <c r="L162" s="19"/>
      <c r="M162" s="19"/>
      <c r="N162" s="18"/>
      <c r="O162" s="18"/>
      <c r="P162" s="17"/>
      <c r="Q162" s="17"/>
      <c r="R162" s="17"/>
      <c r="S162" s="19"/>
      <c r="T162" s="20"/>
      <c r="U162" s="20"/>
      <c r="V162" s="20"/>
      <c r="W162" s="20"/>
      <c r="X162" s="20"/>
      <c r="Y162" s="19"/>
      <c r="Z162" s="19"/>
      <c r="AA162" s="20"/>
    </row>
    <row r="163" spans="1:27" x14ac:dyDescent="0.2">
      <c r="A163" s="20"/>
      <c r="B163" s="20"/>
      <c r="C163" s="25"/>
      <c r="D163" s="19"/>
      <c r="E163" s="19"/>
      <c r="F163" s="19"/>
      <c r="G163" s="19"/>
      <c r="H163" s="302"/>
      <c r="I163" s="302"/>
      <c r="J163" s="302"/>
      <c r="K163" s="302"/>
      <c r="L163" s="302"/>
      <c r="M163" s="302"/>
      <c r="N163" s="302"/>
      <c r="O163" s="303"/>
      <c r="P163" s="304"/>
      <c r="Q163" s="17"/>
      <c r="R163" s="20"/>
      <c r="S163" s="302"/>
      <c r="T163" s="20"/>
      <c r="U163" s="302"/>
      <c r="V163" s="302"/>
      <c r="W163" s="302"/>
      <c r="X163" s="302"/>
      <c r="Y163" s="302"/>
      <c r="Z163" s="302"/>
      <c r="AA163" s="302"/>
    </row>
    <row r="164" spans="1:27" x14ac:dyDescent="0.2">
      <c r="A164" s="129">
        <v>530</v>
      </c>
      <c r="B164" s="32" t="s">
        <v>101</v>
      </c>
      <c r="C164" s="143" t="s">
        <v>161</v>
      </c>
      <c r="D164" s="35">
        <v>0.5</v>
      </c>
      <c r="E164" s="33">
        <v>1.7</v>
      </c>
      <c r="F164" s="43">
        <v>2</v>
      </c>
      <c r="G164" s="42">
        <v>18.899999999999999</v>
      </c>
      <c r="H164" s="142">
        <v>3.8</v>
      </c>
      <c r="I164" s="146">
        <v>110</v>
      </c>
      <c r="J164" s="146">
        <v>11</v>
      </c>
      <c r="K164" s="47">
        <v>0.16</v>
      </c>
      <c r="L164" s="142">
        <v>6.83</v>
      </c>
      <c r="M164" s="142">
        <v>7.1</v>
      </c>
      <c r="N164" s="47">
        <v>0.16</v>
      </c>
      <c r="O164" s="146">
        <v>26</v>
      </c>
      <c r="P164" s="146">
        <v>68</v>
      </c>
      <c r="Q164" s="42">
        <v>550</v>
      </c>
      <c r="R164" s="42">
        <v>24</v>
      </c>
      <c r="S164" s="142">
        <v>8.5</v>
      </c>
      <c r="T164" s="42">
        <v>94</v>
      </c>
      <c r="U164" s="142">
        <v>4.7</v>
      </c>
      <c r="V164" s="142">
        <v>1.3</v>
      </c>
      <c r="W164" s="142">
        <v>4.9000000000000004</v>
      </c>
      <c r="X164" s="47">
        <v>0.99</v>
      </c>
      <c r="Y164" s="142">
        <v>7.8</v>
      </c>
      <c r="Z164" s="142">
        <v>5.6</v>
      </c>
      <c r="AA164" s="42">
        <v>11</v>
      </c>
    </row>
    <row r="165" spans="1:27" x14ac:dyDescent="0.2">
      <c r="A165" s="32"/>
      <c r="B165" s="32"/>
      <c r="C165" s="143"/>
      <c r="D165" s="35">
        <v>1</v>
      </c>
      <c r="E165" s="39"/>
      <c r="F165" s="39"/>
      <c r="G165" s="42">
        <v>18.899999999999999</v>
      </c>
      <c r="H165" s="36"/>
      <c r="I165" s="35"/>
      <c r="J165" s="33"/>
      <c r="K165" s="33"/>
      <c r="L165" s="33"/>
      <c r="M165" s="33"/>
      <c r="N165" s="36"/>
      <c r="O165" s="41"/>
      <c r="P165" s="41"/>
      <c r="Q165" s="41"/>
      <c r="R165" s="41"/>
      <c r="S165" s="33">
        <v>8.5</v>
      </c>
      <c r="T165" s="42">
        <v>94</v>
      </c>
      <c r="U165" s="35"/>
      <c r="V165" s="35"/>
      <c r="W165" s="35"/>
      <c r="X165" s="35"/>
      <c r="Y165" s="33"/>
      <c r="Z165" s="33"/>
      <c r="AA165" s="307"/>
    </row>
    <row r="166" spans="1:27" x14ac:dyDescent="0.2">
      <c r="A166" s="32"/>
      <c r="B166" s="32"/>
      <c r="C166" s="143"/>
      <c r="D166" s="35">
        <v>2</v>
      </c>
      <c r="E166" s="39"/>
      <c r="F166" s="39"/>
      <c r="G166" s="42">
        <v>18.899999999999999</v>
      </c>
      <c r="H166" s="36"/>
      <c r="I166" s="35"/>
      <c r="J166" s="33"/>
      <c r="K166" s="33"/>
      <c r="L166" s="33"/>
      <c r="M166" s="33"/>
      <c r="N166" s="36"/>
      <c r="O166" s="41"/>
      <c r="P166" s="41"/>
      <c r="Q166" s="41"/>
      <c r="R166" s="41"/>
      <c r="S166" s="33">
        <v>8.5</v>
      </c>
      <c r="T166" s="42">
        <v>94</v>
      </c>
      <c r="U166" s="35"/>
      <c r="V166" s="35"/>
      <c r="W166" s="35"/>
      <c r="X166" s="35"/>
      <c r="Y166" s="33"/>
      <c r="Z166" s="33"/>
      <c r="AA166" s="307"/>
    </row>
    <row r="167" spans="1:27" x14ac:dyDescent="0.2">
      <c r="A167" s="32"/>
      <c r="B167" s="32"/>
      <c r="C167" s="143"/>
      <c r="D167" s="35">
        <v>3</v>
      </c>
      <c r="E167" s="39"/>
      <c r="F167" s="39"/>
      <c r="G167" s="42">
        <v>18.899999999999999</v>
      </c>
      <c r="H167" s="36"/>
      <c r="I167" s="35"/>
      <c r="J167" s="33"/>
      <c r="K167" s="33"/>
      <c r="L167" s="33"/>
      <c r="M167" s="33"/>
      <c r="N167" s="36"/>
      <c r="O167" s="41"/>
      <c r="P167" s="41"/>
      <c r="Q167" s="41"/>
      <c r="R167" s="41"/>
      <c r="S167" s="33">
        <v>8.5</v>
      </c>
      <c r="T167" s="42">
        <v>94</v>
      </c>
      <c r="U167" s="35"/>
      <c r="V167" s="35"/>
      <c r="W167" s="35"/>
      <c r="X167" s="35"/>
      <c r="Y167" s="33"/>
      <c r="Z167" s="33"/>
      <c r="AA167" s="307"/>
    </row>
    <row r="168" spans="1:27" x14ac:dyDescent="0.2">
      <c r="A168" s="32"/>
      <c r="B168" s="32"/>
      <c r="C168" s="143"/>
      <c r="D168" s="35">
        <v>4</v>
      </c>
      <c r="E168" s="39"/>
      <c r="F168" s="39"/>
      <c r="G168" s="42">
        <v>18.899999999999999</v>
      </c>
      <c r="H168" s="36"/>
      <c r="I168" s="35"/>
      <c r="J168" s="33"/>
      <c r="K168" s="33"/>
      <c r="L168" s="33"/>
      <c r="M168" s="33"/>
      <c r="N168" s="36"/>
      <c r="O168" s="41"/>
      <c r="P168" s="41"/>
      <c r="Q168" s="41"/>
      <c r="R168" s="41"/>
      <c r="S168" s="33">
        <v>8.5</v>
      </c>
      <c r="T168" s="42">
        <v>94</v>
      </c>
      <c r="U168" s="35"/>
      <c r="V168" s="35"/>
      <c r="W168" s="35"/>
      <c r="X168" s="35"/>
      <c r="Y168" s="33"/>
      <c r="Z168" s="33"/>
      <c r="AA168" s="307"/>
    </row>
    <row r="169" spans="1:27" x14ac:dyDescent="0.2">
      <c r="A169" s="32"/>
      <c r="B169" s="32"/>
      <c r="C169" s="143"/>
      <c r="D169" s="35">
        <v>5</v>
      </c>
      <c r="E169" s="39"/>
      <c r="F169" s="39"/>
      <c r="G169" s="42">
        <v>18.8</v>
      </c>
      <c r="H169" s="36"/>
      <c r="I169" s="35"/>
      <c r="J169" s="33"/>
      <c r="K169" s="33"/>
      <c r="L169" s="33"/>
      <c r="M169" s="33"/>
      <c r="N169" s="36"/>
      <c r="O169" s="41"/>
      <c r="P169" s="41"/>
      <c r="Q169" s="41"/>
      <c r="R169" s="41"/>
      <c r="S169" s="33">
        <v>8.5</v>
      </c>
      <c r="T169" s="42">
        <v>94</v>
      </c>
      <c r="U169" s="35"/>
      <c r="V169" s="35"/>
      <c r="W169" s="35"/>
      <c r="X169" s="35"/>
      <c r="Y169" s="33"/>
      <c r="Z169" s="33"/>
      <c r="AA169" s="307"/>
    </row>
    <row r="170" spans="1:27" x14ac:dyDescent="0.2">
      <c r="A170" s="32"/>
      <c r="B170" s="32"/>
      <c r="C170" s="143"/>
      <c r="D170" s="35">
        <v>6</v>
      </c>
      <c r="E170" s="39"/>
      <c r="F170" s="39"/>
      <c r="G170" s="42">
        <v>18.8</v>
      </c>
      <c r="H170" s="36"/>
      <c r="I170" s="35"/>
      <c r="J170" s="33"/>
      <c r="K170" s="33"/>
      <c r="L170" s="33"/>
      <c r="M170" s="33"/>
      <c r="N170" s="36"/>
      <c r="O170" s="41"/>
      <c r="P170" s="41"/>
      <c r="Q170" s="41"/>
      <c r="R170" s="41"/>
      <c r="S170" s="33">
        <v>8.5</v>
      </c>
      <c r="T170" s="42">
        <v>94</v>
      </c>
      <c r="U170" s="35"/>
      <c r="V170" s="35"/>
      <c r="W170" s="35"/>
      <c r="X170" s="35"/>
      <c r="Y170" s="33"/>
      <c r="Z170" s="33"/>
      <c r="AA170" s="307"/>
    </row>
    <row r="171" spans="1:27" x14ac:dyDescent="0.2">
      <c r="A171" s="32"/>
      <c r="B171" s="32"/>
      <c r="C171" s="143"/>
      <c r="D171" s="35">
        <v>7</v>
      </c>
      <c r="E171" s="39"/>
      <c r="F171" s="39"/>
      <c r="G171" s="42">
        <v>18.8</v>
      </c>
      <c r="H171" s="36"/>
      <c r="I171" s="35"/>
      <c r="J171" s="33"/>
      <c r="K171" s="33"/>
      <c r="L171" s="33"/>
      <c r="M171" s="33"/>
      <c r="N171" s="36"/>
      <c r="O171" s="41"/>
      <c r="P171" s="41"/>
      <c r="Q171" s="41"/>
      <c r="R171" s="41"/>
      <c r="S171" s="33">
        <v>8.5</v>
      </c>
      <c r="T171" s="42">
        <v>94</v>
      </c>
      <c r="U171" s="35"/>
      <c r="V171" s="35"/>
      <c r="W171" s="35"/>
      <c r="X171" s="35"/>
      <c r="Y171" s="33"/>
      <c r="Z171" s="33"/>
      <c r="AA171" s="307"/>
    </row>
    <row r="172" spans="1:27" x14ac:dyDescent="0.2">
      <c r="A172" s="32"/>
      <c r="B172" s="32"/>
      <c r="C172" s="143"/>
      <c r="D172" s="35">
        <v>8</v>
      </c>
      <c r="E172" s="39"/>
      <c r="F172" s="39"/>
      <c r="G172" s="42">
        <v>18.8</v>
      </c>
      <c r="H172" s="36"/>
      <c r="I172" s="35"/>
      <c r="J172" s="33"/>
      <c r="K172" s="33"/>
      <c r="L172" s="33"/>
      <c r="M172" s="33"/>
      <c r="N172" s="36"/>
      <c r="O172" s="41"/>
      <c r="P172" s="41"/>
      <c r="Q172" s="41"/>
      <c r="R172" s="41"/>
      <c r="S172" s="33">
        <v>8.5</v>
      </c>
      <c r="T172" s="42">
        <v>93</v>
      </c>
      <c r="U172" s="35"/>
      <c r="V172" s="35"/>
      <c r="W172" s="35"/>
      <c r="X172" s="35"/>
      <c r="Y172" s="33"/>
      <c r="Z172" s="33"/>
      <c r="AA172" s="307"/>
    </row>
    <row r="173" spans="1:27" x14ac:dyDescent="0.2">
      <c r="A173" s="32"/>
      <c r="B173" s="32"/>
      <c r="C173" s="143"/>
      <c r="D173" s="35">
        <v>9</v>
      </c>
      <c r="E173" s="39"/>
      <c r="F173" s="39"/>
      <c r="G173" s="42">
        <v>18.7</v>
      </c>
      <c r="H173" s="36"/>
      <c r="I173" s="35"/>
      <c r="J173" s="33"/>
      <c r="K173" s="33"/>
      <c r="L173" s="33"/>
      <c r="M173" s="33"/>
      <c r="N173" s="36"/>
      <c r="O173" s="41"/>
      <c r="P173" s="41"/>
      <c r="Q173" s="41"/>
      <c r="R173" s="41"/>
      <c r="S173" s="33">
        <v>8.5</v>
      </c>
      <c r="T173" s="42">
        <v>93</v>
      </c>
      <c r="U173" s="35"/>
      <c r="V173" s="35"/>
      <c r="W173" s="35"/>
      <c r="X173" s="35"/>
      <c r="Y173" s="33"/>
      <c r="Z173" s="33"/>
      <c r="AA173" s="307"/>
    </row>
    <row r="174" spans="1:27" x14ac:dyDescent="0.2">
      <c r="A174" s="32"/>
      <c r="B174" s="32"/>
      <c r="C174" s="143"/>
      <c r="D174" s="35">
        <v>10</v>
      </c>
      <c r="E174" s="39"/>
      <c r="F174" s="39"/>
      <c r="G174" s="42">
        <v>18.600000000000001</v>
      </c>
      <c r="H174" s="36"/>
      <c r="I174" s="35"/>
      <c r="J174" s="33"/>
      <c r="K174" s="33"/>
      <c r="L174" s="33"/>
      <c r="M174" s="33"/>
      <c r="N174" s="36"/>
      <c r="O174" s="41"/>
      <c r="P174" s="41"/>
      <c r="Q174" s="41"/>
      <c r="R174" s="41"/>
      <c r="S174" s="33">
        <v>8.4</v>
      </c>
      <c r="T174" s="42">
        <v>93</v>
      </c>
      <c r="U174" s="35"/>
      <c r="V174" s="35"/>
      <c r="W174" s="35"/>
      <c r="X174" s="35"/>
      <c r="Y174" s="33"/>
      <c r="Z174" s="33"/>
      <c r="AA174" s="307"/>
    </row>
    <row r="175" spans="1:27" x14ac:dyDescent="0.2">
      <c r="A175" s="32"/>
      <c r="B175" s="32"/>
      <c r="C175" s="143"/>
      <c r="D175" s="35">
        <v>11</v>
      </c>
      <c r="E175" s="39"/>
      <c r="F175" s="39"/>
      <c r="G175" s="42">
        <v>18.600000000000001</v>
      </c>
      <c r="H175" s="36"/>
      <c r="I175" s="35"/>
      <c r="J175" s="33"/>
      <c r="K175" s="33"/>
      <c r="L175" s="33"/>
      <c r="M175" s="33"/>
      <c r="N175" s="36"/>
      <c r="O175" s="41"/>
      <c r="P175" s="41"/>
      <c r="Q175" s="41"/>
      <c r="R175" s="41"/>
      <c r="S175" s="33">
        <v>8.4</v>
      </c>
      <c r="T175" s="42">
        <v>92</v>
      </c>
      <c r="U175" s="35"/>
      <c r="V175" s="35"/>
      <c r="W175" s="35"/>
      <c r="X175" s="35"/>
      <c r="Y175" s="33"/>
      <c r="Z175" s="33"/>
      <c r="AA175" s="307"/>
    </row>
    <row r="176" spans="1:27" x14ac:dyDescent="0.2">
      <c r="A176" s="128"/>
      <c r="B176" s="44"/>
      <c r="C176" s="141" t="s">
        <v>161</v>
      </c>
      <c r="D176" s="35">
        <v>12</v>
      </c>
      <c r="E176" s="201"/>
      <c r="F176" s="208"/>
      <c r="G176" s="146">
        <v>18.600000000000001</v>
      </c>
      <c r="H176" s="142">
        <v>2.1</v>
      </c>
      <c r="I176" s="146">
        <v>90</v>
      </c>
      <c r="J176" s="146">
        <v>11</v>
      </c>
      <c r="K176" s="47">
        <v>0.15</v>
      </c>
      <c r="L176" s="142">
        <v>6.74</v>
      </c>
      <c r="M176" s="142">
        <v>7</v>
      </c>
      <c r="N176" s="47">
        <v>0.16</v>
      </c>
      <c r="O176" s="146">
        <v>24</v>
      </c>
      <c r="P176" s="146">
        <v>69</v>
      </c>
      <c r="Q176" s="42">
        <v>520</v>
      </c>
      <c r="R176" s="42">
        <v>22</v>
      </c>
      <c r="S176" s="142">
        <v>8.4</v>
      </c>
      <c r="T176" s="42">
        <v>92</v>
      </c>
      <c r="U176" s="201"/>
      <c r="V176" s="201"/>
      <c r="W176" s="201"/>
      <c r="X176" s="201"/>
      <c r="Y176" s="201"/>
      <c r="Z176" s="201"/>
      <c r="AA176" s="201"/>
    </row>
    <row r="177" spans="1:27" x14ac:dyDescent="0.2">
      <c r="A177" s="20"/>
      <c r="B177" s="20"/>
      <c r="C177" s="15"/>
      <c r="D177" s="19"/>
      <c r="E177" s="19"/>
      <c r="F177" s="19"/>
      <c r="G177" s="19"/>
      <c r="H177" s="19"/>
      <c r="I177" s="20"/>
      <c r="J177" s="19"/>
      <c r="K177" s="19"/>
      <c r="L177" s="19"/>
      <c r="M177" s="19"/>
      <c r="N177" s="18"/>
      <c r="O177" s="18"/>
      <c r="P177" s="17"/>
      <c r="Q177" s="17"/>
      <c r="R177" s="17"/>
      <c r="S177" s="19"/>
      <c r="T177" s="20"/>
      <c r="U177" s="20"/>
      <c r="V177" s="20"/>
      <c r="W177" s="20"/>
      <c r="X177" s="20"/>
      <c r="Y177" s="19"/>
      <c r="Z177" s="19"/>
      <c r="AA177" s="20"/>
    </row>
    <row r="178" spans="1:27" x14ac:dyDescent="0.2">
      <c r="A178" s="302"/>
      <c r="B178" s="302"/>
      <c r="C178" s="305"/>
      <c r="D178" s="306"/>
      <c r="E178" s="306"/>
      <c r="F178" s="306"/>
      <c r="G178" s="306"/>
      <c r="H178" s="302"/>
      <c r="I178" s="302"/>
      <c r="J178" s="302"/>
      <c r="K178" s="302"/>
      <c r="L178" s="302"/>
      <c r="M178" s="302"/>
      <c r="N178" s="302"/>
      <c r="O178" s="303"/>
      <c r="P178" s="304"/>
      <c r="Q178" s="304"/>
      <c r="R178" s="302"/>
      <c r="S178" s="302"/>
      <c r="T178" s="302"/>
      <c r="U178" s="302"/>
      <c r="V178" s="302"/>
      <c r="W178" s="302"/>
      <c r="X178" s="302"/>
      <c r="Y178" s="302"/>
      <c r="Z178" s="302"/>
      <c r="AA178" s="302"/>
    </row>
    <row r="179" spans="1:27" x14ac:dyDescent="0.2">
      <c r="A179" s="128">
        <v>560</v>
      </c>
      <c r="B179" s="44" t="s">
        <v>102</v>
      </c>
      <c r="C179" s="141" t="s">
        <v>164</v>
      </c>
      <c r="D179" s="45">
        <v>0.5</v>
      </c>
      <c r="E179" s="142">
        <v>1.5</v>
      </c>
      <c r="F179" s="46">
        <v>1.9</v>
      </c>
      <c r="G179" s="146">
        <v>18.100000000000001</v>
      </c>
      <c r="H179" s="142">
        <v>3.6</v>
      </c>
      <c r="I179" s="146">
        <v>50</v>
      </c>
      <c r="J179" s="146">
        <v>12</v>
      </c>
      <c r="K179" s="47">
        <v>0.22</v>
      </c>
      <c r="L179" s="142">
        <v>5.65</v>
      </c>
      <c r="M179" s="142">
        <v>7.1</v>
      </c>
      <c r="N179" s="47">
        <v>0.2</v>
      </c>
      <c r="O179" s="146">
        <v>24</v>
      </c>
      <c r="P179" s="299">
        <v>10</v>
      </c>
      <c r="Q179" s="146">
        <v>440</v>
      </c>
      <c r="R179" s="146">
        <v>22</v>
      </c>
      <c r="S179" s="142">
        <v>8.5</v>
      </c>
      <c r="T179" s="146">
        <v>93</v>
      </c>
      <c r="U179" s="142">
        <v>5.4</v>
      </c>
      <c r="V179" s="142">
        <v>1</v>
      </c>
      <c r="W179" s="142">
        <v>3.6</v>
      </c>
      <c r="X179" s="47">
        <v>0.78</v>
      </c>
      <c r="Y179" s="142">
        <v>5.0999999999999996</v>
      </c>
      <c r="Z179" s="142">
        <v>3.6</v>
      </c>
      <c r="AA179" s="33">
        <v>6.6</v>
      </c>
    </row>
    <row r="180" spans="1:27" x14ac:dyDescent="0.2">
      <c r="A180" s="32"/>
      <c r="B180" s="32"/>
      <c r="C180" s="143"/>
      <c r="D180" s="35">
        <v>1</v>
      </c>
      <c r="E180" s="33"/>
      <c r="F180" s="39"/>
      <c r="G180" s="42">
        <v>18.100000000000001</v>
      </c>
      <c r="H180" s="36"/>
      <c r="I180" s="35"/>
      <c r="J180" s="33"/>
      <c r="K180" s="33"/>
      <c r="L180" s="33"/>
      <c r="M180" s="33"/>
      <c r="N180" s="36"/>
      <c r="O180" s="41"/>
      <c r="P180" s="41"/>
      <c r="Q180" s="41"/>
      <c r="R180" s="41"/>
      <c r="S180" s="33">
        <v>8.5</v>
      </c>
      <c r="T180" s="42">
        <v>93</v>
      </c>
      <c r="U180" s="35"/>
      <c r="V180" s="35"/>
      <c r="W180" s="35"/>
      <c r="X180" s="35"/>
      <c r="Y180" s="33"/>
      <c r="Z180" s="33"/>
      <c r="AA180" s="307"/>
    </row>
    <row r="181" spans="1:27" x14ac:dyDescent="0.2">
      <c r="A181" s="32"/>
      <c r="B181" s="32"/>
      <c r="C181" s="143"/>
      <c r="D181" s="35">
        <v>2</v>
      </c>
      <c r="E181" s="33"/>
      <c r="F181" s="39"/>
      <c r="G181" s="42">
        <v>18.100000000000001</v>
      </c>
      <c r="H181" s="36"/>
      <c r="I181" s="35"/>
      <c r="J181" s="33"/>
      <c r="K181" s="33"/>
      <c r="L181" s="33"/>
      <c r="M181" s="33"/>
      <c r="N181" s="36"/>
      <c r="O181" s="41"/>
      <c r="P181" s="41"/>
      <c r="Q181" s="41"/>
      <c r="R181" s="41"/>
      <c r="S181" s="33">
        <v>8.5</v>
      </c>
      <c r="T181" s="42">
        <v>92</v>
      </c>
      <c r="U181" s="35"/>
      <c r="V181" s="35"/>
      <c r="W181" s="35"/>
      <c r="X181" s="35"/>
      <c r="Y181" s="33"/>
      <c r="Z181" s="33"/>
      <c r="AA181" s="307"/>
    </row>
    <row r="182" spans="1:27" x14ac:dyDescent="0.2">
      <c r="A182" s="32"/>
      <c r="B182" s="32"/>
      <c r="C182" s="143"/>
      <c r="D182" s="35">
        <v>3</v>
      </c>
      <c r="E182" s="33"/>
      <c r="F182" s="39"/>
      <c r="G182" s="42">
        <v>18.100000000000001</v>
      </c>
      <c r="H182" s="36"/>
      <c r="I182" s="35"/>
      <c r="J182" s="33"/>
      <c r="K182" s="33"/>
      <c r="L182" s="33"/>
      <c r="M182" s="33"/>
      <c r="N182" s="36"/>
      <c r="O182" s="41"/>
      <c r="P182" s="41"/>
      <c r="Q182" s="41"/>
      <c r="R182" s="41"/>
      <c r="S182" s="33">
        <v>8.4</v>
      </c>
      <c r="T182" s="42">
        <v>92</v>
      </c>
      <c r="U182" s="35"/>
      <c r="V182" s="35"/>
      <c r="W182" s="35"/>
      <c r="X182" s="35"/>
      <c r="Y182" s="33"/>
      <c r="Z182" s="33"/>
      <c r="AA182" s="307"/>
    </row>
    <row r="183" spans="1:27" x14ac:dyDescent="0.2">
      <c r="A183" s="32"/>
      <c r="B183" s="32"/>
      <c r="C183" s="143"/>
      <c r="D183" s="35">
        <v>4</v>
      </c>
      <c r="E183" s="33"/>
      <c r="F183" s="39"/>
      <c r="G183" s="42">
        <v>18.100000000000001</v>
      </c>
      <c r="H183" s="36"/>
      <c r="I183" s="35"/>
      <c r="J183" s="33"/>
      <c r="K183" s="33"/>
      <c r="L183" s="33"/>
      <c r="M183" s="33"/>
      <c r="N183" s="36"/>
      <c r="O183" s="41"/>
      <c r="P183" s="41"/>
      <c r="Q183" s="41"/>
      <c r="R183" s="41"/>
      <c r="S183" s="33">
        <v>8.4</v>
      </c>
      <c r="T183" s="42">
        <v>92</v>
      </c>
      <c r="U183" s="35"/>
      <c r="V183" s="35"/>
      <c r="W183" s="35"/>
      <c r="X183" s="35"/>
      <c r="Y183" s="33"/>
      <c r="Z183" s="33"/>
      <c r="AA183" s="307"/>
    </row>
    <row r="184" spans="1:27" x14ac:dyDescent="0.2">
      <c r="A184" s="32"/>
      <c r="B184" s="32"/>
      <c r="C184" s="143"/>
      <c r="D184" s="35">
        <v>5</v>
      </c>
      <c r="E184" s="33"/>
      <c r="F184" s="39"/>
      <c r="G184" s="42">
        <v>18</v>
      </c>
      <c r="H184" s="36"/>
      <c r="I184" s="35"/>
      <c r="J184" s="33"/>
      <c r="K184" s="33"/>
      <c r="L184" s="33"/>
      <c r="M184" s="33"/>
      <c r="N184" s="36"/>
      <c r="O184" s="41"/>
      <c r="P184" s="41"/>
      <c r="Q184" s="41"/>
      <c r="R184" s="41"/>
      <c r="S184" s="33">
        <v>8.4</v>
      </c>
      <c r="T184" s="42">
        <v>91</v>
      </c>
      <c r="U184" s="35"/>
      <c r="V184" s="35"/>
      <c r="W184" s="35"/>
      <c r="X184" s="35"/>
      <c r="Y184" s="33"/>
      <c r="Z184" s="33"/>
      <c r="AA184" s="307"/>
    </row>
    <row r="185" spans="1:27" x14ac:dyDescent="0.2">
      <c r="A185" s="32"/>
      <c r="B185" s="32"/>
      <c r="C185" s="143"/>
      <c r="D185" s="35">
        <v>6</v>
      </c>
      <c r="E185" s="33"/>
      <c r="F185" s="39"/>
      <c r="G185" s="42">
        <v>18</v>
      </c>
      <c r="H185" s="36"/>
      <c r="I185" s="35"/>
      <c r="J185" s="33"/>
      <c r="K185" s="33"/>
      <c r="L185" s="33"/>
      <c r="M185" s="33"/>
      <c r="N185" s="36"/>
      <c r="O185" s="41"/>
      <c r="P185" s="41"/>
      <c r="Q185" s="41"/>
      <c r="R185" s="41"/>
      <c r="S185" s="33">
        <v>8.4</v>
      </c>
      <c r="T185" s="42">
        <v>91</v>
      </c>
      <c r="U185" s="35"/>
      <c r="V185" s="35"/>
      <c r="W185" s="35"/>
      <c r="X185" s="35"/>
      <c r="Y185" s="33"/>
      <c r="Z185" s="33"/>
      <c r="AA185" s="307"/>
    </row>
    <row r="186" spans="1:27" x14ac:dyDescent="0.2">
      <c r="A186" s="32"/>
      <c r="B186" s="32"/>
      <c r="C186" s="143"/>
      <c r="D186" s="35">
        <v>7</v>
      </c>
      <c r="E186" s="33"/>
      <c r="F186" s="39"/>
      <c r="G186" s="42">
        <v>18</v>
      </c>
      <c r="H186" s="36"/>
      <c r="I186" s="35"/>
      <c r="J186" s="33"/>
      <c r="K186" s="33"/>
      <c r="L186" s="33"/>
      <c r="M186" s="33"/>
      <c r="N186" s="36"/>
      <c r="O186" s="41"/>
      <c r="P186" s="41"/>
      <c r="Q186" s="41"/>
      <c r="R186" s="41"/>
      <c r="S186" s="33">
        <v>8.4</v>
      </c>
      <c r="T186" s="42">
        <v>91</v>
      </c>
      <c r="U186" s="35"/>
      <c r="V186" s="35"/>
      <c r="W186" s="35"/>
      <c r="X186" s="35"/>
      <c r="Y186" s="33"/>
      <c r="Z186" s="33"/>
      <c r="AA186" s="307"/>
    </row>
    <row r="187" spans="1:27" x14ac:dyDescent="0.2">
      <c r="A187" s="128"/>
      <c r="B187" s="44"/>
      <c r="C187" s="141" t="s">
        <v>164</v>
      </c>
      <c r="D187" s="45">
        <v>8</v>
      </c>
      <c r="E187" s="201"/>
      <c r="F187" s="208"/>
      <c r="G187" s="146">
        <v>18</v>
      </c>
      <c r="H187" s="142">
        <v>3</v>
      </c>
      <c r="I187" s="146">
        <v>50</v>
      </c>
      <c r="J187" s="146">
        <v>12</v>
      </c>
      <c r="K187" s="47">
        <v>0.3</v>
      </c>
      <c r="L187" s="142">
        <v>5.76</v>
      </c>
      <c r="M187" s="142">
        <v>7.1</v>
      </c>
      <c r="N187" s="47">
        <v>0.2</v>
      </c>
      <c r="O187" s="146">
        <v>33</v>
      </c>
      <c r="P187" s="299">
        <v>10</v>
      </c>
      <c r="Q187" s="42">
        <v>440</v>
      </c>
      <c r="R187" s="42">
        <v>18</v>
      </c>
      <c r="S187" s="142">
        <v>8.4</v>
      </c>
      <c r="T187" s="42">
        <v>91</v>
      </c>
      <c r="U187" s="201"/>
      <c r="V187" s="201"/>
      <c r="W187" s="201"/>
      <c r="X187" s="201"/>
      <c r="Y187" s="201"/>
      <c r="Z187" s="201"/>
      <c r="AA187" s="201"/>
    </row>
    <row r="188" spans="1:27" x14ac:dyDescent="0.2">
      <c r="A188" s="20"/>
      <c r="B188" s="20"/>
      <c r="C188" s="15"/>
      <c r="D188" s="19"/>
      <c r="E188" s="19"/>
      <c r="F188" s="19"/>
      <c r="G188" s="19"/>
      <c r="H188" s="19"/>
      <c r="I188" s="20"/>
      <c r="J188" s="19"/>
      <c r="K188" s="19"/>
      <c r="L188" s="19"/>
      <c r="M188" s="19"/>
      <c r="N188" s="18"/>
      <c r="O188" s="18"/>
      <c r="P188" s="17"/>
      <c r="Q188" s="17"/>
      <c r="R188" s="17"/>
      <c r="S188" s="19"/>
      <c r="T188" s="20"/>
      <c r="U188" s="20"/>
      <c r="V188" s="20"/>
      <c r="W188" s="20"/>
      <c r="X188" s="20"/>
      <c r="Y188" s="19"/>
      <c r="Z188" s="19"/>
      <c r="AA188" s="20"/>
    </row>
    <row r="189" spans="1:27" x14ac:dyDescent="0.2">
      <c r="A189" s="20"/>
      <c r="B189" s="20"/>
      <c r="C189" s="25"/>
      <c r="D189" s="19"/>
      <c r="E189" s="19"/>
      <c r="F189" s="19"/>
      <c r="G189" s="19"/>
      <c r="H189" s="20"/>
      <c r="I189" s="20"/>
      <c r="J189" s="20"/>
      <c r="K189" s="20"/>
      <c r="L189" s="20"/>
      <c r="M189" s="302"/>
      <c r="N189" s="302"/>
      <c r="O189" s="303"/>
      <c r="P189" s="304"/>
      <c r="Q189" s="17"/>
      <c r="R189" s="20"/>
      <c r="S189" s="20"/>
      <c r="T189" s="20"/>
      <c r="U189" s="20"/>
      <c r="V189" s="20"/>
      <c r="W189" s="20"/>
      <c r="X189" s="20"/>
      <c r="Y189" s="20"/>
      <c r="Z189" s="20"/>
      <c r="AA189" s="20"/>
    </row>
    <row r="190" spans="1:27" x14ac:dyDescent="0.2">
      <c r="A190" s="129">
        <v>630</v>
      </c>
      <c r="B190" s="32" t="s">
        <v>103</v>
      </c>
      <c r="C190" s="143" t="s">
        <v>162</v>
      </c>
      <c r="D190" s="35">
        <v>0.5</v>
      </c>
      <c r="E190" s="33">
        <v>1.5</v>
      </c>
      <c r="F190" s="43">
        <v>2</v>
      </c>
      <c r="G190" s="42">
        <v>18.8</v>
      </c>
      <c r="H190" s="33">
        <v>3.3</v>
      </c>
      <c r="I190" s="42">
        <v>55</v>
      </c>
      <c r="J190" s="42">
        <v>12</v>
      </c>
      <c r="K190" s="36">
        <v>0.13</v>
      </c>
      <c r="L190" s="33">
        <v>7.35</v>
      </c>
      <c r="M190" s="142">
        <v>7.4</v>
      </c>
      <c r="N190" s="47">
        <v>0.2</v>
      </c>
      <c r="O190" s="318">
        <v>10</v>
      </c>
      <c r="P190" s="318">
        <v>10</v>
      </c>
      <c r="Q190" s="35">
        <v>470</v>
      </c>
      <c r="R190" s="42">
        <v>22</v>
      </c>
      <c r="S190" s="33">
        <v>8.9</v>
      </c>
      <c r="T190" s="42">
        <v>99</v>
      </c>
      <c r="U190" s="33">
        <v>5.2</v>
      </c>
      <c r="V190" s="33">
        <v>1.7</v>
      </c>
      <c r="W190" s="33">
        <v>5.3</v>
      </c>
      <c r="X190" s="33">
        <v>1.1000000000000001</v>
      </c>
      <c r="Y190" s="33">
        <v>8</v>
      </c>
      <c r="Z190" s="33">
        <v>6.2</v>
      </c>
      <c r="AA190" s="33">
        <v>9.6</v>
      </c>
    </row>
    <row r="191" spans="1:27" x14ac:dyDescent="0.2">
      <c r="A191" s="32"/>
      <c r="B191" s="32"/>
      <c r="C191" s="143"/>
      <c r="D191" s="35">
        <v>1</v>
      </c>
      <c r="E191" s="39"/>
      <c r="F191" s="39"/>
      <c r="G191" s="42">
        <v>18.8</v>
      </c>
      <c r="H191" s="36"/>
      <c r="I191" s="35"/>
      <c r="J191" s="33"/>
      <c r="K191" s="33"/>
      <c r="L191" s="33"/>
      <c r="M191" s="33"/>
      <c r="N191" s="36"/>
      <c r="O191" s="41"/>
      <c r="P191" s="35"/>
      <c r="Q191" s="35"/>
      <c r="R191" s="41"/>
      <c r="S191" s="33">
        <v>8.9</v>
      </c>
      <c r="T191" s="42">
        <v>99</v>
      </c>
      <c r="U191" s="35"/>
      <c r="V191" s="35"/>
      <c r="W191" s="35"/>
      <c r="X191" s="35"/>
      <c r="Y191" s="33"/>
      <c r="Z191" s="33"/>
      <c r="AA191" s="307"/>
    </row>
    <row r="192" spans="1:27" x14ac:dyDescent="0.2">
      <c r="A192" s="32"/>
      <c r="B192" s="32"/>
      <c r="C192" s="143"/>
      <c r="D192" s="35">
        <v>2</v>
      </c>
      <c r="E192" s="39"/>
      <c r="F192" s="39"/>
      <c r="G192" s="42">
        <v>18.8</v>
      </c>
      <c r="H192" s="36"/>
      <c r="I192" s="35"/>
      <c r="J192" s="33"/>
      <c r="K192" s="33"/>
      <c r="L192" s="33"/>
      <c r="M192" s="33"/>
      <c r="N192" s="36"/>
      <c r="O192" s="55"/>
      <c r="P192" s="55"/>
      <c r="Q192" s="55"/>
      <c r="R192" s="41"/>
      <c r="S192" s="33">
        <v>8.9</v>
      </c>
      <c r="T192" s="42">
        <v>98</v>
      </c>
      <c r="U192" s="35"/>
      <c r="V192" s="35"/>
      <c r="W192" s="35"/>
      <c r="X192" s="35"/>
      <c r="Y192" s="33"/>
      <c r="Z192" s="33"/>
      <c r="AA192" s="307"/>
    </row>
    <row r="193" spans="1:28" x14ac:dyDescent="0.2">
      <c r="A193" s="32"/>
      <c r="B193" s="32"/>
      <c r="C193" s="143"/>
      <c r="D193" s="35">
        <v>3</v>
      </c>
      <c r="E193" s="39"/>
      <c r="F193" s="39"/>
      <c r="G193" s="42">
        <v>18.7</v>
      </c>
      <c r="H193" s="36"/>
      <c r="I193" s="35"/>
      <c r="J193" s="33"/>
      <c r="K193" s="33"/>
      <c r="L193" s="33"/>
      <c r="M193" s="33"/>
      <c r="N193" s="36"/>
      <c r="O193" s="55"/>
      <c r="P193" s="55"/>
      <c r="Q193" s="55"/>
      <c r="R193" s="41"/>
      <c r="S193" s="33">
        <v>8.9</v>
      </c>
      <c r="T193" s="42">
        <v>98</v>
      </c>
      <c r="U193" s="35"/>
      <c r="V193" s="35"/>
      <c r="W193" s="35"/>
      <c r="X193" s="35"/>
      <c r="Y193" s="33"/>
      <c r="Z193" s="33"/>
      <c r="AA193" s="307"/>
    </row>
    <row r="194" spans="1:28" x14ac:dyDescent="0.2">
      <c r="A194" s="32"/>
      <c r="B194" s="32"/>
      <c r="C194" s="143"/>
      <c r="D194" s="35">
        <v>4</v>
      </c>
      <c r="E194" s="39"/>
      <c r="F194" s="39"/>
      <c r="G194" s="42">
        <v>18.7</v>
      </c>
      <c r="H194" s="36"/>
      <c r="I194" s="35"/>
      <c r="J194" s="33"/>
      <c r="K194" s="33"/>
      <c r="L194" s="33"/>
      <c r="M194" s="33"/>
      <c r="N194" s="36"/>
      <c r="O194" s="55"/>
      <c r="P194" s="55"/>
      <c r="Q194" s="55"/>
      <c r="R194" s="41"/>
      <c r="S194" s="33">
        <v>8.9</v>
      </c>
      <c r="T194" s="42">
        <v>98</v>
      </c>
      <c r="U194" s="35"/>
      <c r="V194" s="35"/>
      <c r="W194" s="35"/>
      <c r="X194" s="35"/>
      <c r="Y194" s="33"/>
      <c r="Z194" s="33"/>
      <c r="AA194" s="307"/>
    </row>
    <row r="195" spans="1:28" x14ac:dyDescent="0.2">
      <c r="A195" s="32"/>
      <c r="B195" s="32"/>
      <c r="C195" s="143"/>
      <c r="D195" s="35">
        <v>5</v>
      </c>
      <c r="E195" s="39"/>
      <c r="F195" s="39"/>
      <c r="G195" s="42">
        <v>18.7</v>
      </c>
      <c r="H195" s="36"/>
      <c r="I195" s="35"/>
      <c r="J195" s="33"/>
      <c r="K195" s="33"/>
      <c r="L195" s="33"/>
      <c r="M195" s="33"/>
      <c r="N195" s="36"/>
      <c r="O195" s="55"/>
      <c r="P195" s="55"/>
      <c r="Q195" s="55"/>
      <c r="R195" s="41"/>
      <c r="S195" s="33">
        <v>8.8000000000000007</v>
      </c>
      <c r="T195" s="42">
        <v>97</v>
      </c>
      <c r="U195" s="35"/>
      <c r="V195" s="35"/>
      <c r="W195" s="35"/>
      <c r="X195" s="35"/>
      <c r="Y195" s="33"/>
      <c r="Z195" s="33"/>
      <c r="AA195" s="307"/>
    </row>
    <row r="196" spans="1:28" x14ac:dyDescent="0.2">
      <c r="A196" s="32"/>
      <c r="B196" s="32"/>
      <c r="C196" s="143"/>
      <c r="D196" s="35">
        <v>6</v>
      </c>
      <c r="E196" s="39"/>
      <c r="F196" s="39"/>
      <c r="G196" s="42">
        <v>18.7</v>
      </c>
      <c r="H196" s="36"/>
      <c r="I196" s="35"/>
      <c r="J196" s="33"/>
      <c r="K196" s="33"/>
      <c r="L196" s="33"/>
      <c r="M196" s="33"/>
      <c r="N196" s="36"/>
      <c r="O196" s="55"/>
      <c r="P196" s="55"/>
      <c r="Q196" s="55"/>
      <c r="R196" s="41"/>
      <c r="S196" s="33">
        <v>8.6999999999999993</v>
      </c>
      <c r="T196" s="42">
        <v>96</v>
      </c>
      <c r="U196" s="35"/>
      <c r="V196" s="35"/>
      <c r="W196" s="35"/>
      <c r="X196" s="35"/>
      <c r="Y196" s="33"/>
      <c r="Z196" s="33"/>
      <c r="AA196" s="307"/>
    </row>
    <row r="197" spans="1:28" x14ac:dyDescent="0.2">
      <c r="A197" s="32"/>
      <c r="B197" s="32"/>
      <c r="C197" s="143"/>
      <c r="D197" s="35">
        <v>7</v>
      </c>
      <c r="E197" s="39"/>
      <c r="F197" s="39"/>
      <c r="G197" s="42">
        <v>18.399999999999999</v>
      </c>
      <c r="H197" s="36"/>
      <c r="I197" s="35"/>
      <c r="J197" s="33"/>
      <c r="K197" s="33"/>
      <c r="L197" s="33"/>
      <c r="M197" s="33"/>
      <c r="N197" s="36"/>
      <c r="O197" s="55"/>
      <c r="P197" s="55"/>
      <c r="Q197" s="55"/>
      <c r="R197" s="41"/>
      <c r="S197" s="33">
        <v>8.6</v>
      </c>
      <c r="T197" s="42">
        <v>95</v>
      </c>
      <c r="U197" s="35"/>
      <c r="V197" s="35"/>
      <c r="W197" s="35"/>
      <c r="X197" s="35"/>
      <c r="Y197" s="33"/>
      <c r="Z197" s="33"/>
      <c r="AA197" s="307"/>
    </row>
    <row r="198" spans="1:28" x14ac:dyDescent="0.2">
      <c r="A198" s="32"/>
      <c r="B198" s="32"/>
      <c r="C198" s="143"/>
      <c r="D198" s="35">
        <v>8</v>
      </c>
      <c r="E198" s="39"/>
      <c r="F198" s="39"/>
      <c r="G198" s="42">
        <v>18.399999999999999</v>
      </c>
      <c r="H198" s="36"/>
      <c r="I198" s="35"/>
      <c r="J198" s="33"/>
      <c r="K198" s="33"/>
      <c r="L198" s="33"/>
      <c r="M198" s="33"/>
      <c r="N198" s="36"/>
      <c r="O198" s="55"/>
      <c r="P198" s="55"/>
      <c r="Q198" s="55"/>
      <c r="R198" s="41"/>
      <c r="S198" s="33">
        <v>8.6</v>
      </c>
      <c r="T198" s="42">
        <v>95</v>
      </c>
      <c r="U198" s="35"/>
      <c r="V198" s="35"/>
      <c r="W198" s="35"/>
      <c r="X198" s="35"/>
      <c r="Y198" s="33"/>
      <c r="Z198" s="33"/>
      <c r="AA198" s="307"/>
    </row>
    <row r="199" spans="1:28" x14ac:dyDescent="0.2">
      <c r="A199" s="32"/>
      <c r="B199" s="32"/>
      <c r="C199" s="143"/>
      <c r="D199" s="35">
        <v>9</v>
      </c>
      <c r="E199" s="39"/>
      <c r="F199" s="39"/>
      <c r="G199" s="42">
        <v>18.399999999999999</v>
      </c>
      <c r="H199" s="36"/>
      <c r="I199" s="35"/>
      <c r="J199" s="33"/>
      <c r="K199" s="33"/>
      <c r="L199" s="33"/>
      <c r="M199" s="33"/>
      <c r="N199" s="36"/>
      <c r="O199" s="55"/>
      <c r="P199" s="55"/>
      <c r="Q199" s="55"/>
      <c r="R199" s="41"/>
      <c r="S199" s="33">
        <v>8.6</v>
      </c>
      <c r="T199" s="42">
        <v>95</v>
      </c>
      <c r="U199" s="35"/>
      <c r="V199" s="35"/>
      <c r="W199" s="35"/>
      <c r="X199" s="35"/>
      <c r="Y199" s="33"/>
      <c r="Z199" s="33"/>
      <c r="AA199" s="307"/>
    </row>
    <row r="200" spans="1:28" x14ac:dyDescent="0.2">
      <c r="A200" s="32"/>
      <c r="B200" s="32"/>
      <c r="C200" s="143"/>
      <c r="D200" s="35">
        <v>10</v>
      </c>
      <c r="E200" s="39"/>
      <c r="F200" s="39"/>
      <c r="G200" s="42">
        <v>18.399999999999999</v>
      </c>
      <c r="H200" s="36"/>
      <c r="I200" s="35"/>
      <c r="J200" s="33"/>
      <c r="K200" s="33"/>
      <c r="L200" s="33"/>
      <c r="M200" s="33"/>
      <c r="N200" s="36"/>
      <c r="O200" s="55"/>
      <c r="P200" s="55"/>
      <c r="Q200" s="55"/>
      <c r="R200" s="41"/>
      <c r="S200" s="33">
        <v>8.5</v>
      </c>
      <c r="T200" s="42">
        <v>94</v>
      </c>
      <c r="U200" s="35"/>
      <c r="V200" s="35"/>
      <c r="W200" s="35"/>
      <c r="X200" s="35"/>
      <c r="Y200" s="33"/>
      <c r="Z200" s="33"/>
      <c r="AA200" s="307"/>
    </row>
    <row r="201" spans="1:28" x14ac:dyDescent="0.2">
      <c r="A201" s="129"/>
      <c r="B201" s="32"/>
      <c r="C201" s="143" t="s">
        <v>162</v>
      </c>
      <c r="D201" s="35">
        <v>11</v>
      </c>
      <c r="E201" s="204"/>
      <c r="F201" s="209"/>
      <c r="G201" s="42">
        <v>18.3</v>
      </c>
      <c r="H201" s="33">
        <v>4.2</v>
      </c>
      <c r="I201" s="42">
        <v>55</v>
      </c>
      <c r="J201" s="42">
        <v>12</v>
      </c>
      <c r="K201" s="36">
        <v>0.12</v>
      </c>
      <c r="L201" s="33">
        <v>7.35</v>
      </c>
      <c r="M201" s="142">
        <v>7.2</v>
      </c>
      <c r="N201" s="47">
        <v>0.2</v>
      </c>
      <c r="O201" s="318">
        <v>10</v>
      </c>
      <c r="P201" s="319">
        <v>10</v>
      </c>
      <c r="Q201" s="35">
        <v>510</v>
      </c>
      <c r="R201" s="42">
        <v>25</v>
      </c>
      <c r="S201" s="33">
        <v>8.5</v>
      </c>
      <c r="T201" s="42">
        <v>94</v>
      </c>
      <c r="U201" s="204"/>
      <c r="V201" s="204"/>
      <c r="W201" s="204"/>
      <c r="X201" s="204"/>
      <c r="Y201" s="204"/>
      <c r="Z201" s="204"/>
      <c r="AA201" s="204"/>
    </row>
    <row r="202" spans="1:28" x14ac:dyDescent="0.2">
      <c r="A202" s="20"/>
      <c r="B202" s="20"/>
      <c r="C202" s="15"/>
      <c r="D202" s="19"/>
      <c r="E202" s="19"/>
      <c r="F202" s="19"/>
      <c r="G202" s="19"/>
      <c r="H202" s="19"/>
      <c r="I202" s="20"/>
      <c r="J202" s="19"/>
      <c r="K202" s="19"/>
      <c r="L202" s="19"/>
      <c r="M202" s="19"/>
      <c r="N202" s="18"/>
      <c r="O202" s="18"/>
      <c r="P202" s="17"/>
      <c r="Q202" s="17"/>
      <c r="R202" s="17"/>
      <c r="S202" s="19"/>
      <c r="T202" s="20"/>
      <c r="U202" s="20"/>
      <c r="V202" s="20"/>
      <c r="W202" s="20"/>
      <c r="X202" s="20"/>
      <c r="Y202" s="19"/>
      <c r="Z202" s="19"/>
      <c r="AA202" s="20"/>
    </row>
    <row r="203" spans="1:28" x14ac:dyDescent="0.2">
      <c r="A203" s="20"/>
      <c r="B203" s="20"/>
      <c r="C203" s="25"/>
      <c r="D203" s="19"/>
      <c r="E203" s="19"/>
      <c r="F203" s="19"/>
      <c r="G203" s="19"/>
      <c r="H203" s="20"/>
      <c r="I203" s="20"/>
      <c r="J203" s="20"/>
      <c r="K203" s="20"/>
      <c r="L203" s="20"/>
      <c r="M203" s="20"/>
      <c r="N203" s="20"/>
      <c r="O203" s="18"/>
      <c r="P203" s="17"/>
      <c r="Q203" s="17"/>
      <c r="R203" s="20"/>
      <c r="S203" s="20"/>
      <c r="T203" s="20"/>
      <c r="U203" s="20"/>
      <c r="V203" s="20"/>
      <c r="W203" s="20"/>
      <c r="X203" s="20"/>
      <c r="Y203" s="20"/>
      <c r="Z203" s="20"/>
      <c r="AA203" s="20"/>
    </row>
    <row r="204" spans="1:28" x14ac:dyDescent="0.2">
      <c r="A204" s="129">
        <v>638</v>
      </c>
      <c r="B204" s="32" t="s">
        <v>104</v>
      </c>
      <c r="C204" s="143" t="s">
        <v>162</v>
      </c>
      <c r="D204" s="35">
        <v>0.5</v>
      </c>
      <c r="E204" s="33">
        <v>1.7</v>
      </c>
      <c r="F204" s="43">
        <v>2.1</v>
      </c>
      <c r="G204" s="42">
        <v>18.600000000000001</v>
      </c>
      <c r="H204" s="33">
        <v>2.4</v>
      </c>
      <c r="I204" s="42">
        <v>90</v>
      </c>
      <c r="J204" s="42">
        <v>11</v>
      </c>
      <c r="K204" s="36">
        <v>0.14000000000000001</v>
      </c>
      <c r="L204" s="33">
        <v>7.63</v>
      </c>
      <c r="M204" s="142">
        <v>7.2</v>
      </c>
      <c r="N204" s="47">
        <v>0.23</v>
      </c>
      <c r="O204" s="42">
        <v>11</v>
      </c>
      <c r="P204" s="316">
        <v>10</v>
      </c>
      <c r="Q204" s="42">
        <v>490</v>
      </c>
      <c r="R204" s="42">
        <v>23</v>
      </c>
      <c r="S204" s="33">
        <v>8.5</v>
      </c>
      <c r="T204" s="42">
        <v>94</v>
      </c>
      <c r="U204" s="33">
        <v>5.7</v>
      </c>
      <c r="V204" s="33">
        <v>1.8</v>
      </c>
      <c r="W204" s="33">
        <v>5.4</v>
      </c>
      <c r="X204" s="33">
        <v>1</v>
      </c>
      <c r="Y204" s="33">
        <v>8.1</v>
      </c>
      <c r="Z204" s="33">
        <v>6.3</v>
      </c>
      <c r="AA204" s="33">
        <v>9.1999999999999993</v>
      </c>
    </row>
    <row r="205" spans="1:28" x14ac:dyDescent="0.2">
      <c r="A205" s="32"/>
      <c r="B205" s="32"/>
      <c r="C205" s="143"/>
      <c r="D205" s="35">
        <v>1</v>
      </c>
      <c r="E205" s="39"/>
      <c r="F205" s="39"/>
      <c r="G205" s="42">
        <v>18.5</v>
      </c>
      <c r="H205" s="36"/>
      <c r="I205" s="35"/>
      <c r="J205" s="33"/>
      <c r="K205" s="33"/>
      <c r="L205" s="35"/>
      <c r="M205" s="35"/>
      <c r="N205" s="36"/>
      <c r="O205" s="41"/>
      <c r="P205" s="41"/>
      <c r="Q205" s="41"/>
      <c r="R205" s="41"/>
      <c r="S205" s="33">
        <v>8.4</v>
      </c>
      <c r="T205" s="42">
        <v>93</v>
      </c>
      <c r="U205" s="35"/>
      <c r="V205" s="35"/>
      <c r="W205" s="35"/>
      <c r="X205" s="35"/>
      <c r="Y205" s="33"/>
      <c r="Z205" s="33"/>
      <c r="AA205" s="307"/>
      <c r="AB205" s="16"/>
    </row>
    <row r="206" spans="1:28" x14ac:dyDescent="0.2">
      <c r="A206" s="32"/>
      <c r="B206" s="32"/>
      <c r="C206" s="143"/>
      <c r="D206" s="35">
        <v>2</v>
      </c>
      <c r="E206" s="39"/>
      <c r="F206" s="39"/>
      <c r="G206" s="42">
        <v>18.2</v>
      </c>
      <c r="H206" s="36"/>
      <c r="I206" s="35"/>
      <c r="J206" s="33"/>
      <c r="K206" s="33"/>
      <c r="L206" s="35"/>
      <c r="M206" s="35"/>
      <c r="N206" s="36"/>
      <c r="O206" s="41"/>
      <c r="P206" s="41"/>
      <c r="Q206" s="41"/>
      <c r="R206" s="41"/>
      <c r="S206" s="33">
        <v>8.4</v>
      </c>
      <c r="T206" s="42">
        <v>92</v>
      </c>
      <c r="U206" s="35"/>
      <c r="V206" s="35"/>
      <c r="W206" s="35"/>
      <c r="X206" s="35"/>
      <c r="Y206" s="33"/>
      <c r="Z206" s="33"/>
      <c r="AA206" s="307"/>
      <c r="AB206" s="16"/>
    </row>
    <row r="207" spans="1:28" x14ac:dyDescent="0.2">
      <c r="A207" s="32"/>
      <c r="B207" s="32"/>
      <c r="C207" s="143"/>
      <c r="D207" s="35">
        <v>3</v>
      </c>
      <c r="E207" s="39"/>
      <c r="F207" s="39"/>
      <c r="G207" s="42">
        <v>18.100000000000001</v>
      </c>
      <c r="H207" s="36"/>
      <c r="I207" s="35"/>
      <c r="J207" s="33"/>
      <c r="K207" s="33"/>
      <c r="L207" s="35"/>
      <c r="M207" s="35"/>
      <c r="N207" s="36"/>
      <c r="O207" s="41"/>
      <c r="P207" s="41"/>
      <c r="Q207" s="41"/>
      <c r="R207" s="41"/>
      <c r="S207" s="33">
        <v>8.4</v>
      </c>
      <c r="T207" s="42">
        <v>92</v>
      </c>
      <c r="U207" s="35"/>
      <c r="V207" s="35"/>
      <c r="W207" s="35"/>
      <c r="X207" s="35"/>
      <c r="Y207" s="33"/>
      <c r="Z207" s="33"/>
      <c r="AA207" s="307"/>
      <c r="AB207" s="16"/>
    </row>
    <row r="208" spans="1:28" x14ac:dyDescent="0.2">
      <c r="A208" s="32"/>
      <c r="B208" s="32"/>
      <c r="C208" s="143"/>
      <c r="D208" s="35">
        <v>4</v>
      </c>
      <c r="E208" s="39"/>
      <c r="F208" s="39"/>
      <c r="G208" s="42">
        <v>18.100000000000001</v>
      </c>
      <c r="H208" s="36"/>
      <c r="I208" s="35"/>
      <c r="J208" s="33"/>
      <c r="K208" s="33"/>
      <c r="L208" s="35"/>
      <c r="M208" s="35"/>
      <c r="N208" s="36"/>
      <c r="O208" s="41"/>
      <c r="P208" s="41"/>
      <c r="Q208" s="41"/>
      <c r="R208" s="41"/>
      <c r="S208" s="33">
        <v>8.4</v>
      </c>
      <c r="T208" s="42">
        <v>92</v>
      </c>
      <c r="U208" s="35"/>
      <c r="V208" s="35"/>
      <c r="W208" s="35"/>
      <c r="X208" s="35"/>
      <c r="Y208" s="33"/>
      <c r="Z208" s="33"/>
      <c r="AA208" s="307"/>
      <c r="AB208" s="16"/>
    </row>
    <row r="209" spans="1:28" x14ac:dyDescent="0.2">
      <c r="A209" s="32"/>
      <c r="B209" s="32"/>
      <c r="C209" s="143"/>
      <c r="D209" s="35">
        <v>5</v>
      </c>
      <c r="E209" s="39"/>
      <c r="F209" s="39"/>
      <c r="G209" s="42">
        <v>18.100000000000001</v>
      </c>
      <c r="H209" s="36"/>
      <c r="I209" s="35"/>
      <c r="J209" s="33"/>
      <c r="K209" s="33"/>
      <c r="L209" s="35"/>
      <c r="M209" s="35"/>
      <c r="N209" s="36"/>
      <c r="O209" s="41"/>
      <c r="P209" s="41"/>
      <c r="Q209" s="41"/>
      <c r="R209" s="41"/>
      <c r="S209" s="33">
        <v>8.4</v>
      </c>
      <c r="T209" s="42">
        <v>92</v>
      </c>
      <c r="U209" s="35"/>
      <c r="V209" s="35"/>
      <c r="W209" s="35"/>
      <c r="X209" s="35"/>
      <c r="Y209" s="33"/>
      <c r="Z209" s="33"/>
      <c r="AA209" s="307"/>
      <c r="AB209" s="16"/>
    </row>
    <row r="210" spans="1:28" x14ac:dyDescent="0.2">
      <c r="A210" s="129"/>
      <c r="B210" s="32"/>
      <c r="C210" s="143" t="s">
        <v>162</v>
      </c>
      <c r="D210" s="35">
        <v>6</v>
      </c>
      <c r="E210" s="204"/>
      <c r="F210" s="209"/>
      <c r="G210" s="42">
        <v>18.100000000000001</v>
      </c>
      <c r="H210" s="33">
        <v>1.8</v>
      </c>
      <c r="I210" s="42">
        <v>55</v>
      </c>
      <c r="J210" s="42">
        <v>11</v>
      </c>
      <c r="K210" s="36">
        <v>0.15</v>
      </c>
      <c r="L210" s="33">
        <v>7.68</v>
      </c>
      <c r="M210" s="142">
        <v>7.2</v>
      </c>
      <c r="N210" s="47">
        <v>0.23</v>
      </c>
      <c r="O210" s="316">
        <v>10</v>
      </c>
      <c r="P210" s="316">
        <v>10</v>
      </c>
      <c r="Q210" s="42">
        <v>490</v>
      </c>
      <c r="R210" s="42">
        <v>17</v>
      </c>
      <c r="S210" s="33">
        <v>8.4</v>
      </c>
      <c r="T210" s="42">
        <v>92</v>
      </c>
      <c r="U210" s="204"/>
      <c r="V210" s="204"/>
      <c r="W210" s="204"/>
      <c r="X210" s="204"/>
      <c r="Y210" s="204"/>
      <c r="Z210" s="204"/>
      <c r="AA210" s="204"/>
    </row>
    <row r="211" spans="1:28" x14ac:dyDescent="0.2">
      <c r="A211" s="20"/>
      <c r="B211" s="20"/>
      <c r="C211" s="15"/>
      <c r="D211" s="19"/>
      <c r="E211" s="19"/>
      <c r="F211" s="19"/>
      <c r="G211" s="19"/>
      <c r="H211" s="19"/>
      <c r="I211" s="20"/>
      <c r="J211" s="19"/>
      <c r="K211" s="19"/>
      <c r="L211" s="19"/>
      <c r="M211" s="19"/>
      <c r="N211" s="18"/>
      <c r="O211" s="18"/>
      <c r="P211" s="17"/>
      <c r="Q211" s="17"/>
      <c r="R211" s="17"/>
      <c r="S211" s="19"/>
      <c r="T211" s="20"/>
      <c r="U211" s="20"/>
      <c r="V211" s="20"/>
      <c r="W211" s="20"/>
      <c r="X211" s="20"/>
      <c r="Y211" s="19"/>
      <c r="Z211" s="19"/>
      <c r="AA211" s="20"/>
    </row>
    <row r="212" spans="1:28" x14ac:dyDescent="0.2">
      <c r="A212" s="20"/>
      <c r="B212" s="20"/>
      <c r="C212" s="25"/>
      <c r="D212" s="19"/>
      <c r="E212" s="19"/>
      <c r="F212" s="19"/>
      <c r="G212" s="19"/>
      <c r="H212" s="20"/>
      <c r="I212" s="20"/>
      <c r="J212" s="20"/>
      <c r="K212" s="20"/>
      <c r="L212" s="20"/>
      <c r="M212" s="20"/>
      <c r="N212" s="20"/>
      <c r="O212" s="18"/>
      <c r="P212" s="17"/>
      <c r="Q212" s="17"/>
      <c r="R212" s="20"/>
      <c r="S212" s="20"/>
      <c r="T212" s="20"/>
      <c r="U212" s="20"/>
      <c r="V212" s="20"/>
      <c r="W212" s="20"/>
      <c r="X212" s="20"/>
      <c r="Y212" s="20"/>
      <c r="Z212" s="20"/>
      <c r="AA212" s="20"/>
    </row>
    <row r="213" spans="1:28" x14ac:dyDescent="0.2">
      <c r="A213" s="129">
        <v>644</v>
      </c>
      <c r="B213" s="32" t="s">
        <v>105</v>
      </c>
      <c r="C213" s="143" t="s">
        <v>162</v>
      </c>
      <c r="D213" s="35">
        <v>0.5</v>
      </c>
      <c r="E213" s="33">
        <v>1.7</v>
      </c>
      <c r="F213" s="43">
        <v>2.7</v>
      </c>
      <c r="G213" s="42">
        <v>18.3</v>
      </c>
      <c r="H213" s="33">
        <v>1.8</v>
      </c>
      <c r="I213" s="42">
        <v>90</v>
      </c>
      <c r="J213" s="42">
        <v>11</v>
      </c>
      <c r="K213" s="36">
        <v>0.14000000000000001</v>
      </c>
      <c r="L213" s="33">
        <v>7.82</v>
      </c>
      <c r="M213" s="142">
        <v>7.4</v>
      </c>
      <c r="N213" s="47">
        <v>0.25</v>
      </c>
      <c r="O213" s="316">
        <v>10</v>
      </c>
      <c r="P213" s="316">
        <v>10</v>
      </c>
      <c r="Q213" s="42">
        <v>460</v>
      </c>
      <c r="R213" s="42">
        <v>15</v>
      </c>
      <c r="S213" s="33">
        <v>8.8000000000000007</v>
      </c>
      <c r="T213" s="42">
        <v>97</v>
      </c>
      <c r="U213" s="33">
        <v>5.8</v>
      </c>
      <c r="V213" s="33">
        <v>1.8</v>
      </c>
      <c r="W213" s="33">
        <v>5.4</v>
      </c>
      <c r="X213" s="33">
        <v>1</v>
      </c>
      <c r="Y213" s="33">
        <v>8.4</v>
      </c>
      <c r="Z213" s="33">
        <v>6.4</v>
      </c>
      <c r="AA213" s="33">
        <v>9.4</v>
      </c>
    </row>
    <row r="214" spans="1:28" x14ac:dyDescent="0.2">
      <c r="A214" s="32"/>
      <c r="B214" s="32"/>
      <c r="C214" s="143"/>
      <c r="D214" s="35">
        <v>1</v>
      </c>
      <c r="E214" s="35"/>
      <c r="F214" s="39"/>
      <c r="G214" s="42">
        <v>18.2</v>
      </c>
      <c r="H214" s="36"/>
      <c r="I214" s="35"/>
      <c r="J214" s="33"/>
      <c r="K214" s="33"/>
      <c r="L214" s="33"/>
      <c r="M214" s="33"/>
      <c r="N214" s="36"/>
      <c r="O214" s="41"/>
      <c r="P214" s="41"/>
      <c r="Q214" s="41"/>
      <c r="R214" s="41"/>
      <c r="S214" s="33">
        <v>8.8000000000000007</v>
      </c>
      <c r="T214" s="42">
        <v>96</v>
      </c>
      <c r="U214" s="35"/>
      <c r="V214" s="35"/>
      <c r="W214" s="35"/>
      <c r="X214" s="35"/>
      <c r="Y214" s="33"/>
      <c r="Z214" s="33"/>
      <c r="AA214" s="307"/>
    </row>
    <row r="215" spans="1:28" x14ac:dyDescent="0.2">
      <c r="A215" s="32"/>
      <c r="B215" s="32"/>
      <c r="C215" s="143"/>
      <c r="D215" s="35">
        <v>2</v>
      </c>
      <c r="E215" s="35"/>
      <c r="F215" s="39"/>
      <c r="G215" s="42">
        <v>18.2</v>
      </c>
      <c r="H215" s="36"/>
      <c r="I215" s="35"/>
      <c r="J215" s="33"/>
      <c r="K215" s="33"/>
      <c r="L215" s="33"/>
      <c r="M215" s="33"/>
      <c r="N215" s="36"/>
      <c r="O215" s="41"/>
      <c r="P215" s="41"/>
      <c r="Q215" s="41"/>
      <c r="R215" s="41"/>
      <c r="S215" s="33">
        <v>8.6999999999999993</v>
      </c>
      <c r="T215" s="42">
        <v>96</v>
      </c>
      <c r="U215" s="35"/>
      <c r="V215" s="35"/>
      <c r="W215" s="35"/>
      <c r="X215" s="35"/>
      <c r="Y215" s="33"/>
      <c r="Z215" s="33"/>
      <c r="AA215" s="307"/>
    </row>
    <row r="216" spans="1:28" x14ac:dyDescent="0.2">
      <c r="A216" s="32"/>
      <c r="B216" s="32"/>
      <c r="C216" s="143"/>
      <c r="D216" s="35">
        <v>3</v>
      </c>
      <c r="E216" s="35"/>
      <c r="F216" s="39"/>
      <c r="G216" s="42">
        <v>18.2</v>
      </c>
      <c r="H216" s="36"/>
      <c r="I216" s="35"/>
      <c r="J216" s="33"/>
      <c r="K216" s="33"/>
      <c r="L216" s="33"/>
      <c r="M216" s="33"/>
      <c r="N216" s="36"/>
      <c r="O216" s="41"/>
      <c r="P216" s="41"/>
      <c r="Q216" s="41"/>
      <c r="R216" s="41"/>
      <c r="S216" s="33">
        <v>8.6999999999999993</v>
      </c>
      <c r="T216" s="42">
        <v>96</v>
      </c>
      <c r="U216" s="35"/>
      <c r="V216" s="35"/>
      <c r="W216" s="35"/>
      <c r="X216" s="35"/>
      <c r="Y216" s="33"/>
      <c r="Z216" s="33"/>
      <c r="AA216" s="307"/>
    </row>
    <row r="217" spans="1:28" x14ac:dyDescent="0.2">
      <c r="A217" s="32"/>
      <c r="B217" s="32"/>
      <c r="C217" s="143"/>
      <c r="D217" s="35">
        <v>4</v>
      </c>
      <c r="E217" s="35"/>
      <c r="F217" s="39"/>
      <c r="G217" s="42">
        <v>18.100000000000001</v>
      </c>
      <c r="H217" s="36"/>
      <c r="I217" s="35"/>
      <c r="J217" s="33"/>
      <c r="K217" s="33"/>
      <c r="L217" s="33"/>
      <c r="M217" s="33"/>
      <c r="N217" s="36"/>
      <c r="O217" s="41"/>
      <c r="P217" s="41"/>
      <c r="Q217" s="41"/>
      <c r="R217" s="41"/>
      <c r="S217" s="33">
        <v>8.6999999999999993</v>
      </c>
      <c r="T217" s="42">
        <v>95</v>
      </c>
      <c r="U217" s="35"/>
      <c r="V217" s="35"/>
      <c r="W217" s="35"/>
      <c r="X217" s="35"/>
      <c r="Y217" s="33"/>
      <c r="Z217" s="33"/>
      <c r="AA217" s="307"/>
    </row>
    <row r="218" spans="1:28" x14ac:dyDescent="0.2">
      <c r="A218" s="32"/>
      <c r="B218" s="32"/>
      <c r="C218" s="143"/>
      <c r="D218" s="35">
        <v>5</v>
      </c>
      <c r="E218" s="35"/>
      <c r="F218" s="39"/>
      <c r="G218" s="42">
        <v>18.100000000000001</v>
      </c>
      <c r="H218" s="36"/>
      <c r="I218" s="35"/>
      <c r="J218" s="33"/>
      <c r="K218" s="33"/>
      <c r="L218" s="33"/>
      <c r="M218" s="33"/>
      <c r="N218" s="36"/>
      <c r="O218" s="41"/>
      <c r="P218" s="41"/>
      <c r="Q218" s="41"/>
      <c r="R218" s="41"/>
      <c r="S218" s="33">
        <v>8.6</v>
      </c>
      <c r="T218" s="42">
        <v>95</v>
      </c>
      <c r="U218" s="35"/>
      <c r="V218" s="35"/>
      <c r="W218" s="35"/>
      <c r="X218" s="35"/>
      <c r="Y218" s="33"/>
      <c r="Z218" s="33"/>
      <c r="AA218" s="307"/>
    </row>
    <row r="219" spans="1:28" x14ac:dyDescent="0.2">
      <c r="A219" s="32"/>
      <c r="B219" s="32"/>
      <c r="C219" s="143"/>
      <c r="D219" s="35">
        <v>6</v>
      </c>
      <c r="E219" s="35"/>
      <c r="F219" s="39"/>
      <c r="G219" s="42">
        <v>18</v>
      </c>
      <c r="H219" s="36"/>
      <c r="I219" s="35"/>
      <c r="J219" s="33"/>
      <c r="K219" s="33"/>
      <c r="L219" s="33"/>
      <c r="M219" s="33"/>
      <c r="N219" s="36"/>
      <c r="O219" s="41"/>
      <c r="P219" s="41"/>
      <c r="Q219" s="41"/>
      <c r="R219" s="41"/>
      <c r="S219" s="33">
        <v>8.6</v>
      </c>
      <c r="T219" s="42">
        <v>94</v>
      </c>
      <c r="U219" s="35"/>
      <c r="V219" s="35"/>
      <c r="W219" s="35"/>
      <c r="X219" s="35"/>
      <c r="Y219" s="33"/>
      <c r="Z219" s="33"/>
      <c r="AA219" s="307"/>
    </row>
    <row r="220" spans="1:28" x14ac:dyDescent="0.2">
      <c r="A220" s="32"/>
      <c r="B220" s="32"/>
      <c r="C220" s="143"/>
      <c r="D220" s="35">
        <v>7</v>
      </c>
      <c r="E220" s="35"/>
      <c r="F220" s="39"/>
      <c r="G220" s="42">
        <v>18</v>
      </c>
      <c r="H220" s="36"/>
      <c r="I220" s="35"/>
      <c r="J220" s="33"/>
      <c r="K220" s="33"/>
      <c r="L220" s="33"/>
      <c r="M220" s="33"/>
      <c r="N220" s="36"/>
      <c r="O220" s="41"/>
      <c r="P220" s="41"/>
      <c r="Q220" s="41"/>
      <c r="R220" s="41"/>
      <c r="S220" s="33">
        <v>8.6</v>
      </c>
      <c r="T220" s="42">
        <v>94</v>
      </c>
      <c r="U220" s="35"/>
      <c r="V220" s="35"/>
      <c r="W220" s="35"/>
      <c r="X220" s="35"/>
      <c r="Y220" s="33"/>
      <c r="Z220" s="33"/>
      <c r="AA220" s="307"/>
    </row>
    <row r="221" spans="1:28" x14ac:dyDescent="0.2">
      <c r="A221" s="32"/>
      <c r="B221" s="32"/>
      <c r="C221" s="143"/>
      <c r="D221" s="35">
        <v>8</v>
      </c>
      <c r="E221" s="35"/>
      <c r="F221" s="39"/>
      <c r="G221" s="42">
        <v>18</v>
      </c>
      <c r="H221" s="36"/>
      <c r="I221" s="35"/>
      <c r="J221" s="33"/>
      <c r="K221" s="33"/>
      <c r="L221" s="33"/>
      <c r="M221" s="33"/>
      <c r="N221" s="36"/>
      <c r="O221" s="41"/>
      <c r="P221" s="41"/>
      <c r="Q221" s="41"/>
      <c r="R221" s="41"/>
      <c r="S221" s="33">
        <v>8.6</v>
      </c>
      <c r="T221" s="42">
        <v>94</v>
      </c>
      <c r="U221" s="35"/>
      <c r="V221" s="35"/>
      <c r="W221" s="35"/>
      <c r="X221" s="35"/>
      <c r="Y221" s="33"/>
      <c r="Z221" s="33"/>
      <c r="AA221" s="307"/>
    </row>
    <row r="222" spans="1:28" x14ac:dyDescent="0.2">
      <c r="A222" s="32"/>
      <c r="B222" s="32"/>
      <c r="C222" s="143"/>
      <c r="D222" s="35">
        <v>9</v>
      </c>
      <c r="E222" s="35"/>
      <c r="F222" s="39"/>
      <c r="G222" s="42">
        <v>18</v>
      </c>
      <c r="H222" s="36"/>
      <c r="I222" s="35"/>
      <c r="J222" s="33"/>
      <c r="K222" s="33"/>
      <c r="L222" s="33"/>
      <c r="M222" s="33"/>
      <c r="N222" s="36"/>
      <c r="O222" s="41"/>
      <c r="P222" s="41"/>
      <c r="Q222" s="41"/>
      <c r="R222" s="41"/>
      <c r="S222" s="33">
        <v>8.5</v>
      </c>
      <c r="T222" s="42">
        <v>93</v>
      </c>
      <c r="U222" s="35"/>
      <c r="V222" s="35"/>
      <c r="W222" s="35"/>
      <c r="X222" s="35"/>
      <c r="Y222" s="33"/>
      <c r="Z222" s="33"/>
      <c r="AA222" s="307"/>
    </row>
    <row r="223" spans="1:28" x14ac:dyDescent="0.2">
      <c r="A223" s="32"/>
      <c r="B223" s="32"/>
      <c r="C223" s="143"/>
      <c r="D223" s="35">
        <v>10</v>
      </c>
      <c r="E223" s="35"/>
      <c r="F223" s="39"/>
      <c r="G223" s="42">
        <v>17.899999999999999</v>
      </c>
      <c r="H223" s="36"/>
      <c r="I223" s="35"/>
      <c r="J223" s="33"/>
      <c r="K223" s="33"/>
      <c r="L223" s="33"/>
      <c r="M223" s="33"/>
      <c r="N223" s="36"/>
      <c r="O223" s="41"/>
      <c r="P223" s="41"/>
      <c r="Q223" s="41"/>
      <c r="R223" s="41"/>
      <c r="S223" s="33">
        <v>8.4</v>
      </c>
      <c r="T223" s="42">
        <v>92</v>
      </c>
      <c r="U223" s="35"/>
      <c r="V223" s="35"/>
      <c r="W223" s="35"/>
      <c r="X223" s="35"/>
      <c r="Y223" s="33"/>
      <c r="Z223" s="33"/>
      <c r="AA223" s="307"/>
    </row>
    <row r="224" spans="1:28" x14ac:dyDescent="0.2">
      <c r="A224" s="32"/>
      <c r="B224" s="32"/>
      <c r="C224" s="143"/>
      <c r="D224" s="35">
        <v>11</v>
      </c>
      <c r="E224" s="35"/>
      <c r="F224" s="39"/>
      <c r="G224" s="42">
        <v>12.4</v>
      </c>
      <c r="H224" s="36"/>
      <c r="I224" s="35"/>
      <c r="J224" s="33"/>
      <c r="K224" s="33"/>
      <c r="L224" s="33"/>
      <c r="M224" s="33"/>
      <c r="N224" s="36"/>
      <c r="O224" s="41"/>
      <c r="P224" s="41"/>
      <c r="Q224" s="41"/>
      <c r="R224" s="41"/>
      <c r="S224" s="41">
        <v>0.01</v>
      </c>
      <c r="T224" s="36">
        <v>0.1</v>
      </c>
      <c r="U224" s="35"/>
      <c r="V224" s="35"/>
      <c r="W224" s="35"/>
      <c r="X224" s="35"/>
      <c r="Y224" s="33"/>
      <c r="Z224" s="33"/>
      <c r="AA224" s="307"/>
    </row>
    <row r="225" spans="1:28" x14ac:dyDescent="0.2">
      <c r="A225" s="32"/>
      <c r="B225" s="32"/>
      <c r="C225" s="143"/>
      <c r="D225" s="35">
        <v>12</v>
      </c>
      <c r="E225" s="35"/>
      <c r="F225" s="39"/>
      <c r="G225" s="42">
        <v>12</v>
      </c>
      <c r="H225" s="36"/>
      <c r="I225" s="35"/>
      <c r="J225" s="33"/>
      <c r="K225" s="33"/>
      <c r="L225" s="33"/>
      <c r="M225" s="33"/>
      <c r="N225" s="36"/>
      <c r="O225" s="41"/>
      <c r="P225" s="41"/>
      <c r="Q225" s="41"/>
      <c r="R225" s="41"/>
      <c r="S225" s="41">
        <v>0.01</v>
      </c>
      <c r="T225" s="36">
        <v>0.2</v>
      </c>
      <c r="U225" s="35"/>
      <c r="V225" s="35"/>
      <c r="W225" s="35"/>
      <c r="X225" s="35"/>
      <c r="Y225" s="33"/>
      <c r="Z225" s="33"/>
      <c r="AA225" s="307"/>
    </row>
    <row r="226" spans="1:28" x14ac:dyDescent="0.2">
      <c r="A226" s="129"/>
      <c r="B226" s="32"/>
      <c r="C226" s="143" t="s">
        <v>162</v>
      </c>
      <c r="D226" s="35">
        <v>12.5</v>
      </c>
      <c r="E226" s="204"/>
      <c r="F226" s="209"/>
      <c r="G226" s="42">
        <v>12</v>
      </c>
      <c r="H226" s="33">
        <v>1.9</v>
      </c>
      <c r="I226" s="42">
        <v>110</v>
      </c>
      <c r="J226" s="42">
        <v>12</v>
      </c>
      <c r="K226" s="36">
        <v>0.2</v>
      </c>
      <c r="L226" s="33">
        <v>9.4700000000000006</v>
      </c>
      <c r="M226" s="142">
        <v>6.7</v>
      </c>
      <c r="N226" s="47">
        <v>0.41</v>
      </c>
      <c r="O226" s="42">
        <v>81</v>
      </c>
      <c r="P226" s="42">
        <v>160</v>
      </c>
      <c r="Q226" s="42">
        <v>710</v>
      </c>
      <c r="R226" s="42">
        <v>21</v>
      </c>
      <c r="S226" s="320">
        <v>0.01</v>
      </c>
      <c r="T226" s="317">
        <v>0.1</v>
      </c>
      <c r="U226" s="204"/>
      <c r="V226" s="204"/>
      <c r="W226" s="204"/>
      <c r="X226" s="204"/>
      <c r="Y226" s="204"/>
      <c r="Z226" s="204"/>
      <c r="AA226" s="204"/>
    </row>
    <row r="227" spans="1:28" x14ac:dyDescent="0.2">
      <c r="A227" s="20"/>
      <c r="B227" s="20"/>
      <c r="C227" s="15"/>
      <c r="D227" s="19"/>
      <c r="E227" s="19"/>
      <c r="F227" s="19"/>
      <c r="G227" s="19"/>
      <c r="H227" s="19"/>
      <c r="I227" s="20"/>
      <c r="J227" s="19"/>
      <c r="K227" s="19"/>
      <c r="L227" s="19"/>
      <c r="M227" s="19"/>
      <c r="N227" s="18"/>
      <c r="O227" s="18"/>
      <c r="P227" s="17"/>
      <c r="Q227" s="17"/>
      <c r="R227" s="17"/>
      <c r="S227" s="19"/>
      <c r="T227" s="20"/>
      <c r="U227" s="20"/>
      <c r="V227" s="20"/>
      <c r="W227" s="20"/>
      <c r="X227" s="20"/>
      <c r="Y227" s="19"/>
      <c r="Z227" s="19"/>
      <c r="AA227" s="20"/>
    </row>
    <row r="228" spans="1:28" x14ac:dyDescent="0.2">
      <c r="A228" s="20"/>
      <c r="B228" s="20"/>
      <c r="C228" s="25"/>
      <c r="D228" s="19"/>
      <c r="E228" s="19"/>
      <c r="F228" s="19"/>
      <c r="G228" s="19"/>
      <c r="H228" s="20"/>
      <c r="I228" s="20"/>
      <c r="J228" s="20"/>
      <c r="K228" s="20"/>
      <c r="L228" s="20"/>
      <c r="M228" s="302"/>
      <c r="N228" s="302"/>
      <c r="O228" s="303"/>
      <c r="P228" s="17"/>
      <c r="Q228" s="17"/>
      <c r="R228" s="20"/>
      <c r="S228" s="20"/>
      <c r="T228" s="20"/>
      <c r="U228" s="20"/>
      <c r="V228" s="20"/>
      <c r="W228" s="20"/>
      <c r="X228" s="20"/>
      <c r="Y228" s="20"/>
      <c r="Z228" s="20"/>
      <c r="AA228" s="20"/>
    </row>
    <row r="229" spans="1:28" x14ac:dyDescent="0.2">
      <c r="A229" s="129">
        <v>658</v>
      </c>
      <c r="B229" s="32" t="s">
        <v>106</v>
      </c>
      <c r="C229" s="143" t="s">
        <v>162</v>
      </c>
      <c r="D229" s="35">
        <v>0.5</v>
      </c>
      <c r="E229" s="33">
        <v>2.5</v>
      </c>
      <c r="F229" s="43">
        <v>3.4</v>
      </c>
      <c r="G229" s="42">
        <v>19.2</v>
      </c>
      <c r="H229" s="33">
        <v>1.7</v>
      </c>
      <c r="I229" s="42">
        <v>20</v>
      </c>
      <c r="J229" s="42">
        <v>10</v>
      </c>
      <c r="K229" s="41">
        <v>9.4E-2</v>
      </c>
      <c r="L229" s="33">
        <v>7.09</v>
      </c>
      <c r="M229" s="142">
        <v>7.1</v>
      </c>
      <c r="N229" s="47">
        <v>0.15</v>
      </c>
      <c r="O229" s="146">
        <v>12</v>
      </c>
      <c r="P229" s="42">
        <v>25</v>
      </c>
      <c r="Q229" s="42">
        <v>440</v>
      </c>
      <c r="R229" s="42">
        <v>10</v>
      </c>
      <c r="S229" s="33">
        <v>8.6</v>
      </c>
      <c r="T229" s="42">
        <v>97</v>
      </c>
      <c r="U229" s="33">
        <v>4.7</v>
      </c>
      <c r="V229" s="33">
        <v>1.4</v>
      </c>
      <c r="W229" s="33">
        <v>5.5</v>
      </c>
      <c r="X229" s="36">
        <v>0.91</v>
      </c>
      <c r="Y229" s="33">
        <v>8.9</v>
      </c>
      <c r="Z229" s="33">
        <v>6.2</v>
      </c>
      <c r="AA229" s="33">
        <v>7.6</v>
      </c>
    </row>
    <row r="230" spans="1:28" x14ac:dyDescent="0.2">
      <c r="A230" s="32"/>
      <c r="B230" s="32"/>
      <c r="C230" s="143"/>
      <c r="D230" s="35">
        <v>1</v>
      </c>
      <c r="E230" s="39"/>
      <c r="F230" s="39"/>
      <c r="G230" s="42">
        <v>18.399999999999999</v>
      </c>
      <c r="H230" s="33"/>
      <c r="I230" s="35"/>
      <c r="J230" s="33"/>
      <c r="K230" s="41"/>
      <c r="L230" s="33"/>
      <c r="M230" s="33"/>
      <c r="N230" s="36"/>
      <c r="O230" s="36"/>
      <c r="P230" s="33"/>
      <c r="Q230" s="36"/>
      <c r="R230" s="41"/>
      <c r="S230" s="33">
        <v>8.6</v>
      </c>
      <c r="T230" s="42">
        <v>95</v>
      </c>
      <c r="U230" s="35"/>
      <c r="V230" s="35"/>
      <c r="W230" s="35"/>
      <c r="X230" s="35"/>
      <c r="Y230" s="33"/>
      <c r="Z230" s="33"/>
      <c r="AA230" s="307"/>
      <c r="AB230" s="16"/>
    </row>
    <row r="231" spans="1:28" x14ac:dyDescent="0.2">
      <c r="A231" s="32"/>
      <c r="B231" s="32"/>
      <c r="C231" s="143"/>
      <c r="D231" s="35">
        <v>2</v>
      </c>
      <c r="E231" s="39"/>
      <c r="F231" s="39"/>
      <c r="G231" s="42">
        <v>18.3</v>
      </c>
      <c r="H231" s="33"/>
      <c r="I231" s="35"/>
      <c r="J231" s="33"/>
      <c r="K231" s="41"/>
      <c r="L231" s="33"/>
      <c r="M231" s="33"/>
      <c r="N231" s="36"/>
      <c r="O231" s="36"/>
      <c r="P231" s="33"/>
      <c r="Q231" s="36"/>
      <c r="R231" s="41"/>
      <c r="S231" s="33">
        <v>8.5</v>
      </c>
      <c r="T231" s="42">
        <v>94</v>
      </c>
      <c r="U231" s="35"/>
      <c r="V231" s="35"/>
      <c r="W231" s="35"/>
      <c r="X231" s="35"/>
      <c r="Y231" s="33"/>
      <c r="Z231" s="33"/>
      <c r="AA231" s="307"/>
      <c r="AB231" s="16"/>
    </row>
    <row r="232" spans="1:28" x14ac:dyDescent="0.2">
      <c r="A232" s="32"/>
      <c r="B232" s="32"/>
      <c r="C232" s="143"/>
      <c r="D232" s="35">
        <v>3</v>
      </c>
      <c r="E232" s="39"/>
      <c r="F232" s="39"/>
      <c r="G232" s="42">
        <v>18.2</v>
      </c>
      <c r="H232" s="33"/>
      <c r="I232" s="35"/>
      <c r="J232" s="33"/>
      <c r="K232" s="41"/>
      <c r="L232" s="33"/>
      <c r="M232" s="33"/>
      <c r="N232" s="36"/>
      <c r="O232" s="36"/>
      <c r="P232" s="33"/>
      <c r="Q232" s="36"/>
      <c r="R232" s="41"/>
      <c r="S232" s="33">
        <v>8.5</v>
      </c>
      <c r="T232" s="42">
        <v>94</v>
      </c>
      <c r="U232" s="35"/>
      <c r="V232" s="35"/>
      <c r="W232" s="35"/>
      <c r="X232" s="35"/>
      <c r="Y232" s="33"/>
      <c r="Z232" s="33"/>
      <c r="AA232" s="307"/>
      <c r="AB232" s="16"/>
    </row>
    <row r="233" spans="1:28" x14ac:dyDescent="0.2">
      <c r="A233" s="32"/>
      <c r="B233" s="32"/>
      <c r="C233" s="143"/>
      <c r="D233" s="35">
        <v>4</v>
      </c>
      <c r="E233" s="39"/>
      <c r="F233" s="39"/>
      <c r="G233" s="42">
        <v>18.2</v>
      </c>
      <c r="H233" s="33"/>
      <c r="I233" s="35"/>
      <c r="J233" s="33"/>
      <c r="K233" s="41"/>
      <c r="L233" s="33"/>
      <c r="M233" s="33"/>
      <c r="N233" s="36"/>
      <c r="O233" s="36"/>
      <c r="P233" s="33"/>
      <c r="Q233" s="36"/>
      <c r="R233" s="41"/>
      <c r="S233" s="33">
        <v>8.5</v>
      </c>
      <c r="T233" s="42">
        <v>93</v>
      </c>
      <c r="U233" s="35"/>
      <c r="V233" s="35"/>
      <c r="W233" s="35"/>
      <c r="X233" s="35"/>
      <c r="Y233" s="33"/>
      <c r="Z233" s="33"/>
      <c r="AA233" s="307"/>
      <c r="AB233" s="16"/>
    </row>
    <row r="234" spans="1:28" x14ac:dyDescent="0.2">
      <c r="A234" s="32"/>
      <c r="B234" s="32"/>
      <c r="C234" s="143"/>
      <c r="D234" s="35">
        <v>5</v>
      </c>
      <c r="E234" s="39"/>
      <c r="F234" s="39"/>
      <c r="G234" s="42">
        <v>18.2</v>
      </c>
      <c r="H234" s="33"/>
      <c r="I234" s="35"/>
      <c r="J234" s="33"/>
      <c r="K234" s="41"/>
      <c r="L234" s="33"/>
      <c r="M234" s="33"/>
      <c r="N234" s="36"/>
      <c r="O234" s="36"/>
      <c r="P234" s="33"/>
      <c r="Q234" s="36"/>
      <c r="R234" s="41"/>
      <c r="S234" s="33">
        <v>8.4</v>
      </c>
      <c r="T234" s="42">
        <v>93</v>
      </c>
      <c r="U234" s="35"/>
      <c r="V234" s="35"/>
      <c r="W234" s="35"/>
      <c r="X234" s="35"/>
      <c r="Y234" s="33"/>
      <c r="Z234" s="33"/>
      <c r="AA234" s="307"/>
      <c r="AB234" s="16"/>
    </row>
    <row r="235" spans="1:28" x14ac:dyDescent="0.2">
      <c r="A235" s="32"/>
      <c r="B235" s="32"/>
      <c r="C235" s="143"/>
      <c r="D235" s="35">
        <v>6</v>
      </c>
      <c r="E235" s="39"/>
      <c r="F235" s="39"/>
      <c r="G235" s="42">
        <v>18.2</v>
      </c>
      <c r="H235" s="33"/>
      <c r="I235" s="35"/>
      <c r="J235" s="33"/>
      <c r="K235" s="41"/>
      <c r="L235" s="33"/>
      <c r="M235" s="33"/>
      <c r="N235" s="36"/>
      <c r="O235" s="36"/>
      <c r="P235" s="33"/>
      <c r="Q235" s="36"/>
      <c r="R235" s="41"/>
      <c r="S235" s="33">
        <v>8.4</v>
      </c>
      <c r="T235" s="42">
        <v>93</v>
      </c>
      <c r="U235" s="35"/>
      <c r="V235" s="35"/>
      <c r="W235" s="35"/>
      <c r="X235" s="35"/>
      <c r="Y235" s="33"/>
      <c r="Z235" s="33"/>
      <c r="AA235" s="307"/>
      <c r="AB235" s="16"/>
    </row>
    <row r="236" spans="1:28" x14ac:dyDescent="0.2">
      <c r="A236" s="32"/>
      <c r="B236" s="32"/>
      <c r="C236" s="143"/>
      <c r="D236" s="35">
        <v>7</v>
      </c>
      <c r="E236" s="39"/>
      <c r="F236" s="39"/>
      <c r="G236" s="42">
        <v>18.100000000000001</v>
      </c>
      <c r="H236" s="33"/>
      <c r="I236" s="35"/>
      <c r="J236" s="33"/>
      <c r="K236" s="41"/>
      <c r="L236" s="33"/>
      <c r="M236" s="33"/>
      <c r="N236" s="36"/>
      <c r="O236" s="36"/>
      <c r="P236" s="33"/>
      <c r="Q236" s="36"/>
      <c r="R236" s="41"/>
      <c r="S236" s="33">
        <v>8.4</v>
      </c>
      <c r="T236" s="42">
        <v>92</v>
      </c>
      <c r="U236" s="35"/>
      <c r="V236" s="35"/>
      <c r="W236" s="35"/>
      <c r="X236" s="35"/>
      <c r="Y236" s="33"/>
      <c r="Z236" s="33"/>
      <c r="AA236" s="307"/>
      <c r="AB236" s="16"/>
    </row>
    <row r="237" spans="1:28" x14ac:dyDescent="0.2">
      <c r="A237" s="32"/>
      <c r="B237" s="32"/>
      <c r="C237" s="143"/>
      <c r="D237" s="35">
        <v>8</v>
      </c>
      <c r="E237" s="39"/>
      <c r="F237" s="39"/>
      <c r="G237" s="42">
        <v>17.899999999999999</v>
      </c>
      <c r="H237" s="33"/>
      <c r="I237" s="35"/>
      <c r="J237" s="33"/>
      <c r="K237" s="41"/>
      <c r="L237" s="33"/>
      <c r="M237" s="33"/>
      <c r="N237" s="36"/>
      <c r="O237" s="36"/>
      <c r="P237" s="33"/>
      <c r="Q237" s="36"/>
      <c r="R237" s="41"/>
      <c r="S237" s="33">
        <v>7.9</v>
      </c>
      <c r="T237" s="42">
        <v>86</v>
      </c>
      <c r="U237" s="35"/>
      <c r="V237" s="35"/>
      <c r="W237" s="35"/>
      <c r="X237" s="35"/>
      <c r="Y237" s="33"/>
      <c r="Z237" s="33"/>
      <c r="AA237" s="307"/>
      <c r="AB237" s="16"/>
    </row>
    <row r="238" spans="1:28" x14ac:dyDescent="0.2">
      <c r="A238" s="32"/>
      <c r="B238" s="32"/>
      <c r="C238" s="143"/>
      <c r="D238" s="35">
        <v>9</v>
      </c>
      <c r="E238" s="39"/>
      <c r="F238" s="39"/>
      <c r="G238" s="42">
        <v>13.5</v>
      </c>
      <c r="H238" s="33"/>
      <c r="I238" s="35"/>
      <c r="J238" s="33"/>
      <c r="K238" s="41"/>
      <c r="L238" s="33"/>
      <c r="M238" s="33"/>
      <c r="N238" s="36"/>
      <c r="O238" s="36"/>
      <c r="P238" s="33"/>
      <c r="Q238" s="36"/>
      <c r="R238" s="41"/>
      <c r="S238" s="33">
        <v>1.3</v>
      </c>
      <c r="T238" s="42">
        <v>13</v>
      </c>
      <c r="U238" s="35"/>
      <c r="V238" s="35"/>
      <c r="W238" s="35"/>
      <c r="X238" s="35"/>
      <c r="Y238" s="33"/>
      <c r="Z238" s="33"/>
      <c r="AA238" s="307"/>
      <c r="AB238" s="16"/>
    </row>
    <row r="239" spans="1:28" x14ac:dyDescent="0.2">
      <c r="A239" s="32"/>
      <c r="B239" s="32"/>
      <c r="C239" s="143"/>
      <c r="D239" s="35">
        <v>10</v>
      </c>
      <c r="E239" s="39"/>
      <c r="F239" s="39"/>
      <c r="G239" s="42">
        <v>11.7</v>
      </c>
      <c r="H239" s="33"/>
      <c r="I239" s="35"/>
      <c r="J239" s="33"/>
      <c r="K239" s="41"/>
      <c r="L239" s="33"/>
      <c r="M239" s="33"/>
      <c r="N239" s="36"/>
      <c r="O239" s="36"/>
      <c r="P239" s="33"/>
      <c r="Q239" s="36"/>
      <c r="R239" s="41"/>
      <c r="S239" s="33">
        <v>1.5</v>
      </c>
      <c r="T239" s="42">
        <v>14</v>
      </c>
      <c r="U239" s="35"/>
      <c r="V239" s="35"/>
      <c r="W239" s="35"/>
      <c r="X239" s="35"/>
      <c r="Y239" s="33"/>
      <c r="Z239" s="33"/>
      <c r="AA239" s="307"/>
      <c r="AB239" s="16"/>
    </row>
    <row r="240" spans="1:28" x14ac:dyDescent="0.2">
      <c r="A240" s="32"/>
      <c r="B240" s="32"/>
      <c r="C240" s="143"/>
      <c r="D240" s="35">
        <v>11</v>
      </c>
      <c r="E240" s="39"/>
      <c r="F240" s="39"/>
      <c r="G240" s="42">
        <v>11</v>
      </c>
      <c r="H240" s="33"/>
      <c r="I240" s="35"/>
      <c r="J240" s="33"/>
      <c r="K240" s="41"/>
      <c r="L240" s="33"/>
      <c r="M240" s="33"/>
      <c r="N240" s="36"/>
      <c r="O240" s="36"/>
      <c r="P240" s="33"/>
      <c r="Q240" s="36"/>
      <c r="R240" s="41"/>
      <c r="S240" s="33">
        <v>2</v>
      </c>
      <c r="T240" s="42">
        <v>19</v>
      </c>
      <c r="U240" s="35"/>
      <c r="V240" s="35"/>
      <c r="W240" s="35"/>
      <c r="X240" s="35"/>
      <c r="Y240" s="33"/>
      <c r="Z240" s="33"/>
      <c r="AA240" s="307"/>
      <c r="AB240" s="16"/>
    </row>
    <row r="241" spans="1:28" x14ac:dyDescent="0.2">
      <c r="A241" s="32"/>
      <c r="B241" s="32"/>
      <c r="C241" s="143"/>
      <c r="D241" s="35">
        <v>12</v>
      </c>
      <c r="E241" s="39"/>
      <c r="F241" s="39"/>
      <c r="G241" s="42">
        <v>10.6</v>
      </c>
      <c r="H241" s="33"/>
      <c r="I241" s="35"/>
      <c r="J241" s="33"/>
      <c r="K241" s="41"/>
      <c r="L241" s="33"/>
      <c r="M241" s="33"/>
      <c r="N241" s="36"/>
      <c r="O241" s="36"/>
      <c r="P241" s="33"/>
      <c r="Q241" s="36"/>
      <c r="R241" s="41"/>
      <c r="S241" s="33">
        <v>2.4</v>
      </c>
      <c r="T241" s="42">
        <v>23</v>
      </c>
      <c r="U241" s="35"/>
      <c r="V241" s="35"/>
      <c r="W241" s="35"/>
      <c r="X241" s="35"/>
      <c r="Y241" s="33"/>
      <c r="Z241" s="33"/>
      <c r="AA241" s="307"/>
      <c r="AB241" s="16"/>
    </row>
    <row r="242" spans="1:28" x14ac:dyDescent="0.2">
      <c r="A242" s="32"/>
      <c r="B242" s="32"/>
      <c r="C242" s="143"/>
      <c r="D242" s="35">
        <v>13</v>
      </c>
      <c r="E242" s="39"/>
      <c r="F242" s="39"/>
      <c r="G242" s="42">
        <v>10</v>
      </c>
      <c r="H242" s="33"/>
      <c r="I242" s="35"/>
      <c r="J242" s="33"/>
      <c r="K242" s="41"/>
      <c r="L242" s="33"/>
      <c r="M242" s="33"/>
      <c r="N242" s="36"/>
      <c r="O242" s="36"/>
      <c r="P242" s="33"/>
      <c r="Q242" s="36"/>
      <c r="R242" s="41"/>
      <c r="S242" s="33">
        <v>3.3</v>
      </c>
      <c r="T242" s="42">
        <v>30</v>
      </c>
      <c r="U242" s="35"/>
      <c r="V242" s="35"/>
      <c r="W242" s="35"/>
      <c r="X242" s="35"/>
      <c r="Y242" s="33"/>
      <c r="Z242" s="33"/>
      <c r="AA242" s="307"/>
      <c r="AB242" s="16"/>
    </row>
    <row r="243" spans="1:28" x14ac:dyDescent="0.2">
      <c r="A243" s="32"/>
      <c r="B243" s="32"/>
      <c r="C243" s="143"/>
      <c r="D243" s="35">
        <v>14</v>
      </c>
      <c r="E243" s="39"/>
      <c r="F243" s="39"/>
      <c r="G243" s="33">
        <v>9.8000000000000007</v>
      </c>
      <c r="H243" s="33"/>
      <c r="I243" s="35"/>
      <c r="J243" s="33"/>
      <c r="K243" s="41"/>
      <c r="L243" s="33"/>
      <c r="M243" s="33"/>
      <c r="N243" s="36"/>
      <c r="O243" s="36"/>
      <c r="P243" s="33"/>
      <c r="Q243" s="36"/>
      <c r="R243" s="41"/>
      <c r="S243" s="33">
        <v>3.4</v>
      </c>
      <c r="T243" s="42">
        <v>31</v>
      </c>
      <c r="U243" s="35"/>
      <c r="V243" s="35"/>
      <c r="W243" s="35"/>
      <c r="X243" s="35"/>
      <c r="Y243" s="33"/>
      <c r="Z243" s="33"/>
      <c r="AA243" s="307"/>
      <c r="AB243" s="16"/>
    </row>
    <row r="244" spans="1:28" x14ac:dyDescent="0.2">
      <c r="A244" s="32"/>
      <c r="B244" s="32"/>
      <c r="C244" s="143"/>
      <c r="D244" s="35">
        <v>15</v>
      </c>
      <c r="E244" s="39"/>
      <c r="F244" s="39"/>
      <c r="G244" s="33">
        <v>9.6</v>
      </c>
      <c r="H244" s="33"/>
      <c r="I244" s="35"/>
      <c r="J244" s="33"/>
      <c r="K244" s="41"/>
      <c r="L244" s="33"/>
      <c r="M244" s="33"/>
      <c r="N244" s="36"/>
      <c r="O244" s="36"/>
      <c r="P244" s="33"/>
      <c r="Q244" s="36"/>
      <c r="R244" s="41"/>
      <c r="S244" s="33">
        <v>3.6</v>
      </c>
      <c r="T244" s="42">
        <v>32</v>
      </c>
      <c r="U244" s="35"/>
      <c r="V244" s="35"/>
      <c r="W244" s="35"/>
      <c r="X244" s="35"/>
      <c r="Y244" s="33"/>
      <c r="Z244" s="33"/>
      <c r="AA244" s="307"/>
      <c r="AB244" s="16"/>
    </row>
    <row r="245" spans="1:28" x14ac:dyDescent="0.2">
      <c r="A245" s="32"/>
      <c r="B245" s="32"/>
      <c r="C245" s="143"/>
      <c r="D245" s="35">
        <v>16</v>
      </c>
      <c r="E245" s="39"/>
      <c r="F245" s="39"/>
      <c r="G245" s="33">
        <v>9.5</v>
      </c>
      <c r="H245" s="33"/>
      <c r="I245" s="35"/>
      <c r="J245" s="33"/>
      <c r="K245" s="41"/>
      <c r="L245" s="33"/>
      <c r="M245" s="33"/>
      <c r="N245" s="36"/>
      <c r="O245" s="36"/>
      <c r="P245" s="33"/>
      <c r="Q245" s="36"/>
      <c r="R245" s="41"/>
      <c r="S245" s="33">
        <v>3.6</v>
      </c>
      <c r="T245" s="42">
        <v>33</v>
      </c>
      <c r="U245" s="35"/>
      <c r="V245" s="35"/>
      <c r="W245" s="35"/>
      <c r="X245" s="35"/>
      <c r="Y245" s="33"/>
      <c r="Z245" s="33"/>
      <c r="AA245" s="307"/>
      <c r="AB245" s="16"/>
    </row>
    <row r="246" spans="1:28" x14ac:dyDescent="0.2">
      <c r="A246" s="32"/>
      <c r="B246" s="32"/>
      <c r="C246" s="143"/>
      <c r="D246" s="35">
        <v>17</v>
      </c>
      <c r="E246" s="39"/>
      <c r="F246" s="39"/>
      <c r="G246" s="33">
        <v>9.5</v>
      </c>
      <c r="H246" s="33"/>
      <c r="I246" s="35"/>
      <c r="J246" s="33"/>
      <c r="K246" s="41"/>
      <c r="L246" s="33"/>
      <c r="M246" s="33"/>
      <c r="N246" s="36"/>
      <c r="O246" s="36"/>
      <c r="P246" s="33"/>
      <c r="Q246" s="36"/>
      <c r="R246" s="41"/>
      <c r="S246" s="33">
        <v>3.7</v>
      </c>
      <c r="T246" s="42">
        <v>33</v>
      </c>
      <c r="U246" s="35"/>
      <c r="V246" s="35"/>
      <c r="W246" s="35"/>
      <c r="X246" s="35"/>
      <c r="Y246" s="33"/>
      <c r="Z246" s="33"/>
      <c r="AA246" s="307"/>
      <c r="AB246" s="16"/>
    </row>
    <row r="247" spans="1:28" x14ac:dyDescent="0.2">
      <c r="A247" s="32"/>
      <c r="B247" s="32"/>
      <c r="C247" s="143"/>
      <c r="D247" s="35">
        <v>18</v>
      </c>
      <c r="E247" s="39"/>
      <c r="F247" s="39"/>
      <c r="G247" s="33">
        <v>9.5</v>
      </c>
      <c r="H247" s="33"/>
      <c r="I247" s="35"/>
      <c r="J247" s="33"/>
      <c r="K247" s="41"/>
      <c r="L247" s="33"/>
      <c r="M247" s="33"/>
      <c r="N247" s="36"/>
      <c r="O247" s="36"/>
      <c r="P247" s="33"/>
      <c r="Q247" s="36"/>
      <c r="R247" s="41"/>
      <c r="S247" s="33">
        <v>3.7</v>
      </c>
      <c r="T247" s="42">
        <v>33</v>
      </c>
      <c r="U247" s="35"/>
      <c r="V247" s="35"/>
      <c r="W247" s="35"/>
      <c r="X247" s="35"/>
      <c r="Y247" s="33"/>
      <c r="Z247" s="33"/>
      <c r="AA247" s="307"/>
      <c r="AB247" s="16"/>
    </row>
    <row r="248" spans="1:28" x14ac:dyDescent="0.2">
      <c r="A248" s="32"/>
      <c r="B248" s="32"/>
      <c r="C248" s="143"/>
      <c r="D248" s="35">
        <v>19</v>
      </c>
      <c r="E248" s="39"/>
      <c r="F248" s="39"/>
      <c r="G248" s="33">
        <v>9.4</v>
      </c>
      <c r="H248" s="33"/>
      <c r="I248" s="35"/>
      <c r="J248" s="33"/>
      <c r="K248" s="41"/>
      <c r="L248" s="33"/>
      <c r="M248" s="33"/>
      <c r="N248" s="36"/>
      <c r="O248" s="36"/>
      <c r="P248" s="33"/>
      <c r="Q248" s="36"/>
      <c r="R248" s="41"/>
      <c r="S248" s="33">
        <v>3.7</v>
      </c>
      <c r="T248" s="42">
        <v>33</v>
      </c>
      <c r="U248" s="35"/>
      <c r="V248" s="35"/>
      <c r="W248" s="35"/>
      <c r="X248" s="35"/>
      <c r="Y248" s="33"/>
      <c r="Z248" s="33"/>
      <c r="AA248" s="307"/>
      <c r="AB248" s="16"/>
    </row>
    <row r="249" spans="1:28" x14ac:dyDescent="0.2">
      <c r="A249" s="32"/>
      <c r="B249" s="32"/>
      <c r="C249" s="143"/>
      <c r="D249" s="35">
        <v>20</v>
      </c>
      <c r="E249" s="39"/>
      <c r="F249" s="39"/>
      <c r="G249" s="33">
        <v>9.4</v>
      </c>
      <c r="H249" s="33"/>
      <c r="I249" s="35"/>
      <c r="J249" s="33"/>
      <c r="K249" s="41"/>
      <c r="L249" s="33"/>
      <c r="M249" s="33"/>
      <c r="N249" s="36"/>
      <c r="O249" s="36"/>
      <c r="P249" s="33"/>
      <c r="Q249" s="36"/>
      <c r="R249" s="41"/>
      <c r="S249" s="33">
        <v>3.7</v>
      </c>
      <c r="T249" s="42">
        <v>33</v>
      </c>
      <c r="U249" s="35"/>
      <c r="V249" s="35"/>
      <c r="W249" s="35"/>
      <c r="X249" s="35"/>
      <c r="Y249" s="33"/>
      <c r="Z249" s="33"/>
      <c r="AA249" s="307"/>
      <c r="AB249" s="16"/>
    </row>
    <row r="250" spans="1:28" x14ac:dyDescent="0.2">
      <c r="A250" s="32"/>
      <c r="B250" s="32"/>
      <c r="C250" s="143"/>
      <c r="D250" s="35">
        <v>21</v>
      </c>
      <c r="E250" s="39"/>
      <c r="F250" s="39"/>
      <c r="G250" s="33">
        <v>9.4</v>
      </c>
      <c r="H250" s="33"/>
      <c r="I250" s="35"/>
      <c r="J250" s="33"/>
      <c r="K250" s="41"/>
      <c r="L250" s="33"/>
      <c r="M250" s="33"/>
      <c r="N250" s="36"/>
      <c r="O250" s="36"/>
      <c r="P250" s="33"/>
      <c r="Q250" s="36"/>
      <c r="R250" s="41"/>
      <c r="S250" s="33">
        <v>3.7</v>
      </c>
      <c r="T250" s="42">
        <v>33</v>
      </c>
      <c r="U250" s="35"/>
      <c r="V250" s="35"/>
      <c r="W250" s="35"/>
      <c r="X250" s="35"/>
      <c r="Y250" s="33"/>
      <c r="Z250" s="33"/>
      <c r="AA250" s="307"/>
      <c r="AB250" s="16"/>
    </row>
    <row r="251" spans="1:28" x14ac:dyDescent="0.2">
      <c r="A251" s="32"/>
      <c r="B251" s="32"/>
      <c r="C251" s="143"/>
      <c r="D251" s="35">
        <v>22</v>
      </c>
      <c r="E251" s="39"/>
      <c r="F251" s="39"/>
      <c r="G251" s="33">
        <v>9.4</v>
      </c>
      <c r="H251" s="33"/>
      <c r="I251" s="35"/>
      <c r="J251" s="33"/>
      <c r="K251" s="41"/>
      <c r="L251" s="33"/>
      <c r="M251" s="33"/>
      <c r="N251" s="36"/>
      <c r="O251" s="36"/>
      <c r="P251" s="33"/>
      <c r="Q251" s="36"/>
      <c r="R251" s="41"/>
      <c r="S251" s="33">
        <v>3.7</v>
      </c>
      <c r="T251" s="42">
        <v>33</v>
      </c>
      <c r="U251" s="35"/>
      <c r="V251" s="35"/>
      <c r="W251" s="35"/>
      <c r="X251" s="35"/>
      <c r="Y251" s="33"/>
      <c r="Z251" s="33"/>
      <c r="AA251" s="307"/>
      <c r="AB251" s="16"/>
    </row>
    <row r="252" spans="1:28" x14ac:dyDescent="0.2">
      <c r="A252" s="32"/>
      <c r="B252" s="32"/>
      <c r="C252" s="143"/>
      <c r="D252" s="35">
        <v>23</v>
      </c>
      <c r="E252" s="39"/>
      <c r="F252" s="39"/>
      <c r="G252" s="33">
        <v>9.3000000000000007</v>
      </c>
      <c r="H252" s="33"/>
      <c r="I252" s="35"/>
      <c r="J252" s="33"/>
      <c r="K252" s="41"/>
      <c r="L252" s="33"/>
      <c r="M252" s="33"/>
      <c r="N252" s="36"/>
      <c r="O252" s="36"/>
      <c r="P252" s="33"/>
      <c r="Q252" s="36"/>
      <c r="R252" s="41"/>
      <c r="S252" s="33">
        <v>3.7</v>
      </c>
      <c r="T252" s="42">
        <v>33</v>
      </c>
      <c r="U252" s="35"/>
      <c r="V252" s="35"/>
      <c r="W252" s="35"/>
      <c r="X252" s="35"/>
      <c r="Y252" s="33"/>
      <c r="Z252" s="33"/>
      <c r="AA252" s="307"/>
      <c r="AB252" s="16"/>
    </row>
    <row r="253" spans="1:28" x14ac:dyDescent="0.2">
      <c r="A253" s="32"/>
      <c r="B253" s="32"/>
      <c r="C253" s="143"/>
      <c r="D253" s="35">
        <v>24</v>
      </c>
      <c r="E253" s="39"/>
      <c r="F253" s="39"/>
      <c r="G253" s="33">
        <v>9.3000000000000007</v>
      </c>
      <c r="H253" s="33"/>
      <c r="I253" s="35"/>
      <c r="J253" s="33"/>
      <c r="K253" s="41"/>
      <c r="L253" s="33"/>
      <c r="M253" s="33"/>
      <c r="N253" s="36"/>
      <c r="O253" s="36"/>
      <c r="P253" s="33"/>
      <c r="Q253" s="36"/>
      <c r="R253" s="41"/>
      <c r="S253" s="33">
        <v>3.7</v>
      </c>
      <c r="T253" s="42">
        <v>33</v>
      </c>
      <c r="U253" s="35"/>
      <c r="V253" s="35"/>
      <c r="W253" s="35"/>
      <c r="X253" s="35"/>
      <c r="Y253" s="33"/>
      <c r="Z253" s="33"/>
      <c r="AA253" s="307"/>
      <c r="AB253" s="16"/>
    </row>
    <row r="254" spans="1:28" x14ac:dyDescent="0.2">
      <c r="A254" s="32"/>
      <c r="B254" s="32"/>
      <c r="C254" s="143"/>
      <c r="D254" s="35">
        <v>25</v>
      </c>
      <c r="E254" s="39"/>
      <c r="F254" s="39"/>
      <c r="G254" s="33">
        <v>9.3000000000000007</v>
      </c>
      <c r="H254" s="33"/>
      <c r="I254" s="35"/>
      <c r="J254" s="33"/>
      <c r="K254" s="41"/>
      <c r="L254" s="33"/>
      <c r="M254" s="33"/>
      <c r="N254" s="36"/>
      <c r="O254" s="36"/>
      <c r="P254" s="33"/>
      <c r="Q254" s="36"/>
      <c r="R254" s="41"/>
      <c r="S254" s="33">
        <v>3.6</v>
      </c>
      <c r="T254" s="42">
        <v>33</v>
      </c>
      <c r="U254" s="35"/>
      <c r="V254" s="35"/>
      <c r="W254" s="35"/>
      <c r="X254" s="35"/>
      <c r="Y254" s="33"/>
      <c r="Z254" s="33"/>
      <c r="AA254" s="307"/>
      <c r="AB254" s="16"/>
    </row>
    <row r="255" spans="1:28" x14ac:dyDescent="0.2">
      <c r="A255" s="32"/>
      <c r="B255" s="32"/>
      <c r="C255" s="143"/>
      <c r="D255" s="35">
        <v>26</v>
      </c>
      <c r="E255" s="39"/>
      <c r="F255" s="39"/>
      <c r="G255" s="33">
        <v>9.3000000000000007</v>
      </c>
      <c r="H255" s="33"/>
      <c r="I255" s="35"/>
      <c r="J255" s="33"/>
      <c r="K255" s="41"/>
      <c r="L255" s="33"/>
      <c r="M255" s="33"/>
      <c r="N255" s="36"/>
      <c r="O255" s="36"/>
      <c r="P255" s="33"/>
      <c r="Q255" s="36"/>
      <c r="R255" s="41"/>
      <c r="S255" s="33">
        <v>3.5</v>
      </c>
      <c r="T255" s="42">
        <v>32</v>
      </c>
      <c r="U255" s="35"/>
      <c r="V255" s="35"/>
      <c r="W255" s="35"/>
      <c r="X255" s="35"/>
      <c r="Y255" s="33"/>
      <c r="Z255" s="33"/>
      <c r="AA255" s="307"/>
      <c r="AB255" s="16"/>
    </row>
    <row r="256" spans="1:28" x14ac:dyDescent="0.2">
      <c r="A256" s="32"/>
      <c r="B256" s="32"/>
      <c r="C256" s="143"/>
      <c r="D256" s="35">
        <v>27</v>
      </c>
      <c r="E256" s="39"/>
      <c r="F256" s="39"/>
      <c r="G256" s="33">
        <v>9.1999999999999993</v>
      </c>
      <c r="H256" s="33"/>
      <c r="I256" s="35"/>
      <c r="J256" s="33"/>
      <c r="K256" s="41"/>
      <c r="L256" s="33"/>
      <c r="M256" s="33"/>
      <c r="N256" s="36"/>
      <c r="O256" s="36"/>
      <c r="P256" s="33"/>
      <c r="Q256" s="36"/>
      <c r="R256" s="41"/>
      <c r="S256" s="33">
        <v>3.5</v>
      </c>
      <c r="T256" s="42">
        <v>32</v>
      </c>
      <c r="U256" s="35"/>
      <c r="V256" s="35"/>
      <c r="W256" s="35"/>
      <c r="X256" s="35"/>
      <c r="Y256" s="33"/>
      <c r="Z256" s="33"/>
      <c r="AA256" s="307"/>
      <c r="AB256" s="16"/>
    </row>
    <row r="257" spans="1:72" x14ac:dyDescent="0.2">
      <c r="A257" s="32"/>
      <c r="B257" s="32"/>
      <c r="C257" s="143"/>
      <c r="D257" s="35">
        <v>28</v>
      </c>
      <c r="E257" s="39"/>
      <c r="F257" s="39"/>
      <c r="G257" s="33">
        <v>9.1999999999999993</v>
      </c>
      <c r="H257" s="33"/>
      <c r="I257" s="35"/>
      <c r="J257" s="33"/>
      <c r="K257" s="41"/>
      <c r="L257" s="33"/>
      <c r="M257" s="33"/>
      <c r="N257" s="36"/>
      <c r="O257" s="36"/>
      <c r="P257" s="33"/>
      <c r="Q257" s="36"/>
      <c r="R257" s="41"/>
      <c r="S257" s="33">
        <v>3.5</v>
      </c>
      <c r="T257" s="42">
        <v>31</v>
      </c>
      <c r="U257" s="35"/>
      <c r="V257" s="35"/>
      <c r="W257" s="35"/>
      <c r="X257" s="35"/>
      <c r="Y257" s="33"/>
      <c r="Z257" s="33"/>
      <c r="AA257" s="307"/>
      <c r="AB257" s="16"/>
    </row>
    <row r="258" spans="1:72" x14ac:dyDescent="0.2">
      <c r="A258" s="32"/>
      <c r="B258" s="32"/>
      <c r="C258" s="143"/>
      <c r="D258" s="35">
        <v>29</v>
      </c>
      <c r="E258" s="39"/>
      <c r="F258" s="39"/>
      <c r="G258" s="33">
        <v>9.1999999999999993</v>
      </c>
      <c r="H258" s="33"/>
      <c r="I258" s="35"/>
      <c r="J258" s="33"/>
      <c r="K258" s="41"/>
      <c r="L258" s="33"/>
      <c r="M258" s="33"/>
      <c r="N258" s="36"/>
      <c r="O258" s="36"/>
      <c r="P258" s="33"/>
      <c r="Q258" s="36"/>
      <c r="R258" s="41"/>
      <c r="S258" s="33">
        <v>3.4</v>
      </c>
      <c r="T258" s="42">
        <v>31</v>
      </c>
      <c r="U258" s="35"/>
      <c r="V258" s="35"/>
      <c r="W258" s="35"/>
      <c r="X258" s="35"/>
      <c r="Y258" s="33"/>
      <c r="Z258" s="33"/>
      <c r="AA258" s="307"/>
      <c r="AB258" s="16"/>
    </row>
    <row r="259" spans="1:72" x14ac:dyDescent="0.2">
      <c r="A259" s="32"/>
      <c r="B259" s="32"/>
      <c r="C259" s="143"/>
      <c r="D259" s="35">
        <v>30</v>
      </c>
      <c r="E259" s="39"/>
      <c r="F259" s="39"/>
      <c r="G259" s="33">
        <v>9.1999999999999993</v>
      </c>
      <c r="H259" s="33"/>
      <c r="I259" s="35"/>
      <c r="J259" s="33"/>
      <c r="K259" s="41"/>
      <c r="L259" s="33"/>
      <c r="M259" s="33"/>
      <c r="N259" s="36"/>
      <c r="O259" s="36"/>
      <c r="P259" s="33"/>
      <c r="Q259" s="36"/>
      <c r="R259" s="41"/>
      <c r="S259" s="33">
        <v>3.4</v>
      </c>
      <c r="T259" s="42">
        <v>30.5</v>
      </c>
      <c r="U259" s="35"/>
      <c r="V259" s="35"/>
      <c r="W259" s="35"/>
      <c r="X259" s="35"/>
      <c r="Y259" s="33"/>
      <c r="Z259" s="33"/>
      <c r="AA259" s="307"/>
      <c r="AB259" s="16"/>
    </row>
    <row r="260" spans="1:72" x14ac:dyDescent="0.2">
      <c r="A260" s="129"/>
      <c r="B260" s="32"/>
      <c r="C260" s="143" t="s">
        <v>162</v>
      </c>
      <c r="D260" s="35">
        <v>30.5</v>
      </c>
      <c r="E260" s="204"/>
      <c r="F260" s="209"/>
      <c r="G260" s="33">
        <v>9.1999999999999993</v>
      </c>
      <c r="H260" s="33">
        <v>1.3</v>
      </c>
      <c r="I260" s="42">
        <v>55</v>
      </c>
      <c r="J260" s="33">
        <v>9.9</v>
      </c>
      <c r="K260" s="36">
        <v>0.11</v>
      </c>
      <c r="L260" s="33">
        <v>7.37</v>
      </c>
      <c r="M260" s="142">
        <v>6.4</v>
      </c>
      <c r="N260" s="47">
        <v>0.16</v>
      </c>
      <c r="O260" s="42">
        <v>16</v>
      </c>
      <c r="P260" s="42">
        <v>280</v>
      </c>
      <c r="Q260" s="42">
        <v>620</v>
      </c>
      <c r="R260" s="42">
        <v>10</v>
      </c>
      <c r="S260" s="33">
        <v>3.4</v>
      </c>
      <c r="T260" s="42">
        <v>31</v>
      </c>
      <c r="U260" s="204"/>
      <c r="V260" s="204"/>
      <c r="W260" s="204"/>
      <c r="X260" s="204"/>
      <c r="Y260" s="204"/>
      <c r="Z260" s="204"/>
      <c r="AA260" s="204"/>
    </row>
    <row r="261" spans="1:72" s="139" customFormat="1" x14ac:dyDescent="0.2">
      <c r="A261" s="20"/>
      <c r="B261" s="20"/>
      <c r="C261" s="15"/>
      <c r="D261" s="19"/>
      <c r="E261" s="19"/>
      <c r="F261" s="19"/>
      <c r="G261" s="19"/>
      <c r="H261" s="19"/>
      <c r="I261" s="20"/>
      <c r="J261" s="19"/>
      <c r="K261" s="19"/>
      <c r="L261" s="19"/>
      <c r="M261" s="19"/>
      <c r="N261" s="18"/>
      <c r="O261" s="18"/>
      <c r="P261" s="17"/>
      <c r="Q261" s="17"/>
      <c r="R261" s="17"/>
      <c r="S261" s="19"/>
      <c r="T261" s="20"/>
      <c r="U261" s="20"/>
      <c r="V261" s="20"/>
      <c r="W261" s="20"/>
      <c r="X261" s="20"/>
      <c r="Y261" s="19"/>
      <c r="Z261" s="19"/>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1"/>
      <c r="BH261" s="1"/>
      <c r="BI261" s="1"/>
      <c r="BJ261" s="1"/>
      <c r="BK261" s="1"/>
      <c r="BL261" s="1"/>
      <c r="BM261" s="1"/>
      <c r="BN261" s="1"/>
      <c r="BO261" s="1"/>
      <c r="BP261" s="1"/>
      <c r="BQ261" s="1"/>
      <c r="BR261" s="1"/>
      <c r="BS261" s="1"/>
      <c r="BT261" s="1"/>
    </row>
    <row r="262" spans="1:72" s="139" customFormat="1" x14ac:dyDescent="0.2">
      <c r="A262" s="20"/>
      <c r="B262" s="20"/>
      <c r="C262" s="25"/>
      <c r="D262" s="19"/>
      <c r="E262" s="19"/>
      <c r="F262" s="19"/>
      <c r="G262" s="19"/>
      <c r="H262" s="20"/>
      <c r="I262" s="20"/>
      <c r="J262" s="20"/>
      <c r="K262" s="20"/>
      <c r="L262" s="20"/>
      <c r="M262" s="302"/>
      <c r="N262" s="302"/>
      <c r="O262" s="303"/>
      <c r="P262" s="304"/>
      <c r="Q262" s="17"/>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1"/>
      <c r="BH262" s="1"/>
      <c r="BI262" s="1"/>
      <c r="BJ262" s="1"/>
      <c r="BK262" s="1"/>
      <c r="BL262" s="1"/>
      <c r="BM262" s="1"/>
      <c r="BN262" s="1"/>
      <c r="BO262" s="1"/>
      <c r="BP262" s="1"/>
      <c r="BQ262" s="1"/>
      <c r="BR262" s="1"/>
      <c r="BS262" s="1"/>
      <c r="BT262" s="1"/>
    </row>
    <row r="263" spans="1:72" x14ac:dyDescent="0.2">
      <c r="A263" s="129">
        <v>740</v>
      </c>
      <c r="B263" s="32" t="s">
        <v>107</v>
      </c>
      <c r="C263" s="143" t="s">
        <v>162</v>
      </c>
      <c r="D263" s="35">
        <v>0.5</v>
      </c>
      <c r="E263" s="33">
        <v>3.9</v>
      </c>
      <c r="F263" s="43">
        <v>4.9000000000000004</v>
      </c>
      <c r="G263" s="42">
        <v>18.8</v>
      </c>
      <c r="H263" s="33">
        <v>2.1</v>
      </c>
      <c r="I263" s="42">
        <v>20</v>
      </c>
      <c r="J263" s="33">
        <v>6.3</v>
      </c>
      <c r="K263" s="41">
        <v>4.8000000000000001E-2</v>
      </c>
      <c r="L263" s="33">
        <v>6.31</v>
      </c>
      <c r="M263" s="142">
        <v>7.1</v>
      </c>
      <c r="N263" s="47">
        <v>0.15</v>
      </c>
      <c r="O263" s="299">
        <v>10</v>
      </c>
      <c r="P263" s="299">
        <v>10</v>
      </c>
      <c r="Q263" s="42">
        <v>310</v>
      </c>
      <c r="R263" s="33">
        <v>8.4</v>
      </c>
      <c r="S263" s="33">
        <v>8.5</v>
      </c>
      <c r="T263" s="42">
        <v>94</v>
      </c>
      <c r="U263" s="33">
        <v>4.0999999999999996</v>
      </c>
      <c r="V263" s="33">
        <v>1.2</v>
      </c>
      <c r="W263" s="33">
        <v>4.5999999999999996</v>
      </c>
      <c r="X263" s="33">
        <v>1.1000000000000001</v>
      </c>
      <c r="Y263" s="33">
        <v>7.9</v>
      </c>
      <c r="Z263" s="33">
        <v>5.3</v>
      </c>
      <c r="AA263" s="33">
        <v>7.7</v>
      </c>
    </row>
    <row r="264" spans="1:72" s="139" customFormat="1" x14ac:dyDescent="0.2">
      <c r="A264" s="32"/>
      <c r="B264" s="32"/>
      <c r="C264" s="143"/>
      <c r="D264" s="35">
        <v>1</v>
      </c>
      <c r="E264" s="39"/>
      <c r="F264" s="39"/>
      <c r="G264" s="42">
        <v>18.7</v>
      </c>
      <c r="H264" s="33"/>
      <c r="I264" s="35"/>
      <c r="J264" s="33"/>
      <c r="K264" s="41"/>
      <c r="L264" s="33"/>
      <c r="M264" s="33"/>
      <c r="N264" s="36"/>
      <c r="O264" s="36"/>
      <c r="P264" s="33"/>
      <c r="Q264" s="36"/>
      <c r="R264" s="41"/>
      <c r="S264" s="33">
        <v>8.4</v>
      </c>
      <c r="T264" s="42">
        <v>94</v>
      </c>
      <c r="U264" s="35"/>
      <c r="V264" s="35"/>
      <c r="W264" s="35"/>
      <c r="X264" s="35"/>
      <c r="Y264" s="33"/>
      <c r="Z264" s="33"/>
      <c r="AA264" s="307"/>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1"/>
      <c r="BH264" s="1"/>
      <c r="BI264" s="1"/>
      <c r="BJ264" s="1"/>
      <c r="BK264" s="1"/>
      <c r="BL264" s="1"/>
      <c r="BM264" s="1"/>
      <c r="BN264" s="1"/>
      <c r="BO264" s="1"/>
      <c r="BP264" s="1"/>
      <c r="BQ264" s="1"/>
      <c r="BR264" s="1"/>
      <c r="BS264" s="1"/>
      <c r="BT264" s="1"/>
    </row>
    <row r="265" spans="1:72" s="139" customFormat="1" x14ac:dyDescent="0.2">
      <c r="A265" s="32"/>
      <c r="B265" s="32"/>
      <c r="C265" s="143"/>
      <c r="D265" s="35">
        <v>2</v>
      </c>
      <c r="E265" s="39"/>
      <c r="F265" s="39"/>
      <c r="G265" s="42">
        <v>18.7</v>
      </c>
      <c r="H265" s="33"/>
      <c r="I265" s="35"/>
      <c r="J265" s="33"/>
      <c r="K265" s="41"/>
      <c r="L265" s="33"/>
      <c r="M265" s="33"/>
      <c r="N265" s="36"/>
      <c r="O265" s="36"/>
      <c r="P265" s="33"/>
      <c r="Q265" s="36"/>
      <c r="R265" s="41"/>
      <c r="S265" s="33">
        <v>8.4</v>
      </c>
      <c r="T265" s="42">
        <v>94</v>
      </c>
      <c r="U265" s="35"/>
      <c r="V265" s="35"/>
      <c r="W265" s="35"/>
      <c r="X265" s="35"/>
      <c r="Y265" s="33"/>
      <c r="Z265" s="33"/>
      <c r="AA265" s="307"/>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1"/>
      <c r="BH265" s="1"/>
      <c r="BI265" s="1"/>
      <c r="BJ265" s="1"/>
      <c r="BK265" s="1"/>
      <c r="BL265" s="1"/>
      <c r="BM265" s="1"/>
      <c r="BN265" s="1"/>
      <c r="BO265" s="1"/>
      <c r="BP265" s="1"/>
      <c r="BQ265" s="1"/>
      <c r="BR265" s="1"/>
      <c r="BS265" s="1"/>
      <c r="BT265" s="1"/>
    </row>
    <row r="266" spans="1:72" s="139" customFormat="1" x14ac:dyDescent="0.2">
      <c r="A266" s="32"/>
      <c r="B266" s="32"/>
      <c r="C266" s="143"/>
      <c r="D266" s="35">
        <v>3</v>
      </c>
      <c r="E266" s="39"/>
      <c r="F266" s="39"/>
      <c r="G266" s="42">
        <v>18.7</v>
      </c>
      <c r="H266" s="33"/>
      <c r="I266" s="35"/>
      <c r="J266" s="33"/>
      <c r="K266" s="41"/>
      <c r="L266" s="33"/>
      <c r="M266" s="33"/>
      <c r="N266" s="36"/>
      <c r="O266" s="36"/>
      <c r="P266" s="33"/>
      <c r="Q266" s="36"/>
      <c r="R266" s="41"/>
      <c r="S266" s="33">
        <v>8.4</v>
      </c>
      <c r="T266" s="42">
        <v>93</v>
      </c>
      <c r="U266" s="35"/>
      <c r="V266" s="35"/>
      <c r="W266" s="35"/>
      <c r="X266" s="35"/>
      <c r="Y266" s="33"/>
      <c r="Z266" s="33"/>
      <c r="AA266" s="307"/>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1"/>
      <c r="BH266" s="1"/>
      <c r="BI266" s="1"/>
      <c r="BJ266" s="1"/>
      <c r="BK266" s="1"/>
      <c r="BL266" s="1"/>
      <c r="BM266" s="1"/>
      <c r="BN266" s="1"/>
      <c r="BO266" s="1"/>
      <c r="BP266" s="1"/>
      <c r="BQ266" s="1"/>
      <c r="BR266" s="1"/>
      <c r="BS266" s="1"/>
      <c r="BT266" s="1"/>
    </row>
    <row r="267" spans="1:72" s="139" customFormat="1" x14ac:dyDescent="0.2">
      <c r="A267" s="32"/>
      <c r="B267" s="32"/>
      <c r="C267" s="143"/>
      <c r="D267" s="35">
        <v>4</v>
      </c>
      <c r="E267" s="39"/>
      <c r="F267" s="39"/>
      <c r="G267" s="42">
        <v>18.7</v>
      </c>
      <c r="H267" s="33"/>
      <c r="I267" s="35"/>
      <c r="J267" s="33"/>
      <c r="K267" s="41"/>
      <c r="L267" s="33"/>
      <c r="M267" s="33"/>
      <c r="N267" s="36"/>
      <c r="O267" s="36"/>
      <c r="P267" s="33"/>
      <c r="Q267" s="36"/>
      <c r="R267" s="41"/>
      <c r="S267" s="33">
        <v>8.4</v>
      </c>
      <c r="T267" s="42">
        <v>93</v>
      </c>
      <c r="U267" s="35"/>
      <c r="V267" s="35"/>
      <c r="W267" s="35"/>
      <c r="X267" s="35"/>
      <c r="Y267" s="33"/>
      <c r="Z267" s="33"/>
      <c r="AA267" s="307"/>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1"/>
      <c r="BH267" s="1"/>
      <c r="BI267" s="1"/>
      <c r="BJ267" s="1"/>
      <c r="BK267" s="1"/>
      <c r="BL267" s="1"/>
      <c r="BM267" s="1"/>
      <c r="BN267" s="1"/>
      <c r="BO267" s="1"/>
      <c r="BP267" s="1"/>
      <c r="BQ267" s="1"/>
      <c r="BR267" s="1"/>
      <c r="BS267" s="1"/>
      <c r="BT267" s="1"/>
    </row>
    <row r="268" spans="1:72" s="139" customFormat="1" x14ac:dyDescent="0.2">
      <c r="A268" s="32"/>
      <c r="B268" s="32"/>
      <c r="C268" s="143"/>
      <c r="D268" s="35">
        <v>5</v>
      </c>
      <c r="E268" s="39"/>
      <c r="F268" s="39"/>
      <c r="G268" s="42">
        <v>18.7</v>
      </c>
      <c r="H268" s="33"/>
      <c r="I268" s="35"/>
      <c r="J268" s="33"/>
      <c r="K268" s="41"/>
      <c r="L268" s="33"/>
      <c r="M268" s="33"/>
      <c r="N268" s="36"/>
      <c r="O268" s="36"/>
      <c r="P268" s="33"/>
      <c r="Q268" s="36"/>
      <c r="R268" s="41"/>
      <c r="S268" s="33">
        <v>8.3000000000000007</v>
      </c>
      <c r="T268" s="42">
        <v>92</v>
      </c>
      <c r="U268" s="35"/>
      <c r="V268" s="35"/>
      <c r="W268" s="35"/>
      <c r="X268" s="35"/>
      <c r="Y268" s="33"/>
      <c r="Z268" s="33"/>
      <c r="AA268" s="307"/>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1"/>
      <c r="BH268" s="1"/>
      <c r="BI268" s="1"/>
      <c r="BJ268" s="1"/>
      <c r="BK268" s="1"/>
      <c r="BL268" s="1"/>
      <c r="BM268" s="1"/>
      <c r="BN268" s="1"/>
      <c r="BO268" s="1"/>
      <c r="BP268" s="1"/>
      <c r="BQ268" s="1"/>
      <c r="BR268" s="1"/>
      <c r="BS268" s="1"/>
      <c r="BT268" s="1"/>
    </row>
    <row r="269" spans="1:72" s="139" customFormat="1" x14ac:dyDescent="0.2">
      <c r="A269" s="32"/>
      <c r="B269" s="32"/>
      <c r="C269" s="143"/>
      <c r="D269" s="35">
        <v>6</v>
      </c>
      <c r="E269" s="39"/>
      <c r="F269" s="39"/>
      <c r="G269" s="42">
        <v>18.7</v>
      </c>
      <c r="H269" s="33"/>
      <c r="I269" s="35"/>
      <c r="J269" s="33"/>
      <c r="K269" s="41"/>
      <c r="L269" s="33"/>
      <c r="M269" s="33"/>
      <c r="N269" s="36"/>
      <c r="O269" s="36"/>
      <c r="P269" s="33"/>
      <c r="Q269" s="36"/>
      <c r="R269" s="41"/>
      <c r="S269" s="33">
        <v>8.3000000000000007</v>
      </c>
      <c r="T269" s="42">
        <v>92</v>
      </c>
      <c r="U269" s="35"/>
      <c r="V269" s="35"/>
      <c r="W269" s="35"/>
      <c r="X269" s="35"/>
      <c r="Y269" s="33"/>
      <c r="Z269" s="33"/>
      <c r="AA269" s="307"/>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1"/>
      <c r="BH269" s="1"/>
      <c r="BI269" s="1"/>
      <c r="BJ269" s="1"/>
      <c r="BK269" s="1"/>
      <c r="BL269" s="1"/>
      <c r="BM269" s="1"/>
      <c r="BN269" s="1"/>
      <c r="BO269" s="1"/>
      <c r="BP269" s="1"/>
      <c r="BQ269" s="1"/>
      <c r="BR269" s="1"/>
      <c r="BS269" s="1"/>
      <c r="BT269" s="1"/>
    </row>
    <row r="270" spans="1:72" s="139" customFormat="1" x14ac:dyDescent="0.2">
      <c r="A270" s="32"/>
      <c r="B270" s="32"/>
      <c r="C270" s="143"/>
      <c r="D270" s="35">
        <v>7</v>
      </c>
      <c r="E270" s="39"/>
      <c r="F270" s="39"/>
      <c r="G270" s="42">
        <v>18.600000000000001</v>
      </c>
      <c r="H270" s="33"/>
      <c r="I270" s="35"/>
      <c r="J270" s="33"/>
      <c r="K270" s="41"/>
      <c r="L270" s="33"/>
      <c r="M270" s="33"/>
      <c r="N270" s="36"/>
      <c r="O270" s="36"/>
      <c r="P270" s="33"/>
      <c r="Q270" s="36"/>
      <c r="R270" s="41"/>
      <c r="S270" s="33">
        <v>8.3000000000000007</v>
      </c>
      <c r="T270" s="42">
        <v>91</v>
      </c>
      <c r="U270" s="35"/>
      <c r="V270" s="35"/>
      <c r="W270" s="35"/>
      <c r="X270" s="35"/>
      <c r="Y270" s="33"/>
      <c r="Z270" s="33"/>
      <c r="AA270" s="307"/>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1"/>
      <c r="BH270" s="1"/>
      <c r="BI270" s="1"/>
      <c r="BJ270" s="1"/>
      <c r="BK270" s="1"/>
      <c r="BL270" s="1"/>
      <c r="BM270" s="1"/>
      <c r="BN270" s="1"/>
      <c r="BO270" s="1"/>
      <c r="BP270" s="1"/>
      <c r="BQ270" s="1"/>
      <c r="BR270" s="1"/>
      <c r="BS270" s="1"/>
      <c r="BT270" s="1"/>
    </row>
    <row r="271" spans="1:72" s="139" customFormat="1" x14ac:dyDescent="0.2">
      <c r="A271" s="32"/>
      <c r="B271" s="32"/>
      <c r="C271" s="143"/>
      <c r="D271" s="35">
        <v>8</v>
      </c>
      <c r="E271" s="39"/>
      <c r="F271" s="39"/>
      <c r="G271" s="42">
        <v>18.600000000000001</v>
      </c>
      <c r="H271" s="33"/>
      <c r="I271" s="35"/>
      <c r="J271" s="33"/>
      <c r="K271" s="41"/>
      <c r="L271" s="33"/>
      <c r="M271" s="33"/>
      <c r="N271" s="36"/>
      <c r="O271" s="36"/>
      <c r="P271" s="33"/>
      <c r="Q271" s="36"/>
      <c r="R271" s="41"/>
      <c r="S271" s="33">
        <v>8.1999999999999993</v>
      </c>
      <c r="T271" s="42">
        <v>91</v>
      </c>
      <c r="U271" s="35"/>
      <c r="V271" s="35"/>
      <c r="W271" s="35"/>
      <c r="X271" s="35"/>
      <c r="Y271" s="33"/>
      <c r="Z271" s="33"/>
      <c r="AA271" s="307"/>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1"/>
      <c r="BH271" s="1"/>
      <c r="BI271" s="1"/>
      <c r="BJ271" s="1"/>
      <c r="BK271" s="1"/>
      <c r="BL271" s="1"/>
      <c r="BM271" s="1"/>
      <c r="BN271" s="1"/>
      <c r="BO271" s="1"/>
      <c r="BP271" s="1"/>
      <c r="BQ271" s="1"/>
      <c r="BR271" s="1"/>
      <c r="BS271" s="1"/>
      <c r="BT271" s="1"/>
    </row>
    <row r="272" spans="1:72" s="139" customFormat="1" x14ac:dyDescent="0.2">
      <c r="A272" s="32"/>
      <c r="B272" s="32"/>
      <c r="C272" s="143"/>
      <c r="D272" s="35">
        <v>9</v>
      </c>
      <c r="E272" s="39"/>
      <c r="F272" s="39"/>
      <c r="G272" s="42">
        <v>18.5</v>
      </c>
      <c r="H272" s="33"/>
      <c r="I272" s="35"/>
      <c r="J272" s="33"/>
      <c r="K272" s="41"/>
      <c r="L272" s="33"/>
      <c r="M272" s="33"/>
      <c r="N272" s="36"/>
      <c r="O272" s="36"/>
      <c r="P272" s="33"/>
      <c r="Q272" s="36"/>
      <c r="R272" s="41"/>
      <c r="S272" s="33">
        <v>8.1</v>
      </c>
      <c r="T272" s="42">
        <v>89</v>
      </c>
      <c r="U272" s="35"/>
      <c r="V272" s="35"/>
      <c r="W272" s="35"/>
      <c r="X272" s="35"/>
      <c r="Y272" s="33"/>
      <c r="Z272" s="33"/>
      <c r="AA272" s="307"/>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1"/>
      <c r="BH272" s="1"/>
      <c r="BI272" s="1"/>
      <c r="BJ272" s="1"/>
      <c r="BK272" s="1"/>
      <c r="BL272" s="1"/>
      <c r="BM272" s="1"/>
      <c r="BN272" s="1"/>
      <c r="BO272" s="1"/>
      <c r="BP272" s="1"/>
      <c r="BQ272" s="1"/>
      <c r="BR272" s="1"/>
      <c r="BS272" s="1"/>
      <c r="BT272" s="1"/>
    </row>
    <row r="273" spans="1:72" x14ac:dyDescent="0.2">
      <c r="A273" s="130"/>
      <c r="B273" s="37"/>
      <c r="C273" s="144" t="s">
        <v>162</v>
      </c>
      <c r="D273" s="40">
        <v>10</v>
      </c>
      <c r="E273" s="206"/>
      <c r="F273" s="210"/>
      <c r="G273" s="145">
        <v>14</v>
      </c>
      <c r="H273" s="34">
        <v>2.4</v>
      </c>
      <c r="I273" s="145">
        <v>20</v>
      </c>
      <c r="J273" s="34">
        <v>6.4</v>
      </c>
      <c r="K273" s="102">
        <v>0.04</v>
      </c>
      <c r="L273" s="34">
        <v>6.47</v>
      </c>
      <c r="M273" s="34">
        <v>6.9</v>
      </c>
      <c r="N273" s="266">
        <v>0.16</v>
      </c>
      <c r="O273" s="321">
        <v>10</v>
      </c>
      <c r="P273" s="321">
        <v>10</v>
      </c>
      <c r="Q273" s="145">
        <v>310</v>
      </c>
      <c r="R273" s="34">
        <v>8.5</v>
      </c>
      <c r="S273" s="323">
        <v>0.01</v>
      </c>
      <c r="T273" s="322">
        <v>0.1</v>
      </c>
      <c r="U273" s="206"/>
      <c r="V273" s="206"/>
      <c r="W273" s="206"/>
      <c r="X273" s="206"/>
      <c r="Y273" s="206"/>
      <c r="Z273" s="206"/>
      <c r="AA273" s="206"/>
    </row>
    <row r="274" spans="1:72" s="139" customFormat="1" x14ac:dyDescent="0.2">
      <c r="A274" s="20"/>
      <c r="B274" s="20"/>
      <c r="C274" s="25"/>
      <c r="D274" s="19"/>
      <c r="E274" s="19"/>
      <c r="F274" s="19"/>
      <c r="G274" s="19"/>
      <c r="H274" s="20"/>
      <c r="I274" s="20"/>
      <c r="J274" s="20"/>
      <c r="K274" s="20"/>
      <c r="L274" s="20"/>
      <c r="M274" s="20"/>
      <c r="N274" s="20"/>
      <c r="O274" s="18"/>
      <c r="P274" s="17"/>
      <c r="Q274" s="17"/>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1"/>
      <c r="BH274" s="1"/>
      <c r="BI274" s="1"/>
      <c r="BJ274" s="1"/>
      <c r="BK274" s="1"/>
      <c r="BL274" s="1"/>
      <c r="BM274" s="1"/>
      <c r="BN274" s="1"/>
      <c r="BO274" s="1"/>
      <c r="BP274" s="1"/>
      <c r="BQ274" s="1"/>
      <c r="BR274" s="1"/>
      <c r="BS274" s="1"/>
      <c r="BT274" s="1"/>
    </row>
    <row r="275" spans="1:72" s="139" customFormat="1" x14ac:dyDescent="0.2">
      <c r="A275" s="20"/>
      <c r="B275" s="20"/>
      <c r="C275" s="25"/>
      <c r="D275" s="19"/>
      <c r="E275" s="19"/>
      <c r="F275" s="19"/>
      <c r="G275" s="19"/>
      <c r="H275" s="20"/>
      <c r="I275" s="20"/>
      <c r="J275" s="20"/>
      <c r="K275" s="20"/>
      <c r="L275" s="20"/>
      <c r="M275" s="20"/>
      <c r="N275" s="20"/>
      <c r="O275" s="18"/>
      <c r="P275" s="17"/>
      <c r="Q275" s="17"/>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1"/>
      <c r="BH275" s="1"/>
      <c r="BI275" s="1"/>
      <c r="BJ275" s="1"/>
      <c r="BK275" s="1"/>
      <c r="BL275" s="1"/>
      <c r="BM275" s="1"/>
      <c r="BN275" s="1"/>
      <c r="BO275" s="1"/>
      <c r="BP275" s="1"/>
      <c r="BQ275" s="1"/>
      <c r="BR275" s="1"/>
      <c r="BS275" s="1"/>
      <c r="BT275" s="1"/>
    </row>
    <row r="276" spans="1:72" s="139" customFormat="1" x14ac:dyDescent="0.2">
      <c r="A276" s="20"/>
      <c r="B276" s="20"/>
      <c r="C276" s="25"/>
      <c r="D276" s="19"/>
      <c r="E276" s="19"/>
      <c r="F276" s="19"/>
      <c r="G276" s="19"/>
      <c r="H276" s="20"/>
      <c r="I276" s="20"/>
      <c r="J276" s="20"/>
      <c r="K276" s="20"/>
      <c r="L276" s="20"/>
      <c r="M276" s="20"/>
      <c r="N276" s="20"/>
      <c r="O276" s="18"/>
      <c r="P276" s="17"/>
      <c r="Q276" s="17"/>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1"/>
      <c r="BH276" s="1"/>
      <c r="BI276" s="1"/>
      <c r="BJ276" s="1"/>
      <c r="BK276" s="1"/>
      <c r="BL276" s="1"/>
      <c r="BM276" s="1"/>
      <c r="BN276" s="1"/>
      <c r="BO276" s="1"/>
      <c r="BP276" s="1"/>
      <c r="BQ276" s="1"/>
      <c r="BR276" s="1"/>
      <c r="BS276" s="1"/>
      <c r="BT276" s="1"/>
    </row>
    <row r="277" spans="1:72" s="139" customFormat="1" x14ac:dyDescent="0.2">
      <c r="A277" s="20"/>
      <c r="B277" s="20"/>
      <c r="C277" s="25"/>
      <c r="D277" s="19"/>
      <c r="E277" s="19"/>
      <c r="F277" s="19"/>
      <c r="G277" s="19"/>
      <c r="H277" s="20"/>
      <c r="I277" s="20"/>
      <c r="J277" s="20"/>
      <c r="K277" s="20"/>
      <c r="L277" s="20"/>
      <c r="M277" s="20"/>
      <c r="N277" s="20"/>
      <c r="O277" s="18"/>
      <c r="P277" s="17"/>
      <c r="Q277" s="17"/>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1"/>
      <c r="BH277" s="1"/>
      <c r="BI277" s="1"/>
      <c r="BJ277" s="1"/>
      <c r="BK277" s="1"/>
      <c r="BL277" s="1"/>
      <c r="BM277" s="1"/>
      <c r="BN277" s="1"/>
      <c r="BO277" s="1"/>
      <c r="BP277" s="1"/>
      <c r="BQ277" s="1"/>
      <c r="BR277" s="1"/>
      <c r="BS277" s="1"/>
      <c r="BT277" s="1"/>
    </row>
    <row r="278" spans="1:72" s="139" customFormat="1" x14ac:dyDescent="0.2">
      <c r="A278" s="20"/>
      <c r="B278" s="20"/>
      <c r="C278" s="25"/>
      <c r="D278" s="19"/>
      <c r="E278" s="19"/>
      <c r="F278" s="19"/>
      <c r="G278" s="19"/>
      <c r="H278" s="20"/>
      <c r="I278" s="20"/>
      <c r="J278" s="20"/>
      <c r="K278" s="20"/>
      <c r="L278" s="20"/>
      <c r="M278" s="20"/>
      <c r="N278" s="20"/>
      <c r="O278" s="18"/>
      <c r="P278" s="17"/>
      <c r="Q278" s="17"/>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1"/>
      <c r="BH278" s="1"/>
      <c r="BI278" s="1"/>
      <c r="BJ278" s="1"/>
      <c r="BK278" s="1"/>
      <c r="BL278" s="1"/>
      <c r="BM278" s="1"/>
      <c r="BN278" s="1"/>
      <c r="BO278" s="1"/>
      <c r="BP278" s="1"/>
      <c r="BQ278" s="1"/>
      <c r="BR278" s="1"/>
      <c r="BS278" s="1"/>
      <c r="BT278" s="1"/>
    </row>
    <row r="279" spans="1:72" s="139" customFormat="1" x14ac:dyDescent="0.2">
      <c r="A279" s="20"/>
      <c r="B279" s="20"/>
      <c r="C279" s="25"/>
      <c r="D279" s="19"/>
      <c r="E279" s="19"/>
      <c r="F279" s="19"/>
      <c r="G279" s="19"/>
      <c r="H279" s="20"/>
      <c r="I279" s="20"/>
      <c r="J279" s="20"/>
      <c r="K279" s="20"/>
      <c r="L279" s="20"/>
      <c r="M279" s="20"/>
      <c r="N279" s="20"/>
      <c r="O279" s="18"/>
      <c r="P279" s="17"/>
      <c r="Q279" s="17"/>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1"/>
      <c r="BH279" s="1"/>
      <c r="BI279" s="1"/>
      <c r="BJ279" s="1"/>
      <c r="BK279" s="1"/>
      <c r="BL279" s="1"/>
      <c r="BM279" s="1"/>
      <c r="BN279" s="1"/>
      <c r="BO279" s="1"/>
      <c r="BP279" s="1"/>
      <c r="BQ279" s="1"/>
      <c r="BR279" s="1"/>
      <c r="BS279" s="1"/>
      <c r="BT279" s="1"/>
    </row>
    <row r="280" spans="1:72" s="139" customFormat="1" x14ac:dyDescent="0.2">
      <c r="A280" s="20"/>
      <c r="B280" s="20"/>
      <c r="C280" s="25"/>
      <c r="D280" s="19"/>
      <c r="E280" s="19"/>
      <c r="F280" s="19"/>
      <c r="G280" s="19"/>
      <c r="H280" s="20"/>
      <c r="I280" s="20"/>
      <c r="J280" s="20"/>
      <c r="K280" s="20"/>
      <c r="L280" s="20"/>
      <c r="M280" s="20"/>
      <c r="N280" s="20"/>
      <c r="O280" s="18"/>
      <c r="P280" s="17"/>
      <c r="Q280" s="17"/>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1"/>
      <c r="BH280" s="1"/>
      <c r="BI280" s="1"/>
      <c r="BJ280" s="1"/>
      <c r="BK280" s="1"/>
      <c r="BL280" s="1"/>
      <c r="BM280" s="1"/>
      <c r="BN280" s="1"/>
      <c r="BO280" s="1"/>
      <c r="BP280" s="1"/>
      <c r="BQ280" s="1"/>
      <c r="BR280" s="1"/>
      <c r="BS280" s="1"/>
      <c r="BT280" s="1"/>
    </row>
    <row r="281" spans="1:72" s="139" customFormat="1" x14ac:dyDescent="0.2">
      <c r="A281" s="20"/>
      <c r="B281" s="20"/>
      <c r="C281" s="25"/>
      <c r="D281" s="19"/>
      <c r="E281" s="19"/>
      <c r="F281" s="19"/>
      <c r="G281" s="19"/>
      <c r="H281" s="20"/>
      <c r="I281" s="20"/>
      <c r="J281" s="20"/>
      <c r="K281" s="20"/>
      <c r="L281" s="20"/>
      <c r="M281" s="20"/>
      <c r="N281" s="20"/>
      <c r="O281" s="18"/>
      <c r="P281" s="17"/>
      <c r="Q281" s="17"/>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1"/>
      <c r="BH281" s="1"/>
      <c r="BI281" s="1"/>
      <c r="BJ281" s="1"/>
      <c r="BK281" s="1"/>
      <c r="BL281" s="1"/>
      <c r="BM281" s="1"/>
      <c r="BN281" s="1"/>
      <c r="BO281" s="1"/>
      <c r="BP281" s="1"/>
      <c r="BQ281" s="1"/>
      <c r="BR281" s="1"/>
      <c r="BS281" s="1"/>
      <c r="BT281" s="1"/>
    </row>
    <row r="282" spans="1:72" s="139" customFormat="1" x14ac:dyDescent="0.2">
      <c r="A282" s="20"/>
      <c r="B282" s="20"/>
      <c r="C282" s="25"/>
      <c r="D282" s="19"/>
      <c r="E282" s="19"/>
      <c r="F282" s="19"/>
      <c r="G282" s="19"/>
      <c r="H282" s="20"/>
      <c r="I282" s="20"/>
      <c r="J282" s="20"/>
      <c r="K282" s="20"/>
      <c r="L282" s="20"/>
      <c r="M282" s="20"/>
      <c r="N282" s="20"/>
      <c r="O282" s="18"/>
      <c r="P282" s="17"/>
      <c r="Q282" s="17"/>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1"/>
      <c r="BH282" s="1"/>
      <c r="BI282" s="1"/>
      <c r="BJ282" s="1"/>
      <c r="BK282" s="1"/>
      <c r="BL282" s="1"/>
      <c r="BM282" s="1"/>
      <c r="BN282" s="1"/>
      <c r="BO282" s="1"/>
      <c r="BP282" s="1"/>
      <c r="BQ282" s="1"/>
      <c r="BR282" s="1"/>
      <c r="BS282" s="1"/>
      <c r="BT282" s="1"/>
    </row>
    <row r="283" spans="1:72" s="139" customFormat="1" x14ac:dyDescent="0.2">
      <c r="A283" s="20"/>
      <c r="B283" s="20"/>
      <c r="C283" s="25"/>
      <c r="D283" s="19"/>
      <c r="E283" s="19"/>
      <c r="F283" s="19"/>
      <c r="G283" s="19"/>
      <c r="H283" s="20"/>
      <c r="I283" s="20"/>
      <c r="J283" s="20"/>
      <c r="K283" s="20"/>
      <c r="L283" s="20"/>
      <c r="M283" s="20"/>
      <c r="N283" s="20"/>
      <c r="O283" s="18"/>
      <c r="P283" s="17"/>
      <c r="Q283" s="17"/>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1"/>
      <c r="BH283" s="1"/>
      <c r="BI283" s="1"/>
      <c r="BJ283" s="1"/>
      <c r="BK283" s="1"/>
      <c r="BL283" s="1"/>
      <c r="BM283" s="1"/>
      <c r="BN283" s="1"/>
      <c r="BO283" s="1"/>
      <c r="BP283" s="1"/>
      <c r="BQ283" s="1"/>
      <c r="BR283" s="1"/>
      <c r="BS283" s="1"/>
      <c r="BT283" s="1"/>
    </row>
    <row r="284" spans="1:72" s="139" customFormat="1" x14ac:dyDescent="0.2">
      <c r="A284" s="20"/>
      <c r="B284" s="20"/>
      <c r="C284" s="25"/>
      <c r="D284" s="19"/>
      <c r="E284" s="19"/>
      <c r="F284" s="19"/>
      <c r="G284" s="19"/>
      <c r="H284" s="20"/>
      <c r="I284" s="20"/>
      <c r="J284" s="20"/>
      <c r="K284" s="20"/>
      <c r="L284" s="20"/>
      <c r="M284" s="20"/>
      <c r="N284" s="20"/>
      <c r="O284" s="18"/>
      <c r="P284" s="17"/>
      <c r="Q284" s="17"/>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1"/>
      <c r="BH284" s="1"/>
      <c r="BI284" s="1"/>
      <c r="BJ284" s="1"/>
      <c r="BK284" s="1"/>
      <c r="BL284" s="1"/>
      <c r="BM284" s="1"/>
      <c r="BN284" s="1"/>
      <c r="BO284" s="1"/>
      <c r="BP284" s="1"/>
      <c r="BQ284" s="1"/>
      <c r="BR284" s="1"/>
      <c r="BS284" s="1"/>
      <c r="BT284" s="1"/>
    </row>
    <row r="285" spans="1:72" s="139" customFormat="1" x14ac:dyDescent="0.2">
      <c r="A285" s="20"/>
      <c r="B285" s="20"/>
      <c r="C285" s="25"/>
      <c r="D285" s="19"/>
      <c r="E285" s="19"/>
      <c r="F285" s="19"/>
      <c r="G285" s="19"/>
      <c r="H285" s="20"/>
      <c r="I285" s="20"/>
      <c r="J285" s="20"/>
      <c r="K285" s="20"/>
      <c r="L285" s="20"/>
      <c r="M285" s="20"/>
      <c r="N285" s="20"/>
      <c r="O285" s="18"/>
      <c r="P285" s="17"/>
      <c r="Q285" s="17"/>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1"/>
      <c r="BH285" s="1"/>
      <c r="BI285" s="1"/>
      <c r="BJ285" s="1"/>
      <c r="BK285" s="1"/>
      <c r="BL285" s="1"/>
      <c r="BM285" s="1"/>
      <c r="BN285" s="1"/>
      <c r="BO285" s="1"/>
      <c r="BP285" s="1"/>
      <c r="BQ285" s="1"/>
      <c r="BR285" s="1"/>
      <c r="BS285" s="1"/>
      <c r="BT285" s="1"/>
    </row>
    <row r="286" spans="1:72" s="139" customFormat="1" x14ac:dyDescent="0.2">
      <c r="A286" s="20"/>
      <c r="B286" s="20"/>
      <c r="C286" s="25"/>
      <c r="D286" s="19"/>
      <c r="E286" s="19"/>
      <c r="F286" s="19"/>
      <c r="G286" s="19"/>
      <c r="H286" s="20"/>
      <c r="I286" s="20"/>
      <c r="J286" s="20"/>
      <c r="K286" s="20"/>
      <c r="L286" s="20"/>
      <c r="M286" s="20"/>
      <c r="N286" s="20"/>
      <c r="O286" s="18"/>
      <c r="P286" s="17"/>
      <c r="Q286" s="17"/>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1"/>
      <c r="BH286" s="1"/>
      <c r="BI286" s="1"/>
      <c r="BJ286" s="1"/>
      <c r="BK286" s="1"/>
      <c r="BL286" s="1"/>
      <c r="BM286" s="1"/>
      <c r="BN286" s="1"/>
      <c r="BO286" s="1"/>
      <c r="BP286" s="1"/>
      <c r="BQ286" s="1"/>
      <c r="BR286" s="1"/>
      <c r="BS286" s="1"/>
      <c r="BT286" s="1"/>
    </row>
    <row r="287" spans="1:72" s="139" customFormat="1" x14ac:dyDescent="0.2">
      <c r="A287" s="20"/>
      <c r="B287" s="20"/>
      <c r="C287" s="25"/>
      <c r="D287" s="19"/>
      <c r="E287" s="19"/>
      <c r="F287" s="19"/>
      <c r="G287" s="19"/>
      <c r="H287" s="20"/>
      <c r="I287" s="20"/>
      <c r="J287" s="20"/>
      <c r="K287" s="20"/>
      <c r="L287" s="20"/>
      <c r="M287" s="20"/>
      <c r="N287" s="20"/>
      <c r="O287" s="18"/>
      <c r="P287" s="17"/>
      <c r="Q287" s="17"/>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1"/>
      <c r="BH287" s="1"/>
      <c r="BI287" s="1"/>
      <c r="BJ287" s="1"/>
      <c r="BK287" s="1"/>
      <c r="BL287" s="1"/>
      <c r="BM287" s="1"/>
      <c r="BN287" s="1"/>
      <c r="BO287" s="1"/>
      <c r="BP287" s="1"/>
      <c r="BQ287" s="1"/>
      <c r="BR287" s="1"/>
      <c r="BS287" s="1"/>
      <c r="BT287" s="1"/>
    </row>
    <row r="288" spans="1:72" s="139" customFormat="1" x14ac:dyDescent="0.2">
      <c r="A288" s="20"/>
      <c r="B288" s="20"/>
      <c r="C288" s="25"/>
      <c r="D288" s="19"/>
      <c r="E288" s="19"/>
      <c r="F288" s="19"/>
      <c r="G288" s="19"/>
      <c r="H288" s="20"/>
      <c r="I288" s="20"/>
      <c r="J288" s="20"/>
      <c r="K288" s="20"/>
      <c r="L288" s="20"/>
      <c r="M288" s="20"/>
      <c r="N288" s="20"/>
      <c r="O288" s="18"/>
      <c r="P288" s="17"/>
      <c r="Q288" s="17"/>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1"/>
      <c r="BH288" s="1"/>
      <c r="BI288" s="1"/>
      <c r="BJ288" s="1"/>
      <c r="BK288" s="1"/>
      <c r="BL288" s="1"/>
      <c r="BM288" s="1"/>
      <c r="BN288" s="1"/>
      <c r="BO288" s="1"/>
      <c r="BP288" s="1"/>
      <c r="BQ288" s="1"/>
      <c r="BR288" s="1"/>
      <c r="BS288" s="1"/>
      <c r="BT288" s="1"/>
    </row>
    <row r="289" spans="1:72" s="139" customFormat="1" x14ac:dyDescent="0.2">
      <c r="A289" s="20"/>
      <c r="B289" s="20"/>
      <c r="C289" s="25"/>
      <c r="D289" s="19"/>
      <c r="E289" s="19"/>
      <c r="F289" s="19"/>
      <c r="G289" s="19"/>
      <c r="H289" s="20"/>
      <c r="I289" s="20"/>
      <c r="J289" s="20"/>
      <c r="K289" s="20"/>
      <c r="L289" s="20"/>
      <c r="M289" s="20"/>
      <c r="N289" s="20"/>
      <c r="O289" s="18"/>
      <c r="P289" s="17"/>
      <c r="Q289" s="17"/>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1"/>
      <c r="BH289" s="1"/>
      <c r="BI289" s="1"/>
      <c r="BJ289" s="1"/>
      <c r="BK289" s="1"/>
      <c r="BL289" s="1"/>
      <c r="BM289" s="1"/>
      <c r="BN289" s="1"/>
      <c r="BO289" s="1"/>
      <c r="BP289" s="1"/>
      <c r="BQ289" s="1"/>
      <c r="BR289" s="1"/>
      <c r="BS289" s="1"/>
      <c r="BT289" s="1"/>
    </row>
    <row r="290" spans="1:72" s="139" customFormat="1" x14ac:dyDescent="0.2">
      <c r="A290" s="20"/>
      <c r="B290" s="20"/>
      <c r="C290" s="25"/>
      <c r="D290" s="19"/>
      <c r="E290" s="19"/>
      <c r="F290" s="19"/>
      <c r="G290" s="19"/>
      <c r="H290" s="20"/>
      <c r="I290" s="20"/>
      <c r="J290" s="20"/>
      <c r="K290" s="20"/>
      <c r="L290" s="20"/>
      <c r="M290" s="20"/>
      <c r="N290" s="20"/>
      <c r="O290" s="18"/>
      <c r="P290" s="17"/>
      <c r="Q290" s="17"/>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1"/>
      <c r="BH290" s="1"/>
      <c r="BI290" s="1"/>
      <c r="BJ290" s="1"/>
      <c r="BK290" s="1"/>
      <c r="BL290" s="1"/>
      <c r="BM290" s="1"/>
      <c r="BN290" s="1"/>
      <c r="BO290" s="1"/>
      <c r="BP290" s="1"/>
      <c r="BQ290" s="1"/>
      <c r="BR290" s="1"/>
      <c r="BS290" s="1"/>
      <c r="BT290" s="1"/>
    </row>
    <row r="291" spans="1:72" s="139" customFormat="1" x14ac:dyDescent="0.2">
      <c r="A291" s="20"/>
      <c r="B291" s="20"/>
      <c r="C291" s="25"/>
      <c r="D291" s="19"/>
      <c r="E291" s="19"/>
      <c r="F291" s="19"/>
      <c r="G291" s="19"/>
      <c r="H291" s="20"/>
      <c r="I291" s="20"/>
      <c r="J291" s="20"/>
      <c r="K291" s="20"/>
      <c r="L291" s="20"/>
      <c r="M291" s="20"/>
      <c r="N291" s="20"/>
      <c r="O291" s="18"/>
      <c r="P291" s="17"/>
      <c r="Q291" s="17"/>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1"/>
      <c r="BH291" s="1"/>
      <c r="BI291" s="1"/>
      <c r="BJ291" s="1"/>
      <c r="BK291" s="1"/>
      <c r="BL291" s="1"/>
      <c r="BM291" s="1"/>
      <c r="BN291" s="1"/>
      <c r="BO291" s="1"/>
      <c r="BP291" s="1"/>
      <c r="BQ291" s="1"/>
      <c r="BR291" s="1"/>
      <c r="BS291" s="1"/>
      <c r="BT291" s="1"/>
    </row>
    <row r="292" spans="1:72" s="139" customFormat="1" x14ac:dyDescent="0.2">
      <c r="A292" s="20"/>
      <c r="B292" s="20"/>
      <c r="C292" s="25"/>
      <c r="D292" s="19"/>
      <c r="E292" s="19"/>
      <c r="F292" s="19"/>
      <c r="G292" s="19"/>
      <c r="H292" s="20"/>
      <c r="I292" s="20"/>
      <c r="J292" s="20"/>
      <c r="K292" s="20"/>
      <c r="L292" s="20"/>
      <c r="M292" s="20"/>
      <c r="N292" s="20"/>
      <c r="O292" s="18"/>
      <c r="P292" s="17"/>
      <c r="Q292" s="17"/>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1"/>
      <c r="BH292" s="1"/>
      <c r="BI292" s="1"/>
      <c r="BJ292" s="1"/>
      <c r="BK292" s="1"/>
      <c r="BL292" s="1"/>
      <c r="BM292" s="1"/>
      <c r="BN292" s="1"/>
      <c r="BO292" s="1"/>
      <c r="BP292" s="1"/>
      <c r="BQ292" s="1"/>
      <c r="BR292" s="1"/>
      <c r="BS292" s="1"/>
      <c r="BT292" s="1"/>
    </row>
    <row r="293" spans="1:72" s="139" customFormat="1" x14ac:dyDescent="0.2">
      <c r="A293" s="20"/>
      <c r="B293" s="20"/>
      <c r="C293" s="25"/>
      <c r="D293" s="19"/>
      <c r="E293" s="19"/>
      <c r="F293" s="19"/>
      <c r="G293" s="19"/>
      <c r="H293" s="20"/>
      <c r="I293" s="20"/>
      <c r="J293" s="20"/>
      <c r="K293" s="20"/>
      <c r="L293" s="20"/>
      <c r="M293" s="20"/>
      <c r="N293" s="20"/>
      <c r="O293" s="18"/>
      <c r="P293" s="17"/>
      <c r="Q293" s="17"/>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1"/>
      <c r="BH293" s="1"/>
      <c r="BI293" s="1"/>
      <c r="BJ293" s="1"/>
      <c r="BK293" s="1"/>
      <c r="BL293" s="1"/>
      <c r="BM293" s="1"/>
      <c r="BN293" s="1"/>
      <c r="BO293" s="1"/>
      <c r="BP293" s="1"/>
      <c r="BQ293" s="1"/>
      <c r="BR293" s="1"/>
      <c r="BS293" s="1"/>
      <c r="BT293" s="1"/>
    </row>
    <row r="294" spans="1:72" s="139" customFormat="1" x14ac:dyDescent="0.2">
      <c r="A294" s="20"/>
      <c r="B294" s="20"/>
      <c r="C294" s="25"/>
      <c r="D294" s="19"/>
      <c r="E294" s="19"/>
      <c r="F294" s="19"/>
      <c r="G294" s="19"/>
      <c r="H294" s="20"/>
      <c r="I294" s="20"/>
      <c r="J294" s="20"/>
      <c r="K294" s="20"/>
      <c r="L294" s="20"/>
      <c r="M294" s="20"/>
      <c r="N294" s="20"/>
      <c r="O294" s="18"/>
      <c r="P294" s="17"/>
      <c r="Q294" s="17"/>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1"/>
      <c r="BH294" s="1"/>
      <c r="BI294" s="1"/>
      <c r="BJ294" s="1"/>
      <c r="BK294" s="1"/>
      <c r="BL294" s="1"/>
      <c r="BM294" s="1"/>
      <c r="BN294" s="1"/>
      <c r="BO294" s="1"/>
      <c r="BP294" s="1"/>
      <c r="BQ294" s="1"/>
      <c r="BR294" s="1"/>
      <c r="BS294" s="1"/>
      <c r="BT294" s="1"/>
    </row>
    <row r="295" spans="1:72" s="139" customFormat="1" x14ac:dyDescent="0.2">
      <c r="A295" s="20"/>
      <c r="B295" s="20"/>
      <c r="C295" s="25"/>
      <c r="D295" s="19"/>
      <c r="E295" s="19"/>
      <c r="F295" s="19"/>
      <c r="G295" s="19"/>
      <c r="H295" s="20"/>
      <c r="I295" s="20"/>
      <c r="J295" s="20"/>
      <c r="K295" s="20"/>
      <c r="L295" s="20"/>
      <c r="M295" s="20"/>
      <c r="N295" s="20"/>
      <c r="O295" s="18"/>
      <c r="P295" s="17"/>
      <c r="Q295" s="17"/>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1"/>
      <c r="BH295" s="1"/>
      <c r="BI295" s="1"/>
      <c r="BJ295" s="1"/>
      <c r="BK295" s="1"/>
      <c r="BL295" s="1"/>
      <c r="BM295" s="1"/>
      <c r="BN295" s="1"/>
      <c r="BO295" s="1"/>
      <c r="BP295" s="1"/>
      <c r="BQ295" s="1"/>
      <c r="BR295" s="1"/>
      <c r="BS295" s="1"/>
      <c r="BT295" s="1"/>
    </row>
    <row r="296" spans="1:72" s="139" customFormat="1" x14ac:dyDescent="0.2">
      <c r="A296" s="20"/>
      <c r="B296" s="20"/>
      <c r="C296" s="25"/>
      <c r="D296" s="19"/>
      <c r="E296" s="19"/>
      <c r="F296" s="19"/>
      <c r="G296" s="19"/>
      <c r="H296" s="20"/>
      <c r="I296" s="20"/>
      <c r="J296" s="20"/>
      <c r="K296" s="20"/>
      <c r="L296" s="20"/>
      <c r="M296" s="20"/>
      <c r="N296" s="20"/>
      <c r="O296" s="18"/>
      <c r="P296" s="17"/>
      <c r="Q296" s="17"/>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1"/>
      <c r="BH296" s="1"/>
      <c r="BI296" s="1"/>
      <c r="BJ296" s="1"/>
      <c r="BK296" s="1"/>
      <c r="BL296" s="1"/>
      <c r="BM296" s="1"/>
      <c r="BN296" s="1"/>
      <c r="BO296" s="1"/>
      <c r="BP296" s="1"/>
      <c r="BQ296" s="1"/>
      <c r="BR296" s="1"/>
      <c r="BS296" s="1"/>
      <c r="BT296" s="1"/>
    </row>
    <row r="297" spans="1:72" s="139" customFormat="1" x14ac:dyDescent="0.2">
      <c r="A297" s="20"/>
      <c r="B297" s="20"/>
      <c r="C297" s="25"/>
      <c r="D297" s="19"/>
      <c r="E297" s="19"/>
      <c r="F297" s="19"/>
      <c r="G297" s="19"/>
      <c r="H297" s="20"/>
      <c r="I297" s="20"/>
      <c r="J297" s="20"/>
      <c r="K297" s="20"/>
      <c r="L297" s="20"/>
      <c r="M297" s="20"/>
      <c r="N297" s="20"/>
      <c r="O297" s="18"/>
      <c r="P297" s="17"/>
      <c r="Q297" s="17"/>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1"/>
      <c r="BH297" s="1"/>
      <c r="BI297" s="1"/>
      <c r="BJ297" s="1"/>
      <c r="BK297" s="1"/>
      <c r="BL297" s="1"/>
      <c r="BM297" s="1"/>
      <c r="BN297" s="1"/>
      <c r="BO297" s="1"/>
      <c r="BP297" s="1"/>
      <c r="BQ297" s="1"/>
      <c r="BR297" s="1"/>
      <c r="BS297" s="1"/>
      <c r="BT297" s="1"/>
    </row>
    <row r="298" spans="1:72" s="139" customFormat="1" x14ac:dyDescent="0.2">
      <c r="A298" s="20"/>
      <c r="B298" s="20"/>
      <c r="C298" s="25"/>
      <c r="D298" s="19"/>
      <c r="E298" s="19"/>
      <c r="F298" s="19"/>
      <c r="G298" s="19"/>
      <c r="H298" s="20"/>
      <c r="I298" s="20"/>
      <c r="J298" s="20"/>
      <c r="K298" s="20"/>
      <c r="L298" s="20"/>
      <c r="M298" s="20"/>
      <c r="N298" s="20"/>
      <c r="O298" s="18"/>
      <c r="P298" s="17"/>
      <c r="Q298" s="17"/>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1"/>
      <c r="BH298" s="1"/>
      <c r="BI298" s="1"/>
      <c r="BJ298" s="1"/>
      <c r="BK298" s="1"/>
      <c r="BL298" s="1"/>
      <c r="BM298" s="1"/>
      <c r="BN298" s="1"/>
      <c r="BO298" s="1"/>
      <c r="BP298" s="1"/>
      <c r="BQ298" s="1"/>
      <c r="BR298" s="1"/>
      <c r="BS298" s="1"/>
      <c r="BT298" s="1"/>
    </row>
    <row r="299" spans="1:72" s="139" customFormat="1" x14ac:dyDescent="0.2">
      <c r="A299" s="20"/>
      <c r="B299" s="20"/>
      <c r="C299" s="25"/>
      <c r="D299" s="19"/>
      <c r="E299" s="19"/>
      <c r="F299" s="19"/>
      <c r="G299" s="19"/>
      <c r="H299" s="20"/>
      <c r="I299" s="20"/>
      <c r="J299" s="20"/>
      <c r="K299" s="20"/>
      <c r="L299" s="20"/>
      <c r="M299" s="20"/>
      <c r="N299" s="20"/>
      <c r="O299" s="18"/>
      <c r="P299" s="17"/>
      <c r="Q299" s="17"/>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1"/>
      <c r="BH299" s="1"/>
      <c r="BI299" s="1"/>
      <c r="BJ299" s="1"/>
      <c r="BK299" s="1"/>
      <c r="BL299" s="1"/>
      <c r="BM299" s="1"/>
      <c r="BN299" s="1"/>
      <c r="BO299" s="1"/>
      <c r="BP299" s="1"/>
      <c r="BQ299" s="1"/>
      <c r="BR299" s="1"/>
      <c r="BS299" s="1"/>
      <c r="BT299" s="1"/>
    </row>
    <row r="300" spans="1:72" s="139" customFormat="1" x14ac:dyDescent="0.2">
      <c r="A300" s="20"/>
      <c r="B300" s="20"/>
      <c r="C300" s="25"/>
      <c r="D300" s="19"/>
      <c r="E300" s="19"/>
      <c r="F300" s="19"/>
      <c r="G300" s="19"/>
      <c r="H300" s="20"/>
      <c r="I300" s="20"/>
      <c r="J300" s="20"/>
      <c r="K300" s="20"/>
      <c r="L300" s="20"/>
      <c r="M300" s="20"/>
      <c r="N300" s="20"/>
      <c r="O300" s="18"/>
      <c r="P300" s="17"/>
      <c r="Q300" s="17"/>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1"/>
      <c r="BH300" s="1"/>
      <c r="BI300" s="1"/>
      <c r="BJ300" s="1"/>
      <c r="BK300" s="1"/>
      <c r="BL300" s="1"/>
      <c r="BM300" s="1"/>
      <c r="BN300" s="1"/>
      <c r="BO300" s="1"/>
      <c r="BP300" s="1"/>
      <c r="BQ300" s="1"/>
      <c r="BR300" s="1"/>
      <c r="BS300" s="1"/>
      <c r="BT300" s="1"/>
    </row>
    <row r="301" spans="1:72" s="139" customFormat="1" x14ac:dyDescent="0.2">
      <c r="A301" s="20"/>
      <c r="B301" s="20"/>
      <c r="C301" s="25"/>
      <c r="D301" s="19"/>
      <c r="E301" s="19"/>
      <c r="F301" s="19"/>
      <c r="G301" s="19"/>
      <c r="H301" s="20"/>
      <c r="I301" s="20"/>
      <c r="J301" s="20"/>
      <c r="K301" s="20"/>
      <c r="L301" s="20"/>
      <c r="M301" s="20"/>
      <c r="N301" s="20"/>
      <c r="O301" s="18"/>
      <c r="P301" s="17"/>
      <c r="Q301" s="17"/>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1"/>
      <c r="BH301" s="1"/>
      <c r="BI301" s="1"/>
      <c r="BJ301" s="1"/>
      <c r="BK301" s="1"/>
      <c r="BL301" s="1"/>
      <c r="BM301" s="1"/>
      <c r="BN301" s="1"/>
      <c r="BO301" s="1"/>
      <c r="BP301" s="1"/>
      <c r="BQ301" s="1"/>
      <c r="BR301" s="1"/>
      <c r="BS301" s="1"/>
      <c r="BT301" s="1"/>
    </row>
    <row r="302" spans="1:72" s="139" customFormat="1" x14ac:dyDescent="0.2">
      <c r="A302" s="20"/>
      <c r="B302" s="20"/>
      <c r="C302" s="25"/>
      <c r="D302" s="19"/>
      <c r="E302" s="19"/>
      <c r="F302" s="19"/>
      <c r="G302" s="19"/>
      <c r="H302" s="20"/>
      <c r="I302" s="20"/>
      <c r="J302" s="20"/>
      <c r="K302" s="20"/>
      <c r="L302" s="20"/>
      <c r="M302" s="20"/>
      <c r="N302" s="20"/>
      <c r="O302" s="18"/>
      <c r="P302" s="17"/>
      <c r="Q302" s="17"/>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1"/>
      <c r="BH302" s="1"/>
      <c r="BI302" s="1"/>
      <c r="BJ302" s="1"/>
      <c r="BK302" s="1"/>
      <c r="BL302" s="1"/>
      <c r="BM302" s="1"/>
      <c r="BN302" s="1"/>
      <c r="BO302" s="1"/>
      <c r="BP302" s="1"/>
      <c r="BQ302" s="1"/>
      <c r="BR302" s="1"/>
      <c r="BS302" s="1"/>
      <c r="BT302" s="1"/>
    </row>
    <row r="303" spans="1:72" s="139" customFormat="1" x14ac:dyDescent="0.2">
      <c r="A303" s="20"/>
      <c r="B303" s="20"/>
      <c r="C303" s="25"/>
      <c r="D303" s="19"/>
      <c r="E303" s="19"/>
      <c r="F303" s="19"/>
      <c r="G303" s="19"/>
      <c r="H303" s="20"/>
      <c r="I303" s="20"/>
      <c r="J303" s="20"/>
      <c r="K303" s="20"/>
      <c r="L303" s="20"/>
      <c r="M303" s="20"/>
      <c r="N303" s="20"/>
      <c r="O303" s="18"/>
      <c r="P303" s="17"/>
      <c r="Q303" s="17"/>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1"/>
      <c r="BH303" s="1"/>
      <c r="BI303" s="1"/>
      <c r="BJ303" s="1"/>
      <c r="BK303" s="1"/>
      <c r="BL303" s="1"/>
      <c r="BM303" s="1"/>
      <c r="BN303" s="1"/>
      <c r="BO303" s="1"/>
      <c r="BP303" s="1"/>
      <c r="BQ303" s="1"/>
      <c r="BR303" s="1"/>
      <c r="BS303" s="1"/>
      <c r="BT303" s="1"/>
    </row>
    <row r="304" spans="1:72" s="139" customFormat="1" x14ac:dyDescent="0.2">
      <c r="A304" s="20"/>
      <c r="B304" s="20"/>
      <c r="C304" s="25"/>
      <c r="D304" s="19"/>
      <c r="E304" s="19"/>
      <c r="F304" s="19"/>
      <c r="G304" s="19"/>
      <c r="H304" s="20"/>
      <c r="I304" s="20"/>
      <c r="J304" s="20"/>
      <c r="K304" s="20"/>
      <c r="L304" s="20"/>
      <c r="M304" s="20"/>
      <c r="N304" s="20"/>
      <c r="O304" s="18"/>
      <c r="P304" s="17"/>
      <c r="Q304" s="17"/>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1"/>
      <c r="BH304" s="1"/>
      <c r="BI304" s="1"/>
      <c r="BJ304" s="1"/>
      <c r="BK304" s="1"/>
      <c r="BL304" s="1"/>
      <c r="BM304" s="1"/>
      <c r="BN304" s="1"/>
      <c r="BO304" s="1"/>
      <c r="BP304" s="1"/>
      <c r="BQ304" s="1"/>
      <c r="BR304" s="1"/>
      <c r="BS304" s="1"/>
      <c r="BT304" s="1"/>
    </row>
    <row r="305" spans="1:72" s="139" customFormat="1" x14ac:dyDescent="0.2">
      <c r="A305" s="20"/>
      <c r="B305" s="20"/>
      <c r="C305" s="25"/>
      <c r="D305" s="19"/>
      <c r="E305" s="19"/>
      <c r="F305" s="19"/>
      <c r="G305" s="19"/>
      <c r="H305" s="20"/>
      <c r="I305" s="20"/>
      <c r="J305" s="20"/>
      <c r="K305" s="20"/>
      <c r="L305" s="20"/>
      <c r="M305" s="20"/>
      <c r="N305" s="20"/>
      <c r="O305" s="18"/>
      <c r="P305" s="17"/>
      <c r="Q305" s="17"/>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1"/>
      <c r="BH305" s="1"/>
      <c r="BI305" s="1"/>
      <c r="BJ305" s="1"/>
      <c r="BK305" s="1"/>
      <c r="BL305" s="1"/>
      <c r="BM305" s="1"/>
      <c r="BN305" s="1"/>
      <c r="BO305" s="1"/>
      <c r="BP305" s="1"/>
      <c r="BQ305" s="1"/>
      <c r="BR305" s="1"/>
      <c r="BS305" s="1"/>
      <c r="BT305" s="1"/>
    </row>
    <row r="306" spans="1:72" s="139" customFormat="1" x14ac:dyDescent="0.2">
      <c r="A306" s="20"/>
      <c r="B306" s="20"/>
      <c r="C306" s="25"/>
      <c r="D306" s="19"/>
      <c r="E306" s="19"/>
      <c r="F306" s="19"/>
      <c r="G306" s="19"/>
      <c r="H306" s="20"/>
      <c r="I306" s="20"/>
      <c r="J306" s="20"/>
      <c r="K306" s="20"/>
      <c r="L306" s="20"/>
      <c r="M306" s="20"/>
      <c r="N306" s="20"/>
      <c r="O306" s="18"/>
      <c r="P306" s="17"/>
      <c r="Q306" s="17"/>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1"/>
      <c r="BH306" s="1"/>
      <c r="BI306" s="1"/>
      <c r="BJ306" s="1"/>
      <c r="BK306" s="1"/>
      <c r="BL306" s="1"/>
      <c r="BM306" s="1"/>
      <c r="BN306" s="1"/>
      <c r="BO306" s="1"/>
      <c r="BP306" s="1"/>
      <c r="BQ306" s="1"/>
      <c r="BR306" s="1"/>
      <c r="BS306" s="1"/>
      <c r="BT306" s="1"/>
    </row>
    <row r="307" spans="1:72" s="139" customFormat="1" x14ac:dyDescent="0.2">
      <c r="A307" s="20"/>
      <c r="B307" s="20"/>
      <c r="C307" s="25"/>
      <c r="D307" s="19"/>
      <c r="E307" s="19"/>
      <c r="F307" s="19"/>
      <c r="G307" s="19"/>
      <c r="H307" s="20"/>
      <c r="I307" s="20"/>
      <c r="J307" s="20"/>
      <c r="K307" s="20"/>
      <c r="L307" s="20"/>
      <c r="M307" s="20"/>
      <c r="N307" s="20"/>
      <c r="O307" s="18"/>
      <c r="P307" s="17"/>
      <c r="Q307" s="17"/>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1"/>
      <c r="BH307" s="1"/>
      <c r="BI307" s="1"/>
      <c r="BJ307" s="1"/>
      <c r="BK307" s="1"/>
      <c r="BL307" s="1"/>
      <c r="BM307" s="1"/>
      <c r="BN307" s="1"/>
      <c r="BO307" s="1"/>
      <c r="BP307" s="1"/>
      <c r="BQ307" s="1"/>
      <c r="BR307" s="1"/>
      <c r="BS307" s="1"/>
      <c r="BT307" s="1"/>
    </row>
    <row r="308" spans="1:72" s="139" customFormat="1" x14ac:dyDescent="0.2">
      <c r="A308" s="20"/>
      <c r="B308" s="20"/>
      <c r="C308" s="25"/>
      <c r="D308" s="19"/>
      <c r="E308" s="19"/>
      <c r="F308" s="19"/>
      <c r="G308" s="19"/>
      <c r="H308" s="20"/>
      <c r="I308" s="20"/>
      <c r="J308" s="20"/>
      <c r="K308" s="20"/>
      <c r="L308" s="20"/>
      <c r="M308" s="20"/>
      <c r="N308" s="20"/>
      <c r="O308" s="18"/>
      <c r="P308" s="17"/>
      <c r="Q308" s="17"/>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1"/>
      <c r="BH308" s="1"/>
      <c r="BI308" s="1"/>
      <c r="BJ308" s="1"/>
      <c r="BK308" s="1"/>
      <c r="BL308" s="1"/>
      <c r="BM308" s="1"/>
      <c r="BN308" s="1"/>
      <c r="BO308" s="1"/>
      <c r="BP308" s="1"/>
      <c r="BQ308" s="1"/>
      <c r="BR308" s="1"/>
      <c r="BS308" s="1"/>
      <c r="BT308" s="1"/>
    </row>
    <row r="309" spans="1:72" s="139" customFormat="1" x14ac:dyDescent="0.2">
      <c r="A309" s="20"/>
      <c r="B309" s="20"/>
      <c r="C309" s="25"/>
      <c r="D309" s="19"/>
      <c r="E309" s="19"/>
      <c r="F309" s="19"/>
      <c r="G309" s="19"/>
      <c r="H309" s="20"/>
      <c r="I309" s="20"/>
      <c r="J309" s="20"/>
      <c r="K309" s="20"/>
      <c r="L309" s="20"/>
      <c r="M309" s="20"/>
      <c r="N309" s="20"/>
      <c r="O309" s="18"/>
      <c r="P309" s="17"/>
      <c r="Q309" s="17"/>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1"/>
      <c r="BH309" s="1"/>
      <c r="BI309" s="1"/>
      <c r="BJ309" s="1"/>
      <c r="BK309" s="1"/>
      <c r="BL309" s="1"/>
      <c r="BM309" s="1"/>
      <c r="BN309" s="1"/>
      <c r="BO309" s="1"/>
      <c r="BP309" s="1"/>
      <c r="BQ309" s="1"/>
      <c r="BR309" s="1"/>
      <c r="BS309" s="1"/>
      <c r="BT309" s="1"/>
    </row>
    <row r="310" spans="1:72" s="139" customFormat="1" x14ac:dyDescent="0.2">
      <c r="A310" s="20"/>
      <c r="B310" s="20"/>
      <c r="C310" s="25"/>
      <c r="D310" s="19"/>
      <c r="E310" s="19"/>
      <c r="F310" s="19"/>
      <c r="G310" s="19"/>
      <c r="H310" s="20"/>
      <c r="I310" s="20"/>
      <c r="J310" s="20"/>
      <c r="K310" s="20"/>
      <c r="L310" s="20"/>
      <c r="M310" s="20"/>
      <c r="N310" s="20"/>
      <c r="O310" s="18"/>
      <c r="P310" s="17"/>
      <c r="Q310" s="17"/>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1"/>
      <c r="BH310" s="1"/>
      <c r="BI310" s="1"/>
      <c r="BJ310" s="1"/>
      <c r="BK310" s="1"/>
      <c r="BL310" s="1"/>
      <c r="BM310" s="1"/>
      <c r="BN310" s="1"/>
      <c r="BO310" s="1"/>
      <c r="BP310" s="1"/>
      <c r="BQ310" s="1"/>
      <c r="BR310" s="1"/>
      <c r="BS310" s="1"/>
      <c r="BT310" s="1"/>
    </row>
    <row r="311" spans="1:72" s="139" customFormat="1" x14ac:dyDescent="0.2">
      <c r="A311" s="20"/>
      <c r="B311" s="20"/>
      <c r="C311" s="25"/>
      <c r="D311" s="19"/>
      <c r="E311" s="19"/>
      <c r="F311" s="19"/>
      <c r="G311" s="19"/>
      <c r="H311" s="20"/>
      <c r="I311" s="20"/>
      <c r="J311" s="20"/>
      <c r="K311" s="20"/>
      <c r="L311" s="20"/>
      <c r="M311" s="20"/>
      <c r="N311" s="20"/>
      <c r="O311" s="18"/>
      <c r="P311" s="17"/>
      <c r="Q311" s="17"/>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1"/>
      <c r="BH311" s="1"/>
      <c r="BI311" s="1"/>
      <c r="BJ311" s="1"/>
      <c r="BK311" s="1"/>
      <c r="BL311" s="1"/>
      <c r="BM311" s="1"/>
      <c r="BN311" s="1"/>
      <c r="BO311" s="1"/>
      <c r="BP311" s="1"/>
      <c r="BQ311" s="1"/>
      <c r="BR311" s="1"/>
      <c r="BS311" s="1"/>
      <c r="BT311" s="1"/>
    </row>
    <row r="312" spans="1:72" s="139" customFormat="1" x14ac:dyDescent="0.2">
      <c r="A312" s="20"/>
      <c r="B312" s="20"/>
      <c r="C312" s="25"/>
      <c r="D312" s="19"/>
      <c r="E312" s="19"/>
      <c r="F312" s="19"/>
      <c r="G312" s="19"/>
      <c r="H312" s="20"/>
      <c r="I312" s="20"/>
      <c r="J312" s="20"/>
      <c r="K312" s="20"/>
      <c r="L312" s="20"/>
      <c r="M312" s="20"/>
      <c r="N312" s="20"/>
      <c r="O312" s="18"/>
      <c r="P312" s="17"/>
      <c r="Q312" s="17"/>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1"/>
      <c r="BH312" s="1"/>
      <c r="BI312" s="1"/>
      <c r="BJ312" s="1"/>
      <c r="BK312" s="1"/>
      <c r="BL312" s="1"/>
      <c r="BM312" s="1"/>
      <c r="BN312" s="1"/>
      <c r="BO312" s="1"/>
      <c r="BP312" s="1"/>
      <c r="BQ312" s="1"/>
      <c r="BR312" s="1"/>
      <c r="BS312" s="1"/>
      <c r="BT312" s="1"/>
    </row>
    <row r="313" spans="1:72" s="139" customFormat="1" x14ac:dyDescent="0.2">
      <c r="A313" s="20"/>
      <c r="B313" s="20"/>
      <c r="C313" s="25"/>
      <c r="D313" s="19"/>
      <c r="E313" s="19"/>
      <c r="F313" s="19"/>
      <c r="G313" s="19"/>
      <c r="H313" s="20"/>
      <c r="I313" s="20"/>
      <c r="J313" s="20"/>
      <c r="K313" s="20"/>
      <c r="L313" s="20"/>
      <c r="M313" s="20"/>
      <c r="N313" s="20"/>
      <c r="O313" s="18"/>
      <c r="P313" s="17"/>
      <c r="Q313" s="17"/>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1"/>
      <c r="BH313" s="1"/>
      <c r="BI313" s="1"/>
      <c r="BJ313" s="1"/>
      <c r="BK313" s="1"/>
      <c r="BL313" s="1"/>
      <c r="BM313" s="1"/>
      <c r="BN313" s="1"/>
      <c r="BO313" s="1"/>
      <c r="BP313" s="1"/>
      <c r="BQ313" s="1"/>
      <c r="BR313" s="1"/>
      <c r="BS313" s="1"/>
      <c r="BT313" s="1"/>
    </row>
    <row r="314" spans="1:72" s="139" customFormat="1" x14ac:dyDescent="0.2">
      <c r="A314" s="20"/>
      <c r="B314" s="20"/>
      <c r="C314" s="25"/>
      <c r="D314" s="19"/>
      <c r="E314" s="19"/>
      <c r="F314" s="19"/>
      <c r="G314" s="19"/>
      <c r="H314" s="20"/>
      <c r="I314" s="20"/>
      <c r="J314" s="20"/>
      <c r="K314" s="20"/>
      <c r="L314" s="20"/>
      <c r="M314" s="20"/>
      <c r="N314" s="20"/>
      <c r="O314" s="18"/>
      <c r="P314" s="17"/>
      <c r="Q314" s="17"/>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1"/>
      <c r="BH314" s="1"/>
      <c r="BI314" s="1"/>
      <c r="BJ314" s="1"/>
      <c r="BK314" s="1"/>
      <c r="BL314" s="1"/>
      <c r="BM314" s="1"/>
      <c r="BN314" s="1"/>
      <c r="BO314" s="1"/>
      <c r="BP314" s="1"/>
      <c r="BQ314" s="1"/>
      <c r="BR314" s="1"/>
      <c r="BS314" s="1"/>
      <c r="BT314" s="1"/>
    </row>
    <row r="315" spans="1:72" s="139" customFormat="1" x14ac:dyDescent="0.2">
      <c r="A315" s="20"/>
      <c r="B315" s="20"/>
      <c r="C315" s="25"/>
      <c r="D315" s="19"/>
      <c r="E315" s="19"/>
      <c r="F315" s="19"/>
      <c r="G315" s="19"/>
      <c r="H315" s="20"/>
      <c r="I315" s="20"/>
      <c r="J315" s="20"/>
      <c r="K315" s="20"/>
      <c r="L315" s="20"/>
      <c r="M315" s="20"/>
      <c r="N315" s="20"/>
      <c r="O315" s="18"/>
      <c r="P315" s="17"/>
      <c r="Q315" s="17"/>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1"/>
      <c r="BH315" s="1"/>
      <c r="BI315" s="1"/>
      <c r="BJ315" s="1"/>
      <c r="BK315" s="1"/>
      <c r="BL315" s="1"/>
      <c r="BM315" s="1"/>
      <c r="BN315" s="1"/>
      <c r="BO315" s="1"/>
      <c r="BP315" s="1"/>
      <c r="BQ315" s="1"/>
      <c r="BR315" s="1"/>
      <c r="BS315" s="1"/>
      <c r="BT315" s="1"/>
    </row>
    <row r="316" spans="1:72" s="139" customFormat="1" x14ac:dyDescent="0.2">
      <c r="A316" s="20"/>
      <c r="B316" s="20"/>
      <c r="C316" s="25"/>
      <c r="D316" s="19"/>
      <c r="E316" s="19"/>
      <c r="F316" s="19"/>
      <c r="G316" s="19"/>
      <c r="H316" s="20"/>
      <c r="I316" s="20"/>
      <c r="J316" s="20"/>
      <c r="K316" s="20"/>
      <c r="L316" s="20"/>
      <c r="M316" s="20"/>
      <c r="N316" s="20"/>
      <c r="O316" s="18"/>
      <c r="P316" s="17"/>
      <c r="Q316" s="17"/>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1"/>
      <c r="BH316" s="1"/>
      <c r="BI316" s="1"/>
      <c r="BJ316" s="1"/>
      <c r="BK316" s="1"/>
      <c r="BL316" s="1"/>
      <c r="BM316" s="1"/>
      <c r="BN316" s="1"/>
      <c r="BO316" s="1"/>
      <c r="BP316" s="1"/>
      <c r="BQ316" s="1"/>
      <c r="BR316" s="1"/>
      <c r="BS316" s="1"/>
      <c r="BT316" s="1"/>
    </row>
    <row r="317" spans="1:72" s="139" customFormat="1" x14ac:dyDescent="0.2">
      <c r="A317" s="20"/>
      <c r="B317" s="20"/>
      <c r="C317" s="25"/>
      <c r="D317" s="19"/>
      <c r="E317" s="19"/>
      <c r="F317" s="19"/>
      <c r="G317" s="19"/>
      <c r="H317" s="20"/>
      <c r="I317" s="20"/>
      <c r="J317" s="20"/>
      <c r="K317" s="20"/>
      <c r="L317" s="20"/>
      <c r="M317" s="20"/>
      <c r="N317" s="20"/>
      <c r="O317" s="18"/>
      <c r="P317" s="17"/>
      <c r="Q317" s="17"/>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1"/>
      <c r="BH317" s="1"/>
      <c r="BI317" s="1"/>
      <c r="BJ317" s="1"/>
      <c r="BK317" s="1"/>
      <c r="BL317" s="1"/>
      <c r="BM317" s="1"/>
      <c r="BN317" s="1"/>
      <c r="BO317" s="1"/>
      <c r="BP317" s="1"/>
      <c r="BQ317" s="1"/>
      <c r="BR317" s="1"/>
      <c r="BS317" s="1"/>
      <c r="BT317" s="1"/>
    </row>
    <row r="318" spans="1:72" s="139" customFormat="1" x14ac:dyDescent="0.2">
      <c r="A318" s="20"/>
      <c r="B318" s="20"/>
      <c r="C318" s="25"/>
      <c r="D318" s="19"/>
      <c r="E318" s="19"/>
      <c r="F318" s="19"/>
      <c r="G318" s="19"/>
      <c r="H318" s="20"/>
      <c r="I318" s="20"/>
      <c r="J318" s="20"/>
      <c r="K318" s="20"/>
      <c r="L318" s="20"/>
      <c r="M318" s="20"/>
      <c r="N318" s="20"/>
      <c r="O318" s="18"/>
      <c r="P318" s="17"/>
      <c r="Q318" s="17"/>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1"/>
      <c r="BH318" s="1"/>
      <c r="BI318" s="1"/>
      <c r="BJ318" s="1"/>
      <c r="BK318" s="1"/>
      <c r="BL318" s="1"/>
      <c r="BM318" s="1"/>
      <c r="BN318" s="1"/>
      <c r="BO318" s="1"/>
      <c r="BP318" s="1"/>
      <c r="BQ318" s="1"/>
      <c r="BR318" s="1"/>
      <c r="BS318" s="1"/>
      <c r="BT318" s="1"/>
    </row>
    <row r="319" spans="1:72" s="139" customFormat="1" x14ac:dyDescent="0.2">
      <c r="A319" s="20"/>
      <c r="B319" s="20"/>
      <c r="C319" s="25"/>
      <c r="D319" s="19"/>
      <c r="E319" s="19"/>
      <c r="F319" s="19"/>
      <c r="G319" s="19"/>
      <c r="H319" s="20"/>
      <c r="I319" s="20"/>
      <c r="J319" s="20"/>
      <c r="K319" s="20"/>
      <c r="L319" s="20"/>
      <c r="M319" s="20"/>
      <c r="N319" s="20"/>
      <c r="O319" s="18"/>
      <c r="P319" s="17"/>
      <c r="Q319" s="17"/>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1"/>
      <c r="BH319" s="1"/>
      <c r="BI319" s="1"/>
      <c r="BJ319" s="1"/>
      <c r="BK319" s="1"/>
      <c r="BL319" s="1"/>
      <c r="BM319" s="1"/>
      <c r="BN319" s="1"/>
      <c r="BO319" s="1"/>
      <c r="BP319" s="1"/>
      <c r="BQ319" s="1"/>
      <c r="BR319" s="1"/>
      <c r="BS319" s="1"/>
      <c r="BT319" s="1"/>
    </row>
    <row r="320" spans="1:72" s="139" customFormat="1" x14ac:dyDescent="0.2">
      <c r="A320" s="20"/>
      <c r="B320" s="20"/>
      <c r="C320" s="25"/>
      <c r="D320" s="19"/>
      <c r="E320" s="19"/>
      <c r="F320" s="19"/>
      <c r="G320" s="19"/>
      <c r="H320" s="20"/>
      <c r="I320" s="20"/>
      <c r="J320" s="20"/>
      <c r="K320" s="20"/>
      <c r="L320" s="20"/>
      <c r="M320" s="20"/>
      <c r="N320" s="20"/>
      <c r="O320" s="18"/>
      <c r="P320" s="17"/>
      <c r="Q320" s="17"/>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1"/>
      <c r="BH320" s="1"/>
      <c r="BI320" s="1"/>
      <c r="BJ320" s="1"/>
      <c r="BK320" s="1"/>
      <c r="BL320" s="1"/>
      <c r="BM320" s="1"/>
      <c r="BN320" s="1"/>
      <c r="BO320" s="1"/>
      <c r="BP320" s="1"/>
      <c r="BQ320" s="1"/>
      <c r="BR320" s="1"/>
      <c r="BS320" s="1"/>
      <c r="BT320" s="1"/>
    </row>
    <row r="321" spans="1:72" s="139" customFormat="1" x14ac:dyDescent="0.2">
      <c r="A321" s="20"/>
      <c r="B321" s="20"/>
      <c r="C321" s="25"/>
      <c r="D321" s="19"/>
      <c r="E321" s="19"/>
      <c r="F321" s="19"/>
      <c r="G321" s="19"/>
      <c r="H321" s="20"/>
      <c r="I321" s="20"/>
      <c r="J321" s="20"/>
      <c r="K321" s="20"/>
      <c r="L321" s="20"/>
      <c r="M321" s="20"/>
      <c r="N321" s="20"/>
      <c r="O321" s="18"/>
      <c r="P321" s="17"/>
      <c r="Q321" s="17"/>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1"/>
      <c r="BH321" s="1"/>
      <c r="BI321" s="1"/>
      <c r="BJ321" s="1"/>
      <c r="BK321" s="1"/>
      <c r="BL321" s="1"/>
      <c r="BM321" s="1"/>
      <c r="BN321" s="1"/>
      <c r="BO321" s="1"/>
      <c r="BP321" s="1"/>
      <c r="BQ321" s="1"/>
      <c r="BR321" s="1"/>
      <c r="BS321" s="1"/>
      <c r="BT321" s="1"/>
    </row>
    <row r="322" spans="1:72" s="139" customFormat="1" x14ac:dyDescent="0.2">
      <c r="A322" s="20"/>
      <c r="B322" s="20"/>
      <c r="C322" s="25"/>
      <c r="D322" s="19"/>
      <c r="E322" s="19"/>
      <c r="F322" s="19"/>
      <c r="G322" s="19"/>
      <c r="H322" s="20"/>
      <c r="I322" s="20"/>
      <c r="J322" s="20"/>
      <c r="K322" s="20"/>
      <c r="L322" s="20"/>
      <c r="M322" s="20"/>
      <c r="N322" s="20"/>
      <c r="O322" s="18"/>
      <c r="P322" s="17"/>
      <c r="Q322" s="17"/>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1"/>
      <c r="BH322" s="1"/>
      <c r="BI322" s="1"/>
      <c r="BJ322" s="1"/>
      <c r="BK322" s="1"/>
      <c r="BL322" s="1"/>
      <c r="BM322" s="1"/>
      <c r="BN322" s="1"/>
      <c r="BO322" s="1"/>
      <c r="BP322" s="1"/>
      <c r="BQ322" s="1"/>
      <c r="BR322" s="1"/>
      <c r="BS322" s="1"/>
      <c r="BT322" s="1"/>
    </row>
    <row r="323" spans="1:72" s="139" customFormat="1" x14ac:dyDescent="0.2">
      <c r="A323" s="20"/>
      <c r="B323" s="20"/>
      <c r="C323" s="25"/>
      <c r="D323" s="19"/>
      <c r="E323" s="19"/>
      <c r="F323" s="19"/>
      <c r="G323" s="19"/>
      <c r="H323" s="20"/>
      <c r="I323" s="20"/>
      <c r="J323" s="20"/>
      <c r="K323" s="20"/>
      <c r="L323" s="20"/>
      <c r="M323" s="20"/>
      <c r="N323" s="20"/>
      <c r="O323" s="18"/>
      <c r="P323" s="17"/>
      <c r="Q323" s="17"/>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1"/>
      <c r="BH323" s="1"/>
      <c r="BI323" s="1"/>
      <c r="BJ323" s="1"/>
      <c r="BK323" s="1"/>
      <c r="BL323" s="1"/>
      <c r="BM323" s="1"/>
      <c r="BN323" s="1"/>
      <c r="BO323" s="1"/>
      <c r="BP323" s="1"/>
      <c r="BQ323" s="1"/>
      <c r="BR323" s="1"/>
      <c r="BS323" s="1"/>
      <c r="BT323" s="1"/>
    </row>
    <row r="324" spans="1:72" s="139" customFormat="1" x14ac:dyDescent="0.2">
      <c r="A324" s="20"/>
      <c r="B324" s="20"/>
      <c r="C324" s="25"/>
      <c r="D324" s="19"/>
      <c r="E324" s="19"/>
      <c r="F324" s="19"/>
      <c r="G324" s="19"/>
      <c r="H324" s="20"/>
      <c r="I324" s="20"/>
      <c r="J324" s="20"/>
      <c r="K324" s="20"/>
      <c r="L324" s="20"/>
      <c r="M324" s="20"/>
      <c r="N324" s="20"/>
      <c r="O324" s="18"/>
      <c r="P324" s="17"/>
      <c r="Q324" s="17"/>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1"/>
      <c r="BH324" s="1"/>
      <c r="BI324" s="1"/>
      <c r="BJ324" s="1"/>
      <c r="BK324" s="1"/>
      <c r="BL324" s="1"/>
      <c r="BM324" s="1"/>
      <c r="BN324" s="1"/>
      <c r="BO324" s="1"/>
      <c r="BP324" s="1"/>
      <c r="BQ324" s="1"/>
      <c r="BR324" s="1"/>
      <c r="BS324" s="1"/>
      <c r="BT324" s="1"/>
    </row>
    <row r="325" spans="1:72" s="139" customFormat="1" x14ac:dyDescent="0.2">
      <c r="A325" s="20"/>
      <c r="B325" s="20"/>
      <c r="C325" s="25"/>
      <c r="D325" s="19"/>
      <c r="E325" s="19"/>
      <c r="F325" s="19"/>
      <c r="G325" s="19"/>
      <c r="H325" s="20"/>
      <c r="I325" s="20"/>
      <c r="J325" s="20"/>
      <c r="K325" s="20"/>
      <c r="L325" s="20"/>
      <c r="M325" s="20"/>
      <c r="N325" s="20"/>
      <c r="O325" s="18"/>
      <c r="P325" s="17"/>
      <c r="Q325" s="17"/>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1"/>
      <c r="BH325" s="1"/>
      <c r="BI325" s="1"/>
      <c r="BJ325" s="1"/>
      <c r="BK325" s="1"/>
      <c r="BL325" s="1"/>
      <c r="BM325" s="1"/>
      <c r="BN325" s="1"/>
      <c r="BO325" s="1"/>
      <c r="BP325" s="1"/>
      <c r="BQ325" s="1"/>
      <c r="BR325" s="1"/>
      <c r="BS325" s="1"/>
      <c r="BT325" s="1"/>
    </row>
    <row r="326" spans="1:72" s="139" customFormat="1" x14ac:dyDescent="0.2">
      <c r="A326" s="20"/>
      <c r="B326" s="20"/>
      <c r="C326" s="25"/>
      <c r="D326" s="19"/>
      <c r="E326" s="19"/>
      <c r="F326" s="19"/>
      <c r="G326" s="19"/>
      <c r="H326" s="20"/>
      <c r="I326" s="20"/>
      <c r="J326" s="20"/>
      <c r="K326" s="20"/>
      <c r="L326" s="20"/>
      <c r="M326" s="20"/>
      <c r="N326" s="20"/>
      <c r="O326" s="18"/>
      <c r="P326" s="17"/>
      <c r="Q326" s="17"/>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1"/>
      <c r="BH326" s="1"/>
      <c r="BI326" s="1"/>
      <c r="BJ326" s="1"/>
      <c r="BK326" s="1"/>
      <c r="BL326" s="1"/>
      <c r="BM326" s="1"/>
      <c r="BN326" s="1"/>
      <c r="BO326" s="1"/>
      <c r="BP326" s="1"/>
      <c r="BQ326" s="1"/>
      <c r="BR326" s="1"/>
      <c r="BS326" s="1"/>
      <c r="BT326" s="1"/>
    </row>
    <row r="327" spans="1:72" s="139" customFormat="1" x14ac:dyDescent="0.2">
      <c r="A327" s="20"/>
      <c r="B327" s="20"/>
      <c r="C327" s="25"/>
      <c r="D327" s="19"/>
      <c r="E327" s="19"/>
      <c r="F327" s="19"/>
      <c r="G327" s="19"/>
      <c r="H327" s="20"/>
      <c r="I327" s="20"/>
      <c r="J327" s="20"/>
      <c r="K327" s="20"/>
      <c r="L327" s="20"/>
      <c r="M327" s="20"/>
      <c r="N327" s="20"/>
      <c r="O327" s="18"/>
      <c r="P327" s="17"/>
      <c r="Q327" s="17"/>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1"/>
      <c r="BH327" s="1"/>
      <c r="BI327" s="1"/>
      <c r="BJ327" s="1"/>
      <c r="BK327" s="1"/>
      <c r="BL327" s="1"/>
      <c r="BM327" s="1"/>
      <c r="BN327" s="1"/>
      <c r="BO327" s="1"/>
      <c r="BP327" s="1"/>
      <c r="BQ327" s="1"/>
      <c r="BR327" s="1"/>
      <c r="BS327" s="1"/>
      <c r="BT327" s="1"/>
    </row>
    <row r="328" spans="1:72" s="139" customFormat="1" x14ac:dyDescent="0.2">
      <c r="A328" s="20"/>
      <c r="B328" s="20"/>
      <c r="C328" s="25"/>
      <c r="D328" s="19"/>
      <c r="E328" s="19"/>
      <c r="F328" s="19"/>
      <c r="G328" s="19"/>
      <c r="H328" s="20"/>
      <c r="I328" s="20"/>
      <c r="J328" s="20"/>
      <c r="K328" s="20"/>
      <c r="L328" s="20"/>
      <c r="M328" s="20"/>
      <c r="N328" s="20"/>
      <c r="O328" s="18"/>
      <c r="P328" s="17"/>
      <c r="Q328" s="17"/>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1"/>
      <c r="BH328" s="1"/>
      <c r="BI328" s="1"/>
      <c r="BJ328" s="1"/>
      <c r="BK328" s="1"/>
      <c r="BL328" s="1"/>
      <c r="BM328" s="1"/>
      <c r="BN328" s="1"/>
      <c r="BO328" s="1"/>
      <c r="BP328" s="1"/>
      <c r="BQ328" s="1"/>
      <c r="BR328" s="1"/>
      <c r="BS328" s="1"/>
      <c r="BT328" s="1"/>
    </row>
    <row r="329" spans="1:72" s="139" customFormat="1" x14ac:dyDescent="0.2">
      <c r="A329" s="20"/>
      <c r="B329" s="20"/>
      <c r="C329" s="25"/>
      <c r="D329" s="19"/>
      <c r="E329" s="19"/>
      <c r="F329" s="19"/>
      <c r="G329" s="19"/>
      <c r="H329" s="20"/>
      <c r="I329" s="20"/>
      <c r="J329" s="20"/>
      <c r="K329" s="20"/>
      <c r="L329" s="20"/>
      <c r="M329" s="20"/>
      <c r="N329" s="20"/>
      <c r="O329" s="18"/>
      <c r="P329" s="17"/>
      <c r="Q329" s="17"/>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1"/>
      <c r="BH329" s="1"/>
      <c r="BI329" s="1"/>
      <c r="BJ329" s="1"/>
      <c r="BK329" s="1"/>
      <c r="BL329" s="1"/>
      <c r="BM329" s="1"/>
      <c r="BN329" s="1"/>
      <c r="BO329" s="1"/>
      <c r="BP329" s="1"/>
      <c r="BQ329" s="1"/>
      <c r="BR329" s="1"/>
      <c r="BS329" s="1"/>
      <c r="BT329" s="1"/>
    </row>
    <row r="330" spans="1:72" s="139" customFormat="1" x14ac:dyDescent="0.2">
      <c r="A330" s="20"/>
      <c r="B330" s="20"/>
      <c r="C330" s="25"/>
      <c r="D330" s="19"/>
      <c r="E330" s="19"/>
      <c r="F330" s="19"/>
      <c r="G330" s="19"/>
      <c r="H330" s="20"/>
      <c r="I330" s="20"/>
      <c r="J330" s="20"/>
      <c r="K330" s="20"/>
      <c r="L330" s="20"/>
      <c r="M330" s="20"/>
      <c r="N330" s="20"/>
      <c r="O330" s="18"/>
      <c r="P330" s="17"/>
      <c r="Q330" s="17"/>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1"/>
      <c r="BH330" s="1"/>
      <c r="BI330" s="1"/>
      <c r="BJ330" s="1"/>
      <c r="BK330" s="1"/>
      <c r="BL330" s="1"/>
      <c r="BM330" s="1"/>
      <c r="BN330" s="1"/>
      <c r="BO330" s="1"/>
      <c r="BP330" s="1"/>
      <c r="BQ330" s="1"/>
      <c r="BR330" s="1"/>
      <c r="BS330" s="1"/>
      <c r="BT330" s="1"/>
    </row>
    <row r="331" spans="1:72" s="139" customFormat="1" x14ac:dyDescent="0.2">
      <c r="A331" s="20"/>
      <c r="B331" s="20"/>
      <c r="C331" s="25"/>
      <c r="D331" s="19"/>
      <c r="E331" s="19"/>
      <c r="F331" s="19"/>
      <c r="G331" s="19"/>
      <c r="H331" s="20"/>
      <c r="I331" s="20"/>
      <c r="J331" s="20"/>
      <c r="K331" s="20"/>
      <c r="L331" s="20"/>
      <c r="M331" s="20"/>
      <c r="N331" s="20"/>
      <c r="O331" s="18"/>
      <c r="P331" s="17"/>
      <c r="Q331" s="17"/>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1"/>
      <c r="BH331" s="1"/>
      <c r="BI331" s="1"/>
      <c r="BJ331" s="1"/>
      <c r="BK331" s="1"/>
      <c r="BL331" s="1"/>
      <c r="BM331" s="1"/>
      <c r="BN331" s="1"/>
      <c r="BO331" s="1"/>
      <c r="BP331" s="1"/>
      <c r="BQ331" s="1"/>
      <c r="BR331" s="1"/>
      <c r="BS331" s="1"/>
      <c r="BT331" s="1"/>
    </row>
    <row r="332" spans="1:72" s="139" customFormat="1" x14ac:dyDescent="0.2">
      <c r="A332" s="20"/>
      <c r="B332" s="20"/>
      <c r="C332" s="25"/>
      <c r="D332" s="19"/>
      <c r="E332" s="19"/>
      <c r="F332" s="19"/>
      <c r="G332" s="19"/>
      <c r="H332" s="20"/>
      <c r="I332" s="20"/>
      <c r="J332" s="20"/>
      <c r="K332" s="20"/>
      <c r="L332" s="20"/>
      <c r="M332" s="20"/>
      <c r="N332" s="20"/>
      <c r="O332" s="18"/>
      <c r="P332" s="17"/>
      <c r="Q332" s="17"/>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1"/>
      <c r="BH332" s="1"/>
      <c r="BI332" s="1"/>
      <c r="BJ332" s="1"/>
      <c r="BK332" s="1"/>
      <c r="BL332" s="1"/>
      <c r="BM332" s="1"/>
      <c r="BN332" s="1"/>
      <c r="BO332" s="1"/>
      <c r="BP332" s="1"/>
      <c r="BQ332" s="1"/>
      <c r="BR332" s="1"/>
      <c r="BS332" s="1"/>
      <c r="BT332" s="1"/>
    </row>
    <row r="333" spans="1:72" s="139" customFormat="1" x14ac:dyDescent="0.2">
      <c r="A333" s="20"/>
      <c r="B333" s="20"/>
      <c r="C333" s="25"/>
      <c r="D333" s="19"/>
      <c r="E333" s="19"/>
      <c r="F333" s="19"/>
      <c r="G333" s="19"/>
      <c r="H333" s="20"/>
      <c r="I333" s="20"/>
      <c r="J333" s="20"/>
      <c r="K333" s="20"/>
      <c r="L333" s="20"/>
      <c r="M333" s="20"/>
      <c r="N333" s="20"/>
      <c r="O333" s="18"/>
      <c r="P333" s="17"/>
      <c r="Q333" s="17"/>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1"/>
      <c r="BH333" s="1"/>
      <c r="BI333" s="1"/>
      <c r="BJ333" s="1"/>
      <c r="BK333" s="1"/>
      <c r="BL333" s="1"/>
      <c r="BM333" s="1"/>
      <c r="BN333" s="1"/>
      <c r="BO333" s="1"/>
      <c r="BP333" s="1"/>
      <c r="BQ333" s="1"/>
      <c r="BR333" s="1"/>
      <c r="BS333" s="1"/>
      <c r="BT333" s="1"/>
    </row>
    <row r="334" spans="1:72" s="139" customFormat="1" x14ac:dyDescent="0.2">
      <c r="A334" s="20"/>
      <c r="B334" s="20"/>
      <c r="C334" s="25"/>
      <c r="D334" s="19"/>
      <c r="E334" s="19"/>
      <c r="F334" s="19"/>
      <c r="G334" s="19"/>
      <c r="H334" s="20"/>
      <c r="I334" s="20"/>
      <c r="J334" s="20"/>
      <c r="K334" s="20"/>
      <c r="L334" s="20"/>
      <c r="M334" s="20"/>
      <c r="N334" s="20"/>
      <c r="O334" s="18"/>
      <c r="P334" s="17"/>
      <c r="Q334" s="17"/>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1"/>
      <c r="BH334" s="1"/>
      <c r="BI334" s="1"/>
      <c r="BJ334" s="1"/>
      <c r="BK334" s="1"/>
      <c r="BL334" s="1"/>
      <c r="BM334" s="1"/>
      <c r="BN334" s="1"/>
      <c r="BO334" s="1"/>
      <c r="BP334" s="1"/>
      <c r="BQ334" s="1"/>
      <c r="BR334" s="1"/>
      <c r="BS334" s="1"/>
      <c r="BT334" s="1"/>
    </row>
    <row r="335" spans="1:72" s="139" customFormat="1" x14ac:dyDescent="0.2">
      <c r="A335" s="20"/>
      <c r="B335" s="20"/>
      <c r="C335" s="25"/>
      <c r="D335" s="19"/>
      <c r="E335" s="19"/>
      <c r="F335" s="19"/>
      <c r="G335" s="19"/>
      <c r="H335" s="20"/>
      <c r="I335" s="20"/>
      <c r="J335" s="20"/>
      <c r="K335" s="20"/>
      <c r="L335" s="20"/>
      <c r="M335" s="20"/>
      <c r="N335" s="20"/>
      <c r="O335" s="18"/>
      <c r="P335" s="17"/>
      <c r="Q335" s="17"/>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1"/>
      <c r="BH335" s="1"/>
      <c r="BI335" s="1"/>
      <c r="BJ335" s="1"/>
      <c r="BK335" s="1"/>
      <c r="BL335" s="1"/>
      <c r="BM335" s="1"/>
      <c r="BN335" s="1"/>
      <c r="BO335" s="1"/>
      <c r="BP335" s="1"/>
      <c r="BQ335" s="1"/>
      <c r="BR335" s="1"/>
      <c r="BS335" s="1"/>
      <c r="BT335" s="1"/>
    </row>
    <row r="336" spans="1:72" s="139" customFormat="1" x14ac:dyDescent="0.2">
      <c r="A336" s="20"/>
      <c r="B336" s="20"/>
      <c r="C336" s="25"/>
      <c r="D336" s="19"/>
      <c r="E336" s="19"/>
      <c r="F336" s="19"/>
      <c r="G336" s="19"/>
      <c r="H336" s="20"/>
      <c r="I336" s="20"/>
      <c r="J336" s="20"/>
      <c r="K336" s="20"/>
      <c r="L336" s="20"/>
      <c r="M336" s="20"/>
      <c r="N336" s="20"/>
      <c r="O336" s="18"/>
      <c r="P336" s="17"/>
      <c r="Q336" s="17"/>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1"/>
      <c r="BH336" s="1"/>
      <c r="BI336" s="1"/>
      <c r="BJ336" s="1"/>
      <c r="BK336" s="1"/>
      <c r="BL336" s="1"/>
      <c r="BM336" s="1"/>
      <c r="BN336" s="1"/>
      <c r="BO336" s="1"/>
      <c r="BP336" s="1"/>
      <c r="BQ336" s="1"/>
      <c r="BR336" s="1"/>
      <c r="BS336" s="1"/>
      <c r="BT336" s="1"/>
    </row>
    <row r="337" spans="1:72" s="139" customFormat="1" x14ac:dyDescent="0.2">
      <c r="A337" s="20"/>
      <c r="B337" s="20"/>
      <c r="C337" s="25"/>
      <c r="D337" s="19"/>
      <c r="E337" s="19"/>
      <c r="F337" s="19"/>
      <c r="G337" s="19"/>
      <c r="H337" s="20"/>
      <c r="I337" s="20"/>
      <c r="J337" s="20"/>
      <c r="K337" s="20"/>
      <c r="L337" s="20"/>
      <c r="M337" s="20"/>
      <c r="N337" s="20"/>
      <c r="O337" s="18"/>
      <c r="P337" s="17"/>
      <c r="Q337" s="17"/>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1"/>
      <c r="BH337" s="1"/>
      <c r="BI337" s="1"/>
      <c r="BJ337" s="1"/>
      <c r="BK337" s="1"/>
      <c r="BL337" s="1"/>
      <c r="BM337" s="1"/>
      <c r="BN337" s="1"/>
      <c r="BO337" s="1"/>
      <c r="BP337" s="1"/>
      <c r="BQ337" s="1"/>
      <c r="BR337" s="1"/>
      <c r="BS337" s="1"/>
      <c r="BT337" s="1"/>
    </row>
    <row r="338" spans="1:72" s="139" customFormat="1" x14ac:dyDescent="0.2">
      <c r="A338" s="20"/>
      <c r="B338" s="20"/>
      <c r="C338" s="25"/>
      <c r="D338" s="19"/>
      <c r="E338" s="19"/>
      <c r="F338" s="19"/>
      <c r="G338" s="19"/>
      <c r="H338" s="20"/>
      <c r="I338" s="20"/>
      <c r="J338" s="20"/>
      <c r="K338" s="20"/>
      <c r="L338" s="20"/>
      <c r="M338" s="20"/>
      <c r="N338" s="20"/>
      <c r="O338" s="18"/>
      <c r="P338" s="17"/>
      <c r="Q338" s="17"/>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1"/>
      <c r="BH338" s="1"/>
      <c r="BI338" s="1"/>
      <c r="BJ338" s="1"/>
      <c r="BK338" s="1"/>
      <c r="BL338" s="1"/>
      <c r="BM338" s="1"/>
      <c r="BN338" s="1"/>
      <c r="BO338" s="1"/>
      <c r="BP338" s="1"/>
      <c r="BQ338" s="1"/>
      <c r="BR338" s="1"/>
      <c r="BS338" s="1"/>
      <c r="BT338" s="1"/>
    </row>
    <row r="339" spans="1:72" s="139" customFormat="1" x14ac:dyDescent="0.2">
      <c r="A339" s="20"/>
      <c r="B339" s="20"/>
      <c r="C339" s="25"/>
      <c r="D339" s="19"/>
      <c r="E339" s="19"/>
      <c r="F339" s="19"/>
      <c r="G339" s="19"/>
      <c r="H339" s="20"/>
      <c r="I339" s="20"/>
      <c r="J339" s="20"/>
      <c r="K339" s="20"/>
      <c r="L339" s="20"/>
      <c r="M339" s="20"/>
      <c r="N339" s="20"/>
      <c r="O339" s="18"/>
      <c r="P339" s="17"/>
      <c r="Q339" s="17"/>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1"/>
      <c r="BH339" s="1"/>
      <c r="BI339" s="1"/>
      <c r="BJ339" s="1"/>
      <c r="BK339" s="1"/>
      <c r="BL339" s="1"/>
      <c r="BM339" s="1"/>
      <c r="BN339" s="1"/>
      <c r="BO339" s="1"/>
      <c r="BP339" s="1"/>
      <c r="BQ339" s="1"/>
      <c r="BR339" s="1"/>
      <c r="BS339" s="1"/>
      <c r="BT339" s="1"/>
    </row>
    <row r="340" spans="1:72" s="139" customFormat="1" x14ac:dyDescent="0.2">
      <c r="A340" s="20"/>
      <c r="B340" s="20"/>
      <c r="C340" s="25"/>
      <c r="D340" s="19"/>
      <c r="E340" s="19"/>
      <c r="F340" s="19"/>
      <c r="G340" s="19"/>
      <c r="H340" s="20"/>
      <c r="I340" s="20"/>
      <c r="J340" s="20"/>
      <c r="K340" s="20"/>
      <c r="L340" s="20"/>
      <c r="M340" s="20"/>
      <c r="N340" s="20"/>
      <c r="O340" s="18"/>
      <c r="P340" s="17"/>
      <c r="Q340" s="17"/>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1"/>
      <c r="BH340" s="1"/>
      <c r="BI340" s="1"/>
      <c r="BJ340" s="1"/>
      <c r="BK340" s="1"/>
      <c r="BL340" s="1"/>
      <c r="BM340" s="1"/>
      <c r="BN340" s="1"/>
      <c r="BO340" s="1"/>
      <c r="BP340" s="1"/>
      <c r="BQ340" s="1"/>
      <c r="BR340" s="1"/>
      <c r="BS340" s="1"/>
      <c r="BT340" s="1"/>
    </row>
    <row r="341" spans="1:72" s="139" customFormat="1" x14ac:dyDescent="0.2">
      <c r="A341" s="20"/>
      <c r="B341" s="20"/>
      <c r="C341" s="25"/>
      <c r="D341" s="19"/>
      <c r="E341" s="19"/>
      <c r="F341" s="19"/>
      <c r="G341" s="19"/>
      <c r="H341" s="20"/>
      <c r="I341" s="20"/>
      <c r="J341" s="20"/>
      <c r="K341" s="20"/>
      <c r="L341" s="20"/>
      <c r="M341" s="20"/>
      <c r="N341" s="20"/>
      <c r="O341" s="18"/>
      <c r="P341" s="17"/>
      <c r="Q341" s="17"/>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1"/>
      <c r="BH341" s="1"/>
      <c r="BI341" s="1"/>
      <c r="BJ341" s="1"/>
      <c r="BK341" s="1"/>
      <c r="BL341" s="1"/>
      <c r="BM341" s="1"/>
      <c r="BN341" s="1"/>
      <c r="BO341" s="1"/>
      <c r="BP341" s="1"/>
      <c r="BQ341" s="1"/>
      <c r="BR341" s="1"/>
      <c r="BS341" s="1"/>
      <c r="BT341" s="1"/>
    </row>
    <row r="342" spans="1:72" s="139" customFormat="1" x14ac:dyDescent="0.2">
      <c r="A342" s="20"/>
      <c r="B342" s="20"/>
      <c r="C342" s="25"/>
      <c r="D342" s="19"/>
      <c r="E342" s="19"/>
      <c r="F342" s="19"/>
      <c r="G342" s="19"/>
      <c r="H342" s="20"/>
      <c r="I342" s="20"/>
      <c r="J342" s="20"/>
      <c r="K342" s="20"/>
      <c r="L342" s="20"/>
      <c r="M342" s="20"/>
      <c r="N342" s="20"/>
      <c r="O342" s="18"/>
      <c r="P342" s="17"/>
      <c r="Q342" s="17"/>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1"/>
      <c r="BH342" s="1"/>
      <c r="BI342" s="1"/>
      <c r="BJ342" s="1"/>
      <c r="BK342" s="1"/>
      <c r="BL342" s="1"/>
      <c r="BM342" s="1"/>
      <c r="BN342" s="1"/>
      <c r="BO342" s="1"/>
      <c r="BP342" s="1"/>
      <c r="BQ342" s="1"/>
      <c r="BR342" s="1"/>
      <c r="BS342" s="1"/>
      <c r="BT342" s="1"/>
    </row>
    <row r="343" spans="1:72" s="139" customFormat="1" x14ac:dyDescent="0.2">
      <c r="A343" s="20"/>
      <c r="B343" s="20"/>
      <c r="C343" s="25"/>
      <c r="D343" s="19"/>
      <c r="E343" s="19"/>
      <c r="F343" s="19"/>
      <c r="G343" s="19"/>
      <c r="H343" s="20"/>
      <c r="I343" s="20"/>
      <c r="J343" s="20"/>
      <c r="K343" s="20"/>
      <c r="L343" s="20"/>
      <c r="M343" s="20"/>
      <c r="N343" s="20"/>
      <c r="O343" s="18"/>
      <c r="P343" s="17"/>
      <c r="Q343" s="17"/>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1"/>
      <c r="BH343" s="1"/>
      <c r="BI343" s="1"/>
      <c r="BJ343" s="1"/>
      <c r="BK343" s="1"/>
      <c r="BL343" s="1"/>
      <c r="BM343" s="1"/>
      <c r="BN343" s="1"/>
      <c r="BO343" s="1"/>
      <c r="BP343" s="1"/>
      <c r="BQ343" s="1"/>
      <c r="BR343" s="1"/>
      <c r="BS343" s="1"/>
      <c r="BT343" s="1"/>
    </row>
    <row r="344" spans="1:72" s="139" customFormat="1" x14ac:dyDescent="0.2">
      <c r="A344" s="20"/>
      <c r="B344" s="20"/>
      <c r="C344" s="25"/>
      <c r="D344" s="19"/>
      <c r="E344" s="19"/>
      <c r="F344" s="19"/>
      <c r="G344" s="19"/>
      <c r="H344" s="20"/>
      <c r="I344" s="20"/>
      <c r="J344" s="20"/>
      <c r="K344" s="20"/>
      <c r="L344" s="20"/>
      <c r="M344" s="20"/>
      <c r="N344" s="20"/>
      <c r="O344" s="18"/>
      <c r="P344" s="17"/>
      <c r="Q344" s="17"/>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1"/>
      <c r="BH344" s="1"/>
      <c r="BI344" s="1"/>
      <c r="BJ344" s="1"/>
      <c r="BK344" s="1"/>
      <c r="BL344" s="1"/>
      <c r="BM344" s="1"/>
      <c r="BN344" s="1"/>
      <c r="BO344" s="1"/>
      <c r="BP344" s="1"/>
      <c r="BQ344" s="1"/>
      <c r="BR344" s="1"/>
      <c r="BS344" s="1"/>
      <c r="BT344" s="1"/>
    </row>
    <row r="345" spans="1:72" s="139" customFormat="1" x14ac:dyDescent="0.2">
      <c r="A345" s="20"/>
      <c r="B345" s="20"/>
      <c r="C345" s="25"/>
      <c r="D345" s="19"/>
      <c r="E345" s="19"/>
      <c r="F345" s="19"/>
      <c r="G345" s="19"/>
      <c r="H345" s="20"/>
      <c r="I345" s="20"/>
      <c r="J345" s="20"/>
      <c r="K345" s="20"/>
      <c r="L345" s="20"/>
      <c r="M345" s="20"/>
      <c r="N345" s="20"/>
      <c r="O345" s="18"/>
      <c r="P345" s="17"/>
      <c r="Q345" s="17"/>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1"/>
      <c r="BH345" s="1"/>
      <c r="BI345" s="1"/>
      <c r="BJ345" s="1"/>
      <c r="BK345" s="1"/>
      <c r="BL345" s="1"/>
      <c r="BM345" s="1"/>
      <c r="BN345" s="1"/>
      <c r="BO345" s="1"/>
      <c r="BP345" s="1"/>
      <c r="BQ345" s="1"/>
      <c r="BR345" s="1"/>
      <c r="BS345" s="1"/>
      <c r="BT345" s="1"/>
    </row>
    <row r="346" spans="1:72" s="139" customFormat="1" x14ac:dyDescent="0.2">
      <c r="A346" s="20"/>
      <c r="B346" s="20"/>
      <c r="C346" s="25"/>
      <c r="D346" s="19"/>
      <c r="E346" s="19"/>
      <c r="F346" s="19"/>
      <c r="G346" s="19"/>
      <c r="H346" s="20"/>
      <c r="I346" s="20"/>
      <c r="J346" s="20"/>
      <c r="K346" s="20"/>
      <c r="L346" s="20"/>
      <c r="M346" s="20"/>
      <c r="N346" s="20"/>
      <c r="O346" s="18"/>
      <c r="P346" s="17"/>
      <c r="Q346" s="17"/>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1"/>
      <c r="BH346" s="1"/>
      <c r="BI346" s="1"/>
      <c r="BJ346" s="1"/>
      <c r="BK346" s="1"/>
      <c r="BL346" s="1"/>
      <c r="BM346" s="1"/>
      <c r="BN346" s="1"/>
      <c r="BO346" s="1"/>
      <c r="BP346" s="1"/>
      <c r="BQ346" s="1"/>
      <c r="BR346" s="1"/>
      <c r="BS346" s="1"/>
      <c r="BT346" s="1"/>
    </row>
    <row r="347" spans="1:72" s="139" customFormat="1" x14ac:dyDescent="0.2">
      <c r="A347" s="20"/>
      <c r="B347" s="20"/>
      <c r="C347" s="25"/>
      <c r="D347" s="19"/>
      <c r="E347" s="19"/>
      <c r="F347" s="19"/>
      <c r="G347" s="19"/>
      <c r="H347" s="20"/>
      <c r="I347" s="20"/>
      <c r="J347" s="20"/>
      <c r="K347" s="20"/>
      <c r="L347" s="20"/>
      <c r="M347" s="20"/>
      <c r="N347" s="20"/>
      <c r="O347" s="18"/>
      <c r="P347" s="17"/>
      <c r="Q347" s="17"/>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1"/>
      <c r="BH347" s="1"/>
      <c r="BI347" s="1"/>
      <c r="BJ347" s="1"/>
      <c r="BK347" s="1"/>
      <c r="BL347" s="1"/>
      <c r="BM347" s="1"/>
      <c r="BN347" s="1"/>
      <c r="BO347" s="1"/>
      <c r="BP347" s="1"/>
      <c r="BQ347" s="1"/>
      <c r="BR347" s="1"/>
      <c r="BS347" s="1"/>
      <c r="BT347" s="1"/>
    </row>
    <row r="348" spans="1:72" s="139" customFormat="1" x14ac:dyDescent="0.2">
      <c r="A348" s="20"/>
      <c r="B348" s="20"/>
      <c r="C348" s="25"/>
      <c r="D348" s="19"/>
      <c r="E348" s="19"/>
      <c r="F348" s="19"/>
      <c r="G348" s="19"/>
      <c r="H348" s="20"/>
      <c r="I348" s="20"/>
      <c r="J348" s="20"/>
      <c r="K348" s="20"/>
      <c r="L348" s="20"/>
      <c r="M348" s="20"/>
      <c r="N348" s="20"/>
      <c r="O348" s="18"/>
      <c r="P348" s="17"/>
      <c r="Q348" s="17"/>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1"/>
      <c r="BH348" s="1"/>
      <c r="BI348" s="1"/>
      <c r="BJ348" s="1"/>
      <c r="BK348" s="1"/>
      <c r="BL348" s="1"/>
      <c r="BM348" s="1"/>
      <c r="BN348" s="1"/>
      <c r="BO348" s="1"/>
      <c r="BP348" s="1"/>
      <c r="BQ348" s="1"/>
      <c r="BR348" s="1"/>
      <c r="BS348" s="1"/>
      <c r="BT348" s="1"/>
    </row>
    <row r="349" spans="1:72" s="139" customFormat="1" x14ac:dyDescent="0.2">
      <c r="A349" s="20"/>
      <c r="B349" s="20"/>
      <c r="C349" s="25"/>
      <c r="D349" s="19"/>
      <c r="E349" s="19"/>
      <c r="F349" s="19"/>
      <c r="G349" s="19"/>
      <c r="H349" s="20"/>
      <c r="I349" s="20"/>
      <c r="J349" s="20"/>
      <c r="K349" s="20"/>
      <c r="L349" s="20"/>
      <c r="M349" s="20"/>
      <c r="N349" s="20"/>
      <c r="O349" s="18"/>
      <c r="P349" s="17"/>
      <c r="Q349" s="17"/>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1"/>
      <c r="BH349" s="1"/>
      <c r="BI349" s="1"/>
      <c r="BJ349" s="1"/>
      <c r="BK349" s="1"/>
      <c r="BL349" s="1"/>
      <c r="BM349" s="1"/>
      <c r="BN349" s="1"/>
      <c r="BO349" s="1"/>
      <c r="BP349" s="1"/>
      <c r="BQ349" s="1"/>
      <c r="BR349" s="1"/>
      <c r="BS349" s="1"/>
      <c r="BT349" s="1"/>
    </row>
    <row r="350" spans="1:72" s="139" customFormat="1" x14ac:dyDescent="0.2">
      <c r="A350" s="20"/>
      <c r="B350" s="20"/>
      <c r="C350" s="25"/>
      <c r="D350" s="19"/>
      <c r="E350" s="19"/>
      <c r="F350" s="19"/>
      <c r="G350" s="19"/>
      <c r="H350" s="20"/>
      <c r="I350" s="20"/>
      <c r="J350" s="20"/>
      <c r="K350" s="20"/>
      <c r="L350" s="20"/>
      <c r="M350" s="20"/>
      <c r="N350" s="20"/>
      <c r="O350" s="18"/>
      <c r="P350" s="17"/>
      <c r="Q350" s="17"/>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1"/>
      <c r="BH350" s="1"/>
      <c r="BI350" s="1"/>
      <c r="BJ350" s="1"/>
      <c r="BK350" s="1"/>
      <c r="BL350" s="1"/>
      <c r="BM350" s="1"/>
      <c r="BN350" s="1"/>
      <c r="BO350" s="1"/>
      <c r="BP350" s="1"/>
      <c r="BQ350" s="1"/>
      <c r="BR350" s="1"/>
      <c r="BS350" s="1"/>
      <c r="BT350" s="1"/>
    </row>
    <row r="351" spans="1:72" s="139" customFormat="1" x14ac:dyDescent="0.2">
      <c r="A351" s="20"/>
      <c r="B351" s="20"/>
      <c r="C351" s="25"/>
      <c r="D351" s="19"/>
      <c r="E351" s="19"/>
      <c r="F351" s="19"/>
      <c r="G351" s="19"/>
      <c r="H351" s="20"/>
      <c r="I351" s="20"/>
      <c r="J351" s="20"/>
      <c r="K351" s="20"/>
      <c r="L351" s="20"/>
      <c r="M351" s="20"/>
      <c r="N351" s="20"/>
      <c r="O351" s="18"/>
      <c r="P351" s="17"/>
      <c r="Q351" s="17"/>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1"/>
      <c r="BH351" s="1"/>
      <c r="BI351" s="1"/>
      <c r="BJ351" s="1"/>
      <c r="BK351" s="1"/>
      <c r="BL351" s="1"/>
      <c r="BM351" s="1"/>
      <c r="BN351" s="1"/>
      <c r="BO351" s="1"/>
      <c r="BP351" s="1"/>
      <c r="BQ351" s="1"/>
      <c r="BR351" s="1"/>
      <c r="BS351" s="1"/>
      <c r="BT351" s="1"/>
    </row>
    <row r="352" spans="1:72" s="139" customFormat="1" x14ac:dyDescent="0.2">
      <c r="A352" s="20"/>
      <c r="B352" s="20"/>
      <c r="C352" s="25"/>
      <c r="D352" s="19"/>
      <c r="E352" s="19"/>
      <c r="F352" s="19"/>
      <c r="G352" s="19"/>
      <c r="H352" s="20"/>
      <c r="I352" s="20"/>
      <c r="J352" s="20"/>
      <c r="K352" s="20"/>
      <c r="L352" s="20"/>
      <c r="M352" s="20"/>
      <c r="N352" s="20"/>
      <c r="O352" s="18"/>
      <c r="P352" s="17"/>
      <c r="Q352" s="17"/>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1"/>
      <c r="BH352" s="1"/>
      <c r="BI352" s="1"/>
      <c r="BJ352" s="1"/>
      <c r="BK352" s="1"/>
      <c r="BL352" s="1"/>
      <c r="BM352" s="1"/>
      <c r="BN352" s="1"/>
      <c r="BO352" s="1"/>
      <c r="BP352" s="1"/>
      <c r="BQ352" s="1"/>
      <c r="BR352" s="1"/>
      <c r="BS352" s="1"/>
      <c r="BT352" s="1"/>
    </row>
    <row r="353" spans="1:72" s="139" customFormat="1" x14ac:dyDescent="0.2">
      <c r="A353" s="20"/>
      <c r="B353" s="20"/>
      <c r="C353" s="25"/>
      <c r="D353" s="19"/>
      <c r="E353" s="19"/>
      <c r="F353" s="19"/>
      <c r="G353" s="19"/>
      <c r="H353" s="20"/>
      <c r="I353" s="20"/>
      <c r="J353" s="20"/>
      <c r="K353" s="20"/>
      <c r="L353" s="20"/>
      <c r="M353" s="20"/>
      <c r="N353" s="20"/>
      <c r="O353" s="18"/>
      <c r="P353" s="17"/>
      <c r="Q353" s="17"/>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1"/>
      <c r="BH353" s="1"/>
      <c r="BI353" s="1"/>
      <c r="BJ353" s="1"/>
      <c r="BK353" s="1"/>
      <c r="BL353" s="1"/>
      <c r="BM353" s="1"/>
      <c r="BN353" s="1"/>
      <c r="BO353" s="1"/>
      <c r="BP353" s="1"/>
      <c r="BQ353" s="1"/>
      <c r="BR353" s="1"/>
      <c r="BS353" s="1"/>
      <c r="BT353" s="1"/>
    </row>
    <row r="354" spans="1:72" s="139" customFormat="1" x14ac:dyDescent="0.2">
      <c r="A354" s="20"/>
      <c r="B354" s="20"/>
      <c r="C354" s="25"/>
      <c r="D354" s="19"/>
      <c r="E354" s="19"/>
      <c r="F354" s="19"/>
      <c r="G354" s="19"/>
      <c r="H354" s="20"/>
      <c r="I354" s="20"/>
      <c r="J354" s="20"/>
      <c r="K354" s="20"/>
      <c r="L354" s="20"/>
      <c r="M354" s="20"/>
      <c r="N354" s="20"/>
      <c r="O354" s="18"/>
      <c r="P354" s="17"/>
      <c r="Q354" s="17"/>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1"/>
      <c r="BH354" s="1"/>
      <c r="BI354" s="1"/>
      <c r="BJ354" s="1"/>
      <c r="BK354" s="1"/>
      <c r="BL354" s="1"/>
      <c r="BM354" s="1"/>
      <c r="BN354" s="1"/>
      <c r="BO354" s="1"/>
      <c r="BP354" s="1"/>
      <c r="BQ354" s="1"/>
      <c r="BR354" s="1"/>
      <c r="BS354" s="1"/>
      <c r="BT354" s="1"/>
    </row>
    <row r="355" spans="1:72" s="139" customFormat="1" x14ac:dyDescent="0.2">
      <c r="A355" s="20"/>
      <c r="B355" s="20"/>
      <c r="C355" s="25"/>
      <c r="D355" s="19"/>
      <c r="E355" s="19"/>
      <c r="F355" s="19"/>
      <c r="G355" s="19"/>
      <c r="H355" s="20"/>
      <c r="I355" s="20"/>
      <c r="J355" s="20"/>
      <c r="K355" s="20"/>
      <c r="L355" s="20"/>
      <c r="M355" s="20"/>
      <c r="N355" s="20"/>
      <c r="O355" s="18"/>
      <c r="P355" s="17"/>
      <c r="Q355" s="17"/>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1"/>
      <c r="BH355" s="1"/>
      <c r="BI355" s="1"/>
      <c r="BJ355" s="1"/>
      <c r="BK355" s="1"/>
      <c r="BL355" s="1"/>
      <c r="BM355" s="1"/>
      <c r="BN355" s="1"/>
      <c r="BO355" s="1"/>
      <c r="BP355" s="1"/>
      <c r="BQ355" s="1"/>
      <c r="BR355" s="1"/>
      <c r="BS355" s="1"/>
      <c r="BT355" s="1"/>
    </row>
    <row r="356" spans="1:72" s="139" customFormat="1" x14ac:dyDescent="0.2">
      <c r="A356" s="20"/>
      <c r="B356" s="20"/>
      <c r="C356" s="25"/>
      <c r="D356" s="19"/>
      <c r="E356" s="19"/>
      <c r="F356" s="19"/>
      <c r="G356" s="19"/>
      <c r="H356" s="20"/>
      <c r="I356" s="20"/>
      <c r="J356" s="20"/>
      <c r="K356" s="20"/>
      <c r="L356" s="20"/>
      <c r="M356" s="20"/>
      <c r="N356" s="20"/>
      <c r="O356" s="18"/>
      <c r="P356" s="17"/>
      <c r="Q356" s="17"/>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1"/>
      <c r="BH356" s="1"/>
      <c r="BI356" s="1"/>
      <c r="BJ356" s="1"/>
      <c r="BK356" s="1"/>
      <c r="BL356" s="1"/>
      <c r="BM356" s="1"/>
      <c r="BN356" s="1"/>
      <c r="BO356" s="1"/>
      <c r="BP356" s="1"/>
      <c r="BQ356" s="1"/>
      <c r="BR356" s="1"/>
      <c r="BS356" s="1"/>
      <c r="BT356" s="1"/>
    </row>
    <row r="357" spans="1:72" s="139" customFormat="1" x14ac:dyDescent="0.2">
      <c r="A357" s="20"/>
      <c r="B357" s="20"/>
      <c r="C357" s="25"/>
      <c r="D357" s="19"/>
      <c r="E357" s="19"/>
      <c r="F357" s="19"/>
      <c r="G357" s="19"/>
      <c r="H357" s="20"/>
      <c r="I357" s="20"/>
      <c r="J357" s="20"/>
      <c r="K357" s="20"/>
      <c r="L357" s="20"/>
      <c r="M357" s="20"/>
      <c r="N357" s="20"/>
      <c r="O357" s="18"/>
      <c r="P357" s="17"/>
      <c r="Q357" s="17"/>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1"/>
      <c r="BH357" s="1"/>
      <c r="BI357" s="1"/>
      <c r="BJ357" s="1"/>
      <c r="BK357" s="1"/>
      <c r="BL357" s="1"/>
      <c r="BM357" s="1"/>
      <c r="BN357" s="1"/>
      <c r="BO357" s="1"/>
      <c r="BP357" s="1"/>
      <c r="BQ357" s="1"/>
      <c r="BR357" s="1"/>
      <c r="BS357" s="1"/>
      <c r="BT357" s="1"/>
    </row>
    <row r="358" spans="1:72" s="139" customFormat="1" x14ac:dyDescent="0.2">
      <c r="A358" s="20"/>
      <c r="B358" s="20"/>
      <c r="C358" s="25"/>
      <c r="D358" s="19"/>
      <c r="E358" s="19"/>
      <c r="F358" s="19"/>
      <c r="G358" s="19"/>
      <c r="H358" s="20"/>
      <c r="I358" s="20"/>
      <c r="J358" s="20"/>
      <c r="K358" s="20"/>
      <c r="L358" s="20"/>
      <c r="M358" s="20"/>
      <c r="N358" s="20"/>
      <c r="O358" s="18"/>
      <c r="P358" s="17"/>
      <c r="Q358" s="17"/>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1"/>
      <c r="BH358" s="1"/>
      <c r="BI358" s="1"/>
      <c r="BJ358" s="1"/>
      <c r="BK358" s="1"/>
      <c r="BL358" s="1"/>
      <c r="BM358" s="1"/>
      <c r="BN358" s="1"/>
      <c r="BO358" s="1"/>
      <c r="BP358" s="1"/>
      <c r="BQ358" s="1"/>
      <c r="BR358" s="1"/>
      <c r="BS358" s="1"/>
      <c r="BT358" s="1"/>
    </row>
    <row r="359" spans="1:72" s="139" customFormat="1" x14ac:dyDescent="0.2">
      <c r="A359" s="20"/>
      <c r="B359" s="20"/>
      <c r="C359" s="25"/>
      <c r="D359" s="19"/>
      <c r="E359" s="19"/>
      <c r="F359" s="19"/>
      <c r="G359" s="19"/>
      <c r="H359" s="20"/>
      <c r="I359" s="20"/>
      <c r="J359" s="20"/>
      <c r="K359" s="20"/>
      <c r="L359" s="20"/>
      <c r="M359" s="20"/>
      <c r="N359" s="20"/>
      <c r="O359" s="18"/>
      <c r="P359" s="17"/>
      <c r="Q359" s="17"/>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1"/>
      <c r="BH359" s="1"/>
      <c r="BI359" s="1"/>
      <c r="BJ359" s="1"/>
      <c r="BK359" s="1"/>
      <c r="BL359" s="1"/>
      <c r="BM359" s="1"/>
      <c r="BN359" s="1"/>
      <c r="BO359" s="1"/>
      <c r="BP359" s="1"/>
      <c r="BQ359" s="1"/>
      <c r="BR359" s="1"/>
      <c r="BS359" s="1"/>
      <c r="BT359" s="1"/>
    </row>
    <row r="360" spans="1:72" s="139" customFormat="1" x14ac:dyDescent="0.2">
      <c r="A360" s="20"/>
      <c r="B360" s="20"/>
      <c r="C360" s="25"/>
      <c r="D360" s="19"/>
      <c r="E360" s="19"/>
      <c r="F360" s="19"/>
      <c r="G360" s="19"/>
      <c r="H360" s="20"/>
      <c r="I360" s="20"/>
      <c r="J360" s="20"/>
      <c r="K360" s="20"/>
      <c r="L360" s="20"/>
      <c r="M360" s="20"/>
      <c r="N360" s="20"/>
      <c r="O360" s="18"/>
      <c r="P360" s="17"/>
      <c r="Q360" s="17"/>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1"/>
      <c r="BH360" s="1"/>
      <c r="BI360" s="1"/>
      <c r="BJ360" s="1"/>
      <c r="BK360" s="1"/>
      <c r="BL360" s="1"/>
      <c r="BM360" s="1"/>
      <c r="BN360" s="1"/>
      <c r="BO360" s="1"/>
      <c r="BP360" s="1"/>
      <c r="BQ360" s="1"/>
      <c r="BR360" s="1"/>
      <c r="BS360" s="1"/>
      <c r="BT360" s="1"/>
    </row>
    <row r="361" spans="1:72" s="139" customFormat="1" x14ac:dyDescent="0.2">
      <c r="A361" s="20"/>
      <c r="B361" s="20"/>
      <c r="C361" s="25"/>
      <c r="D361" s="19"/>
      <c r="E361" s="19"/>
      <c r="F361" s="19"/>
      <c r="G361" s="19"/>
      <c r="H361" s="20"/>
      <c r="I361" s="20"/>
      <c r="J361" s="20"/>
      <c r="K361" s="20"/>
      <c r="L361" s="20"/>
      <c r="M361" s="20"/>
      <c r="N361" s="20"/>
      <c r="O361" s="18"/>
      <c r="P361" s="17"/>
      <c r="Q361" s="17"/>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1"/>
      <c r="BH361" s="1"/>
      <c r="BI361" s="1"/>
      <c r="BJ361" s="1"/>
      <c r="BK361" s="1"/>
      <c r="BL361" s="1"/>
      <c r="BM361" s="1"/>
      <c r="BN361" s="1"/>
      <c r="BO361" s="1"/>
      <c r="BP361" s="1"/>
      <c r="BQ361" s="1"/>
      <c r="BR361" s="1"/>
      <c r="BS361" s="1"/>
      <c r="BT361" s="1"/>
    </row>
    <row r="362" spans="1:72" s="139" customFormat="1" x14ac:dyDescent="0.2">
      <c r="A362" s="20"/>
      <c r="B362" s="20"/>
      <c r="C362" s="25"/>
      <c r="D362" s="19"/>
      <c r="E362" s="19"/>
      <c r="F362" s="19"/>
      <c r="G362" s="19"/>
      <c r="H362" s="20"/>
      <c r="I362" s="20"/>
      <c r="J362" s="20"/>
      <c r="K362" s="20"/>
      <c r="L362" s="20"/>
      <c r="M362" s="20"/>
      <c r="N362" s="20"/>
      <c r="O362" s="18"/>
      <c r="P362" s="17"/>
      <c r="Q362" s="17"/>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1"/>
      <c r="BH362" s="1"/>
      <c r="BI362" s="1"/>
      <c r="BJ362" s="1"/>
      <c r="BK362" s="1"/>
      <c r="BL362" s="1"/>
      <c r="BM362" s="1"/>
      <c r="BN362" s="1"/>
      <c r="BO362" s="1"/>
      <c r="BP362" s="1"/>
      <c r="BQ362" s="1"/>
      <c r="BR362" s="1"/>
      <c r="BS362" s="1"/>
      <c r="BT362" s="1"/>
    </row>
    <row r="363" spans="1:72" s="139" customFormat="1" x14ac:dyDescent="0.2">
      <c r="A363" s="20"/>
      <c r="B363" s="20"/>
      <c r="C363" s="25"/>
      <c r="D363" s="19"/>
      <c r="E363" s="19"/>
      <c r="F363" s="19"/>
      <c r="G363" s="19"/>
      <c r="H363" s="20"/>
      <c r="I363" s="20"/>
      <c r="J363" s="20"/>
      <c r="K363" s="20"/>
      <c r="L363" s="20"/>
      <c r="M363" s="20"/>
      <c r="N363" s="20"/>
      <c r="O363" s="18"/>
      <c r="P363" s="17"/>
      <c r="Q363" s="17"/>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1"/>
      <c r="BH363" s="1"/>
      <c r="BI363" s="1"/>
      <c r="BJ363" s="1"/>
      <c r="BK363" s="1"/>
      <c r="BL363" s="1"/>
      <c r="BM363" s="1"/>
      <c r="BN363" s="1"/>
      <c r="BO363" s="1"/>
      <c r="BP363" s="1"/>
      <c r="BQ363" s="1"/>
      <c r="BR363" s="1"/>
      <c r="BS363" s="1"/>
      <c r="BT363" s="1"/>
    </row>
    <row r="364" spans="1:72" s="139" customFormat="1" x14ac:dyDescent="0.2">
      <c r="A364" s="20"/>
      <c r="B364" s="20"/>
      <c r="C364" s="25"/>
      <c r="D364" s="19"/>
      <c r="E364" s="19"/>
      <c r="F364" s="19"/>
      <c r="G364" s="19"/>
      <c r="H364" s="20"/>
      <c r="I364" s="20"/>
      <c r="J364" s="20"/>
      <c r="K364" s="20"/>
      <c r="L364" s="20"/>
      <c r="M364" s="20"/>
      <c r="N364" s="20"/>
      <c r="O364" s="18"/>
      <c r="P364" s="17"/>
      <c r="Q364" s="17"/>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1"/>
      <c r="BH364" s="1"/>
      <c r="BI364" s="1"/>
      <c r="BJ364" s="1"/>
      <c r="BK364" s="1"/>
      <c r="BL364" s="1"/>
      <c r="BM364" s="1"/>
      <c r="BN364" s="1"/>
      <c r="BO364" s="1"/>
      <c r="BP364" s="1"/>
      <c r="BQ364" s="1"/>
      <c r="BR364" s="1"/>
      <c r="BS364" s="1"/>
      <c r="BT364" s="1"/>
    </row>
    <row r="365" spans="1:72" s="139" customFormat="1" x14ac:dyDescent="0.2">
      <c r="A365" s="20"/>
      <c r="B365" s="20"/>
      <c r="C365" s="25"/>
      <c r="D365" s="19"/>
      <c r="E365" s="19"/>
      <c r="F365" s="19"/>
      <c r="G365" s="19"/>
      <c r="H365" s="20"/>
      <c r="I365" s="20"/>
      <c r="J365" s="20"/>
      <c r="K365" s="20"/>
      <c r="L365" s="20"/>
      <c r="M365" s="20"/>
      <c r="N365" s="20"/>
      <c r="O365" s="18"/>
      <c r="P365" s="17"/>
      <c r="Q365" s="17"/>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1"/>
      <c r="BH365" s="1"/>
      <c r="BI365" s="1"/>
      <c r="BJ365" s="1"/>
      <c r="BK365" s="1"/>
      <c r="BL365" s="1"/>
      <c r="BM365" s="1"/>
      <c r="BN365" s="1"/>
      <c r="BO365" s="1"/>
      <c r="BP365" s="1"/>
      <c r="BQ365" s="1"/>
      <c r="BR365" s="1"/>
      <c r="BS365" s="1"/>
      <c r="BT365" s="1"/>
    </row>
    <row r="366" spans="1:72" s="139" customFormat="1" x14ac:dyDescent="0.2">
      <c r="A366" s="20"/>
      <c r="B366" s="20"/>
      <c r="C366" s="25"/>
      <c r="D366" s="19"/>
      <c r="E366" s="19"/>
      <c r="F366" s="19"/>
      <c r="G366" s="19"/>
      <c r="H366" s="20"/>
      <c r="I366" s="20"/>
      <c r="J366" s="20"/>
      <c r="K366" s="20"/>
      <c r="L366" s="20"/>
      <c r="M366" s="20"/>
      <c r="N366" s="20"/>
      <c r="O366" s="18"/>
      <c r="P366" s="17"/>
      <c r="Q366" s="17"/>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1"/>
      <c r="BH366" s="1"/>
      <c r="BI366" s="1"/>
      <c r="BJ366" s="1"/>
      <c r="BK366" s="1"/>
      <c r="BL366" s="1"/>
      <c r="BM366" s="1"/>
      <c r="BN366" s="1"/>
      <c r="BO366" s="1"/>
      <c r="BP366" s="1"/>
      <c r="BQ366" s="1"/>
      <c r="BR366" s="1"/>
      <c r="BS366" s="1"/>
      <c r="BT366" s="1"/>
    </row>
    <row r="367" spans="1:72" s="139" customFormat="1" x14ac:dyDescent="0.2">
      <c r="A367" s="20"/>
      <c r="B367" s="20"/>
      <c r="C367" s="25"/>
      <c r="D367" s="19"/>
      <c r="E367" s="19"/>
      <c r="F367" s="19"/>
      <c r="G367" s="19"/>
      <c r="H367" s="20"/>
      <c r="I367" s="20"/>
      <c r="J367" s="20"/>
      <c r="K367" s="20"/>
      <c r="L367" s="20"/>
      <c r="M367" s="20"/>
      <c r="N367" s="20"/>
      <c r="O367" s="18"/>
      <c r="P367" s="17"/>
      <c r="Q367" s="17"/>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1"/>
      <c r="BH367" s="1"/>
      <c r="BI367" s="1"/>
      <c r="BJ367" s="1"/>
      <c r="BK367" s="1"/>
      <c r="BL367" s="1"/>
      <c r="BM367" s="1"/>
      <c r="BN367" s="1"/>
      <c r="BO367" s="1"/>
      <c r="BP367" s="1"/>
      <c r="BQ367" s="1"/>
      <c r="BR367" s="1"/>
      <c r="BS367" s="1"/>
      <c r="BT367" s="1"/>
    </row>
    <row r="368" spans="1:72" s="139" customFormat="1" x14ac:dyDescent="0.2">
      <c r="A368" s="20"/>
      <c r="B368" s="20"/>
      <c r="C368" s="25"/>
      <c r="D368" s="19"/>
      <c r="E368" s="19"/>
      <c r="F368" s="19"/>
      <c r="G368" s="19"/>
      <c r="H368" s="20"/>
      <c r="I368" s="20"/>
      <c r="J368" s="20"/>
      <c r="K368" s="20"/>
      <c r="L368" s="20"/>
      <c r="M368" s="20"/>
      <c r="N368" s="20"/>
      <c r="O368" s="18"/>
      <c r="P368" s="17"/>
      <c r="Q368" s="17"/>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1"/>
      <c r="BH368" s="1"/>
      <c r="BI368" s="1"/>
      <c r="BJ368" s="1"/>
      <c r="BK368" s="1"/>
      <c r="BL368" s="1"/>
      <c r="BM368" s="1"/>
      <c r="BN368" s="1"/>
      <c r="BO368" s="1"/>
      <c r="BP368" s="1"/>
      <c r="BQ368" s="1"/>
      <c r="BR368" s="1"/>
      <c r="BS368" s="1"/>
      <c r="BT368" s="1"/>
    </row>
    <row r="369" spans="1:72" s="139" customFormat="1" x14ac:dyDescent="0.2">
      <c r="A369" s="20"/>
      <c r="B369" s="20"/>
      <c r="C369" s="25"/>
      <c r="D369" s="19"/>
      <c r="E369" s="19"/>
      <c r="F369" s="19"/>
      <c r="G369" s="19"/>
      <c r="H369" s="20"/>
      <c r="I369" s="20"/>
      <c r="J369" s="20"/>
      <c r="K369" s="20"/>
      <c r="L369" s="20"/>
      <c r="M369" s="20"/>
      <c r="N369" s="20"/>
      <c r="O369" s="18"/>
      <c r="P369" s="17"/>
      <c r="Q369" s="17"/>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1"/>
      <c r="BH369" s="1"/>
      <c r="BI369" s="1"/>
      <c r="BJ369" s="1"/>
      <c r="BK369" s="1"/>
      <c r="BL369" s="1"/>
      <c r="BM369" s="1"/>
      <c r="BN369" s="1"/>
      <c r="BO369" s="1"/>
      <c r="BP369" s="1"/>
      <c r="BQ369" s="1"/>
      <c r="BR369" s="1"/>
      <c r="BS369" s="1"/>
      <c r="BT369" s="1"/>
    </row>
    <row r="370" spans="1:72" s="139" customFormat="1" x14ac:dyDescent="0.2">
      <c r="A370" s="20"/>
      <c r="B370" s="20"/>
      <c r="C370" s="25"/>
      <c r="D370" s="19"/>
      <c r="E370" s="19"/>
      <c r="F370" s="19"/>
      <c r="G370" s="19"/>
      <c r="H370" s="20"/>
      <c r="I370" s="20"/>
      <c r="J370" s="20"/>
      <c r="K370" s="20"/>
      <c r="L370" s="20"/>
      <c r="M370" s="20"/>
      <c r="N370" s="20"/>
      <c r="O370" s="18"/>
      <c r="P370" s="17"/>
      <c r="Q370" s="17"/>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1"/>
      <c r="BH370" s="1"/>
      <c r="BI370" s="1"/>
      <c r="BJ370" s="1"/>
      <c r="BK370" s="1"/>
      <c r="BL370" s="1"/>
      <c r="BM370" s="1"/>
      <c r="BN370" s="1"/>
      <c r="BO370" s="1"/>
      <c r="BP370" s="1"/>
      <c r="BQ370" s="1"/>
      <c r="BR370" s="1"/>
      <c r="BS370" s="1"/>
      <c r="BT370" s="1"/>
    </row>
    <row r="371" spans="1:72" s="139" customFormat="1" x14ac:dyDescent="0.2">
      <c r="A371" s="20"/>
      <c r="B371" s="20"/>
      <c r="C371" s="25"/>
      <c r="D371" s="19"/>
      <c r="E371" s="19"/>
      <c r="F371" s="19"/>
      <c r="G371" s="19"/>
      <c r="H371" s="20"/>
      <c r="I371" s="20"/>
      <c r="J371" s="20"/>
      <c r="K371" s="20"/>
      <c r="L371" s="20"/>
      <c r="M371" s="20"/>
      <c r="N371" s="20"/>
      <c r="O371" s="18"/>
      <c r="P371" s="17"/>
      <c r="Q371" s="17"/>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1"/>
      <c r="BH371" s="1"/>
      <c r="BI371" s="1"/>
      <c r="BJ371" s="1"/>
      <c r="BK371" s="1"/>
      <c r="BL371" s="1"/>
      <c r="BM371" s="1"/>
      <c r="BN371" s="1"/>
      <c r="BO371" s="1"/>
      <c r="BP371" s="1"/>
      <c r="BQ371" s="1"/>
      <c r="BR371" s="1"/>
      <c r="BS371" s="1"/>
      <c r="BT371" s="1"/>
    </row>
    <row r="372" spans="1:72" s="139" customFormat="1" x14ac:dyDescent="0.2">
      <c r="A372" s="20"/>
      <c r="B372" s="20"/>
      <c r="C372" s="25"/>
      <c r="D372" s="19"/>
      <c r="E372" s="19"/>
      <c r="F372" s="19"/>
      <c r="G372" s="19"/>
      <c r="H372" s="20"/>
      <c r="I372" s="20"/>
      <c r="J372" s="20"/>
      <c r="K372" s="20"/>
      <c r="L372" s="20"/>
      <c r="M372" s="20"/>
      <c r="N372" s="20"/>
      <c r="O372" s="18"/>
      <c r="P372" s="17"/>
      <c r="Q372" s="17"/>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1"/>
      <c r="BH372" s="1"/>
      <c r="BI372" s="1"/>
      <c r="BJ372" s="1"/>
      <c r="BK372" s="1"/>
      <c r="BL372" s="1"/>
      <c r="BM372" s="1"/>
      <c r="BN372" s="1"/>
      <c r="BO372" s="1"/>
      <c r="BP372" s="1"/>
      <c r="BQ372" s="1"/>
      <c r="BR372" s="1"/>
      <c r="BS372" s="1"/>
      <c r="BT372" s="1"/>
    </row>
    <row r="373" spans="1:72" s="139" customFormat="1" x14ac:dyDescent="0.2">
      <c r="A373" s="20"/>
      <c r="B373" s="20"/>
      <c r="C373" s="25"/>
      <c r="D373" s="19"/>
      <c r="E373" s="19"/>
      <c r="F373" s="19"/>
      <c r="G373" s="19"/>
      <c r="H373" s="20"/>
      <c r="I373" s="20"/>
      <c r="J373" s="20"/>
      <c r="K373" s="20"/>
      <c r="L373" s="20"/>
      <c r="M373" s="20"/>
      <c r="N373" s="20"/>
      <c r="O373" s="18"/>
      <c r="P373" s="17"/>
      <c r="Q373" s="17"/>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1"/>
      <c r="BH373" s="1"/>
      <c r="BI373" s="1"/>
      <c r="BJ373" s="1"/>
      <c r="BK373" s="1"/>
      <c r="BL373" s="1"/>
      <c r="BM373" s="1"/>
      <c r="BN373" s="1"/>
      <c r="BO373" s="1"/>
      <c r="BP373" s="1"/>
      <c r="BQ373" s="1"/>
      <c r="BR373" s="1"/>
      <c r="BS373" s="1"/>
      <c r="BT373" s="1"/>
    </row>
    <row r="374" spans="1:72" s="139" customFormat="1" x14ac:dyDescent="0.2">
      <c r="A374" s="20"/>
      <c r="B374" s="20"/>
      <c r="C374" s="25"/>
      <c r="D374" s="19"/>
      <c r="E374" s="19"/>
      <c r="F374" s="19"/>
      <c r="G374" s="19"/>
      <c r="H374" s="20"/>
      <c r="I374" s="20"/>
      <c r="J374" s="20"/>
      <c r="K374" s="20"/>
      <c r="L374" s="20"/>
      <c r="M374" s="20"/>
      <c r="N374" s="20"/>
      <c r="O374" s="18"/>
      <c r="P374" s="17"/>
      <c r="Q374" s="17"/>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1"/>
      <c r="BH374" s="1"/>
      <c r="BI374" s="1"/>
      <c r="BJ374" s="1"/>
      <c r="BK374" s="1"/>
      <c r="BL374" s="1"/>
      <c r="BM374" s="1"/>
      <c r="BN374" s="1"/>
      <c r="BO374" s="1"/>
      <c r="BP374" s="1"/>
      <c r="BQ374" s="1"/>
      <c r="BR374" s="1"/>
      <c r="BS374" s="1"/>
      <c r="BT374" s="1"/>
    </row>
    <row r="375" spans="1:72" s="139" customFormat="1" x14ac:dyDescent="0.2">
      <c r="A375" s="20"/>
      <c r="B375" s="20"/>
      <c r="C375" s="25"/>
      <c r="D375" s="19"/>
      <c r="E375" s="19"/>
      <c r="F375" s="19"/>
      <c r="G375" s="19"/>
      <c r="H375" s="20"/>
      <c r="I375" s="20"/>
      <c r="J375" s="20"/>
      <c r="K375" s="20"/>
      <c r="L375" s="20"/>
      <c r="M375" s="20"/>
      <c r="N375" s="20"/>
      <c r="O375" s="18"/>
      <c r="P375" s="17"/>
      <c r="Q375" s="17"/>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1"/>
      <c r="BH375" s="1"/>
      <c r="BI375" s="1"/>
      <c r="BJ375" s="1"/>
      <c r="BK375" s="1"/>
      <c r="BL375" s="1"/>
      <c r="BM375" s="1"/>
      <c r="BN375" s="1"/>
      <c r="BO375" s="1"/>
      <c r="BP375" s="1"/>
      <c r="BQ375" s="1"/>
      <c r="BR375" s="1"/>
      <c r="BS375" s="1"/>
      <c r="BT375" s="1"/>
    </row>
    <row r="376" spans="1:72" s="139" customFormat="1" x14ac:dyDescent="0.2">
      <c r="A376" s="20"/>
      <c r="B376" s="20"/>
      <c r="C376" s="25"/>
      <c r="D376" s="19"/>
      <c r="E376" s="19"/>
      <c r="F376" s="19"/>
      <c r="G376" s="19"/>
      <c r="H376" s="20"/>
      <c r="I376" s="20"/>
      <c r="J376" s="20"/>
      <c r="K376" s="20"/>
      <c r="L376" s="20"/>
      <c r="M376" s="20"/>
      <c r="N376" s="20"/>
      <c r="O376" s="18"/>
      <c r="P376" s="17"/>
      <c r="Q376" s="17"/>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1"/>
      <c r="BH376" s="1"/>
      <c r="BI376" s="1"/>
      <c r="BJ376" s="1"/>
      <c r="BK376" s="1"/>
      <c r="BL376" s="1"/>
      <c r="BM376" s="1"/>
      <c r="BN376" s="1"/>
      <c r="BO376" s="1"/>
      <c r="BP376" s="1"/>
      <c r="BQ376" s="1"/>
      <c r="BR376" s="1"/>
      <c r="BS376" s="1"/>
      <c r="BT376" s="1"/>
    </row>
    <row r="377" spans="1:72" s="139" customFormat="1" x14ac:dyDescent="0.2">
      <c r="A377" s="20"/>
      <c r="B377" s="20"/>
      <c r="C377" s="25"/>
      <c r="D377" s="19"/>
      <c r="E377" s="19"/>
      <c r="F377" s="19"/>
      <c r="G377" s="19"/>
      <c r="H377" s="20"/>
      <c r="I377" s="20"/>
      <c r="J377" s="20"/>
      <c r="K377" s="20"/>
      <c r="L377" s="20"/>
      <c r="M377" s="20"/>
      <c r="N377" s="20"/>
      <c r="O377" s="18"/>
      <c r="P377" s="17"/>
      <c r="Q377" s="17"/>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1"/>
      <c r="BH377" s="1"/>
      <c r="BI377" s="1"/>
      <c r="BJ377" s="1"/>
      <c r="BK377" s="1"/>
      <c r="BL377" s="1"/>
      <c r="BM377" s="1"/>
      <c r="BN377" s="1"/>
      <c r="BO377" s="1"/>
      <c r="BP377" s="1"/>
      <c r="BQ377" s="1"/>
      <c r="BR377" s="1"/>
      <c r="BS377" s="1"/>
      <c r="BT377" s="1"/>
    </row>
    <row r="378" spans="1:72" s="139" customFormat="1" x14ac:dyDescent="0.2">
      <c r="A378" s="20"/>
      <c r="B378" s="20"/>
      <c r="C378" s="25"/>
      <c r="D378" s="19"/>
      <c r="E378" s="19"/>
      <c r="F378" s="19"/>
      <c r="G378" s="19"/>
      <c r="H378" s="20"/>
      <c r="I378" s="20"/>
      <c r="J378" s="20"/>
      <c r="K378" s="20"/>
      <c r="L378" s="20"/>
      <c r="M378" s="20"/>
      <c r="N378" s="20"/>
      <c r="O378" s="18"/>
      <c r="P378" s="17"/>
      <c r="Q378" s="17"/>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1"/>
      <c r="BH378" s="1"/>
      <c r="BI378" s="1"/>
      <c r="BJ378" s="1"/>
      <c r="BK378" s="1"/>
      <c r="BL378" s="1"/>
      <c r="BM378" s="1"/>
      <c r="BN378" s="1"/>
      <c r="BO378" s="1"/>
      <c r="BP378" s="1"/>
      <c r="BQ378" s="1"/>
      <c r="BR378" s="1"/>
      <c r="BS378" s="1"/>
      <c r="BT378" s="1"/>
    </row>
    <row r="379" spans="1:72" s="139" customFormat="1" x14ac:dyDescent="0.2">
      <c r="A379" s="20"/>
      <c r="B379" s="20"/>
      <c r="C379" s="25"/>
      <c r="D379" s="19"/>
      <c r="E379" s="19"/>
      <c r="F379" s="19"/>
      <c r="G379" s="19"/>
      <c r="H379" s="20"/>
      <c r="I379" s="20"/>
      <c r="J379" s="20"/>
      <c r="K379" s="20"/>
      <c r="L379" s="20"/>
      <c r="M379" s="20"/>
      <c r="N379" s="20"/>
      <c r="O379" s="18"/>
      <c r="P379" s="17"/>
      <c r="Q379" s="17"/>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1"/>
      <c r="BH379" s="1"/>
      <c r="BI379" s="1"/>
      <c r="BJ379" s="1"/>
      <c r="BK379" s="1"/>
      <c r="BL379" s="1"/>
      <c r="BM379" s="1"/>
      <c r="BN379" s="1"/>
      <c r="BO379" s="1"/>
      <c r="BP379" s="1"/>
      <c r="BQ379" s="1"/>
      <c r="BR379" s="1"/>
      <c r="BS379" s="1"/>
      <c r="BT379" s="1"/>
    </row>
    <row r="380" spans="1:72" s="139" customFormat="1" x14ac:dyDescent="0.2">
      <c r="A380" s="20"/>
      <c r="B380" s="20"/>
      <c r="C380" s="25"/>
      <c r="D380" s="19"/>
      <c r="E380" s="19"/>
      <c r="F380" s="19"/>
      <c r="G380" s="19"/>
      <c r="H380" s="20"/>
      <c r="I380" s="20"/>
      <c r="J380" s="20"/>
      <c r="K380" s="20"/>
      <c r="L380" s="20"/>
      <c r="M380" s="20"/>
      <c r="N380" s="20"/>
      <c r="O380" s="18"/>
      <c r="P380" s="17"/>
      <c r="Q380" s="17"/>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1"/>
      <c r="BH380" s="1"/>
      <c r="BI380" s="1"/>
      <c r="BJ380" s="1"/>
      <c r="BK380" s="1"/>
      <c r="BL380" s="1"/>
      <c r="BM380" s="1"/>
      <c r="BN380" s="1"/>
      <c r="BO380" s="1"/>
      <c r="BP380" s="1"/>
      <c r="BQ380" s="1"/>
      <c r="BR380" s="1"/>
      <c r="BS380" s="1"/>
      <c r="BT380" s="1"/>
    </row>
    <row r="381" spans="1:72" s="139" customFormat="1" x14ac:dyDescent="0.2">
      <c r="A381" s="20"/>
      <c r="B381" s="20"/>
      <c r="C381" s="25"/>
      <c r="D381" s="19"/>
      <c r="E381" s="19"/>
      <c r="F381" s="19"/>
      <c r="G381" s="19"/>
      <c r="H381" s="20"/>
      <c r="I381" s="20"/>
      <c r="J381" s="20"/>
      <c r="K381" s="20"/>
      <c r="L381" s="20"/>
      <c r="M381" s="20"/>
      <c r="N381" s="20"/>
      <c r="O381" s="18"/>
      <c r="P381" s="17"/>
      <c r="Q381" s="17"/>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1"/>
      <c r="BH381" s="1"/>
      <c r="BI381" s="1"/>
      <c r="BJ381" s="1"/>
      <c r="BK381" s="1"/>
      <c r="BL381" s="1"/>
      <c r="BM381" s="1"/>
      <c r="BN381" s="1"/>
      <c r="BO381" s="1"/>
      <c r="BP381" s="1"/>
      <c r="BQ381" s="1"/>
      <c r="BR381" s="1"/>
      <c r="BS381" s="1"/>
      <c r="BT381" s="1"/>
    </row>
    <row r="382" spans="1:72" s="139" customFormat="1" x14ac:dyDescent="0.2">
      <c r="A382" s="20"/>
      <c r="B382" s="20"/>
      <c r="C382" s="25"/>
      <c r="D382" s="19"/>
      <c r="E382" s="19"/>
      <c r="F382" s="19"/>
      <c r="G382" s="19"/>
      <c r="H382" s="20"/>
      <c r="I382" s="20"/>
      <c r="J382" s="20"/>
      <c r="K382" s="20"/>
      <c r="L382" s="20"/>
      <c r="M382" s="20"/>
      <c r="N382" s="20"/>
      <c r="O382" s="18"/>
      <c r="P382" s="17"/>
      <c r="Q382" s="17"/>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1"/>
      <c r="BH382" s="1"/>
      <c r="BI382" s="1"/>
      <c r="BJ382" s="1"/>
      <c r="BK382" s="1"/>
      <c r="BL382" s="1"/>
      <c r="BM382" s="1"/>
      <c r="BN382" s="1"/>
      <c r="BO382" s="1"/>
      <c r="BP382" s="1"/>
      <c r="BQ382" s="1"/>
      <c r="BR382" s="1"/>
      <c r="BS382" s="1"/>
      <c r="BT382" s="1"/>
    </row>
    <row r="383" spans="1:72" s="139" customFormat="1" x14ac:dyDescent="0.2">
      <c r="A383" s="20"/>
      <c r="B383" s="20"/>
      <c r="C383" s="25"/>
      <c r="D383" s="19"/>
      <c r="E383" s="19"/>
      <c r="F383" s="19"/>
      <c r="G383" s="19"/>
      <c r="H383" s="20"/>
      <c r="I383" s="20"/>
      <c r="J383" s="20"/>
      <c r="K383" s="20"/>
      <c r="L383" s="20"/>
      <c r="M383" s="20"/>
      <c r="N383" s="20"/>
      <c r="O383" s="18"/>
      <c r="P383" s="17"/>
      <c r="Q383" s="17"/>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1"/>
      <c r="BH383" s="1"/>
      <c r="BI383" s="1"/>
      <c r="BJ383" s="1"/>
      <c r="BK383" s="1"/>
      <c r="BL383" s="1"/>
      <c r="BM383" s="1"/>
      <c r="BN383" s="1"/>
      <c r="BO383" s="1"/>
      <c r="BP383" s="1"/>
      <c r="BQ383" s="1"/>
      <c r="BR383" s="1"/>
      <c r="BS383" s="1"/>
      <c r="BT383" s="1"/>
    </row>
    <row r="384" spans="1:72" s="139" customFormat="1" x14ac:dyDescent="0.2">
      <c r="A384" s="20"/>
      <c r="B384" s="20"/>
      <c r="C384" s="25"/>
      <c r="D384" s="19"/>
      <c r="E384" s="19"/>
      <c r="F384" s="19"/>
      <c r="G384" s="19"/>
      <c r="H384" s="20"/>
      <c r="I384" s="20"/>
      <c r="J384" s="20"/>
      <c r="K384" s="20"/>
      <c r="L384" s="20"/>
      <c r="M384" s="20"/>
      <c r="N384" s="20"/>
      <c r="O384" s="18"/>
      <c r="P384" s="17"/>
      <c r="Q384" s="17"/>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1"/>
      <c r="BH384" s="1"/>
      <c r="BI384" s="1"/>
      <c r="BJ384" s="1"/>
      <c r="BK384" s="1"/>
      <c r="BL384" s="1"/>
      <c r="BM384" s="1"/>
      <c r="BN384" s="1"/>
      <c r="BO384" s="1"/>
      <c r="BP384" s="1"/>
      <c r="BQ384" s="1"/>
      <c r="BR384" s="1"/>
      <c r="BS384" s="1"/>
      <c r="BT384" s="1"/>
    </row>
    <row r="385" spans="1:72" s="139" customFormat="1" x14ac:dyDescent="0.2">
      <c r="A385" s="20"/>
      <c r="B385" s="20"/>
      <c r="C385" s="25"/>
      <c r="D385" s="19"/>
      <c r="E385" s="19"/>
      <c r="F385" s="19"/>
      <c r="G385" s="19"/>
      <c r="H385" s="20"/>
      <c r="I385" s="20"/>
      <c r="J385" s="20"/>
      <c r="K385" s="20"/>
      <c r="L385" s="20"/>
      <c r="M385" s="20"/>
      <c r="N385" s="20"/>
      <c r="O385" s="18"/>
      <c r="P385" s="17"/>
      <c r="Q385" s="17"/>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1"/>
      <c r="BH385" s="1"/>
      <c r="BI385" s="1"/>
      <c r="BJ385" s="1"/>
      <c r="BK385" s="1"/>
      <c r="BL385" s="1"/>
      <c r="BM385" s="1"/>
      <c r="BN385" s="1"/>
      <c r="BO385" s="1"/>
      <c r="BP385" s="1"/>
      <c r="BQ385" s="1"/>
      <c r="BR385" s="1"/>
      <c r="BS385" s="1"/>
      <c r="BT385" s="1"/>
    </row>
    <row r="386" spans="1:72" s="139" customFormat="1" x14ac:dyDescent="0.2">
      <c r="A386" s="20"/>
      <c r="B386" s="20"/>
      <c r="C386" s="25"/>
      <c r="D386" s="19"/>
      <c r="E386" s="19"/>
      <c r="F386" s="19"/>
      <c r="G386" s="19"/>
      <c r="H386" s="20"/>
      <c r="I386" s="20"/>
      <c r="J386" s="20"/>
      <c r="K386" s="20"/>
      <c r="L386" s="20"/>
      <c r="M386" s="20"/>
      <c r="N386" s="20"/>
      <c r="O386" s="18"/>
      <c r="P386" s="17"/>
      <c r="Q386" s="17"/>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1"/>
      <c r="BH386" s="1"/>
      <c r="BI386" s="1"/>
      <c r="BJ386" s="1"/>
      <c r="BK386" s="1"/>
      <c r="BL386" s="1"/>
      <c r="BM386" s="1"/>
      <c r="BN386" s="1"/>
      <c r="BO386" s="1"/>
      <c r="BP386" s="1"/>
      <c r="BQ386" s="1"/>
      <c r="BR386" s="1"/>
      <c r="BS386" s="1"/>
      <c r="BT386" s="1"/>
    </row>
    <row r="387" spans="1:72" s="139" customFormat="1" x14ac:dyDescent="0.2">
      <c r="A387" s="20"/>
      <c r="B387" s="20"/>
      <c r="C387" s="25"/>
      <c r="D387" s="19"/>
      <c r="E387" s="19"/>
      <c r="F387" s="19"/>
      <c r="G387" s="19"/>
      <c r="H387" s="20"/>
      <c r="I387" s="20"/>
      <c r="J387" s="20"/>
      <c r="K387" s="20"/>
      <c r="L387" s="20"/>
      <c r="M387" s="20"/>
      <c r="N387" s="20"/>
      <c r="O387" s="18"/>
      <c r="P387" s="17"/>
      <c r="Q387" s="17"/>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1"/>
      <c r="BH387" s="1"/>
      <c r="BI387" s="1"/>
      <c r="BJ387" s="1"/>
      <c r="BK387" s="1"/>
      <c r="BL387" s="1"/>
      <c r="BM387" s="1"/>
      <c r="BN387" s="1"/>
      <c r="BO387" s="1"/>
      <c r="BP387" s="1"/>
      <c r="BQ387" s="1"/>
      <c r="BR387" s="1"/>
      <c r="BS387" s="1"/>
      <c r="BT387" s="1"/>
    </row>
    <row r="388" spans="1:72" s="139" customFormat="1" x14ac:dyDescent="0.2">
      <c r="A388" s="20"/>
      <c r="B388" s="20"/>
      <c r="C388" s="25"/>
      <c r="D388" s="19"/>
      <c r="E388" s="19"/>
      <c r="F388" s="19"/>
      <c r="G388" s="19"/>
      <c r="H388" s="20"/>
      <c r="I388" s="20"/>
      <c r="J388" s="20"/>
      <c r="K388" s="20"/>
      <c r="L388" s="20"/>
      <c r="M388" s="20"/>
      <c r="N388" s="20"/>
      <c r="O388" s="18"/>
      <c r="P388" s="17"/>
      <c r="Q388" s="17"/>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1"/>
      <c r="BH388" s="1"/>
      <c r="BI388" s="1"/>
      <c r="BJ388" s="1"/>
      <c r="BK388" s="1"/>
      <c r="BL388" s="1"/>
      <c r="BM388" s="1"/>
      <c r="BN388" s="1"/>
      <c r="BO388" s="1"/>
      <c r="BP388" s="1"/>
      <c r="BQ388" s="1"/>
      <c r="BR388" s="1"/>
      <c r="BS388" s="1"/>
      <c r="BT388" s="1"/>
    </row>
    <row r="389" spans="1:72" s="139" customFormat="1" x14ac:dyDescent="0.2">
      <c r="A389" s="20"/>
      <c r="B389" s="20"/>
      <c r="C389" s="25"/>
      <c r="D389" s="19"/>
      <c r="E389" s="19"/>
      <c r="F389" s="19"/>
      <c r="G389" s="19"/>
      <c r="H389" s="20"/>
      <c r="I389" s="20"/>
      <c r="J389" s="20"/>
      <c r="K389" s="20"/>
      <c r="L389" s="20"/>
      <c r="M389" s="20"/>
      <c r="N389" s="20"/>
      <c r="O389" s="18"/>
      <c r="P389" s="17"/>
      <c r="Q389" s="17"/>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1"/>
      <c r="BH389" s="1"/>
      <c r="BI389" s="1"/>
      <c r="BJ389" s="1"/>
      <c r="BK389" s="1"/>
      <c r="BL389" s="1"/>
      <c r="BM389" s="1"/>
      <c r="BN389" s="1"/>
      <c r="BO389" s="1"/>
      <c r="BP389" s="1"/>
      <c r="BQ389" s="1"/>
      <c r="BR389" s="1"/>
      <c r="BS389" s="1"/>
      <c r="BT389" s="1"/>
    </row>
    <row r="390" spans="1:72" s="139" customFormat="1" x14ac:dyDescent="0.2">
      <c r="A390" s="20"/>
      <c r="B390" s="20"/>
      <c r="C390" s="25"/>
      <c r="D390" s="19"/>
      <c r="E390" s="19"/>
      <c r="F390" s="19"/>
      <c r="G390" s="19"/>
      <c r="H390" s="20"/>
      <c r="I390" s="20"/>
      <c r="J390" s="20"/>
      <c r="K390" s="20"/>
      <c r="L390" s="20"/>
      <c r="M390" s="20"/>
      <c r="N390" s="20"/>
      <c r="O390" s="18"/>
      <c r="P390" s="17"/>
      <c r="Q390" s="17"/>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1"/>
      <c r="BH390" s="1"/>
      <c r="BI390" s="1"/>
      <c r="BJ390" s="1"/>
      <c r="BK390" s="1"/>
      <c r="BL390" s="1"/>
      <c r="BM390" s="1"/>
      <c r="BN390" s="1"/>
      <c r="BO390" s="1"/>
      <c r="BP390" s="1"/>
      <c r="BQ390" s="1"/>
      <c r="BR390" s="1"/>
      <c r="BS390" s="1"/>
      <c r="BT390" s="1"/>
    </row>
    <row r="391" spans="1:72" s="139" customFormat="1" x14ac:dyDescent="0.2">
      <c r="A391" s="20"/>
      <c r="B391" s="20"/>
      <c r="C391" s="25"/>
      <c r="D391" s="19"/>
      <c r="E391" s="19"/>
      <c r="F391" s="19"/>
      <c r="G391" s="19"/>
      <c r="H391" s="20"/>
      <c r="I391" s="20"/>
      <c r="J391" s="20"/>
      <c r="K391" s="20"/>
      <c r="L391" s="20"/>
      <c r="M391" s="20"/>
      <c r="N391" s="20"/>
      <c r="O391" s="18"/>
      <c r="P391" s="17"/>
      <c r="Q391" s="17"/>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1"/>
      <c r="BH391" s="1"/>
      <c r="BI391" s="1"/>
      <c r="BJ391" s="1"/>
      <c r="BK391" s="1"/>
      <c r="BL391" s="1"/>
      <c r="BM391" s="1"/>
      <c r="BN391" s="1"/>
      <c r="BO391" s="1"/>
      <c r="BP391" s="1"/>
      <c r="BQ391" s="1"/>
      <c r="BR391" s="1"/>
      <c r="BS391" s="1"/>
      <c r="BT391" s="1"/>
    </row>
    <row r="392" spans="1:72" s="139" customFormat="1" x14ac:dyDescent="0.2">
      <c r="A392" s="20"/>
      <c r="B392" s="20"/>
      <c r="C392" s="25"/>
      <c r="D392" s="19"/>
      <c r="E392" s="19"/>
      <c r="F392" s="19"/>
      <c r="G392" s="19"/>
      <c r="H392" s="20"/>
      <c r="I392" s="20"/>
      <c r="J392" s="20"/>
      <c r="K392" s="20"/>
      <c r="L392" s="20"/>
      <c r="M392" s="20"/>
      <c r="N392" s="20"/>
      <c r="O392" s="18"/>
      <c r="P392" s="17"/>
      <c r="Q392" s="17"/>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1"/>
      <c r="BH392" s="1"/>
      <c r="BI392" s="1"/>
      <c r="BJ392" s="1"/>
      <c r="BK392" s="1"/>
      <c r="BL392" s="1"/>
      <c r="BM392" s="1"/>
      <c r="BN392" s="1"/>
      <c r="BO392" s="1"/>
      <c r="BP392" s="1"/>
      <c r="BQ392" s="1"/>
      <c r="BR392" s="1"/>
      <c r="BS392" s="1"/>
      <c r="BT392" s="1"/>
    </row>
    <row r="393" spans="1:72" s="139" customFormat="1" x14ac:dyDescent="0.2">
      <c r="A393" s="20"/>
      <c r="B393" s="20"/>
      <c r="C393" s="25"/>
      <c r="D393" s="19"/>
      <c r="E393" s="19"/>
      <c r="F393" s="19"/>
      <c r="G393" s="19"/>
      <c r="H393" s="20"/>
      <c r="I393" s="20"/>
      <c r="J393" s="20"/>
      <c r="K393" s="20"/>
      <c r="L393" s="20"/>
      <c r="M393" s="20"/>
      <c r="N393" s="20"/>
      <c r="O393" s="18"/>
      <c r="P393" s="17"/>
      <c r="Q393" s="17"/>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1"/>
      <c r="BH393" s="1"/>
      <c r="BI393" s="1"/>
      <c r="BJ393" s="1"/>
      <c r="BK393" s="1"/>
      <c r="BL393" s="1"/>
      <c r="BM393" s="1"/>
      <c r="BN393" s="1"/>
      <c r="BO393" s="1"/>
      <c r="BP393" s="1"/>
      <c r="BQ393" s="1"/>
      <c r="BR393" s="1"/>
      <c r="BS393" s="1"/>
      <c r="BT393" s="1"/>
    </row>
    <row r="394" spans="1:72" s="139" customFormat="1" x14ac:dyDescent="0.2">
      <c r="A394" s="20"/>
      <c r="B394" s="20"/>
      <c r="C394" s="25"/>
      <c r="D394" s="19"/>
      <c r="E394" s="19"/>
      <c r="F394" s="19"/>
      <c r="G394" s="19"/>
      <c r="H394" s="20"/>
      <c r="I394" s="20"/>
      <c r="J394" s="20"/>
      <c r="K394" s="20"/>
      <c r="L394" s="20"/>
      <c r="M394" s="20"/>
      <c r="N394" s="20"/>
      <c r="O394" s="18"/>
      <c r="P394" s="17"/>
      <c r="Q394" s="17"/>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1"/>
      <c r="BH394" s="1"/>
      <c r="BI394" s="1"/>
      <c r="BJ394" s="1"/>
      <c r="BK394" s="1"/>
      <c r="BL394" s="1"/>
      <c r="BM394" s="1"/>
      <c r="BN394" s="1"/>
      <c r="BO394" s="1"/>
      <c r="BP394" s="1"/>
      <c r="BQ394" s="1"/>
      <c r="BR394" s="1"/>
      <c r="BS394" s="1"/>
      <c r="BT394" s="1"/>
    </row>
    <row r="395" spans="1:72" s="139" customFormat="1" x14ac:dyDescent="0.2">
      <c r="A395" s="20"/>
      <c r="B395" s="20"/>
      <c r="C395" s="25"/>
      <c r="D395" s="19"/>
      <c r="E395" s="19"/>
      <c r="F395" s="19"/>
      <c r="G395" s="19"/>
      <c r="H395" s="20"/>
      <c r="I395" s="20"/>
      <c r="J395" s="20"/>
      <c r="K395" s="20"/>
      <c r="L395" s="20"/>
      <c r="M395" s="20"/>
      <c r="N395" s="20"/>
      <c r="O395" s="18"/>
      <c r="P395" s="17"/>
      <c r="Q395" s="17"/>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1"/>
      <c r="BH395" s="1"/>
      <c r="BI395" s="1"/>
      <c r="BJ395" s="1"/>
      <c r="BK395" s="1"/>
      <c r="BL395" s="1"/>
      <c r="BM395" s="1"/>
      <c r="BN395" s="1"/>
      <c r="BO395" s="1"/>
      <c r="BP395" s="1"/>
      <c r="BQ395" s="1"/>
      <c r="BR395" s="1"/>
      <c r="BS395" s="1"/>
      <c r="BT395" s="1"/>
    </row>
    <row r="396" spans="1:72" s="139" customFormat="1" x14ac:dyDescent="0.2">
      <c r="A396" s="20"/>
      <c r="B396" s="20"/>
      <c r="C396" s="25"/>
      <c r="D396" s="19"/>
      <c r="E396" s="19"/>
      <c r="F396" s="19"/>
      <c r="G396" s="19"/>
      <c r="H396" s="20"/>
      <c r="I396" s="20"/>
      <c r="J396" s="20"/>
      <c r="K396" s="20"/>
      <c r="L396" s="20"/>
      <c r="M396" s="20"/>
      <c r="N396" s="20"/>
      <c r="O396" s="18"/>
      <c r="P396" s="17"/>
      <c r="Q396" s="17"/>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1"/>
      <c r="BH396" s="1"/>
      <c r="BI396" s="1"/>
      <c r="BJ396" s="1"/>
      <c r="BK396" s="1"/>
      <c r="BL396" s="1"/>
      <c r="BM396" s="1"/>
      <c r="BN396" s="1"/>
      <c r="BO396" s="1"/>
      <c r="BP396" s="1"/>
      <c r="BQ396" s="1"/>
      <c r="BR396" s="1"/>
      <c r="BS396" s="1"/>
      <c r="BT396" s="1"/>
    </row>
    <row r="397" spans="1:72" s="139" customFormat="1" x14ac:dyDescent="0.2">
      <c r="A397" s="20"/>
      <c r="B397" s="20"/>
      <c r="C397" s="25"/>
      <c r="D397" s="19"/>
      <c r="E397" s="19"/>
      <c r="F397" s="19"/>
      <c r="G397" s="19"/>
      <c r="H397" s="20"/>
      <c r="I397" s="20"/>
      <c r="J397" s="20"/>
      <c r="K397" s="20"/>
      <c r="L397" s="20"/>
      <c r="M397" s="20"/>
      <c r="N397" s="20"/>
      <c r="O397" s="18"/>
      <c r="P397" s="17"/>
      <c r="Q397" s="17"/>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1"/>
      <c r="BH397" s="1"/>
      <c r="BI397" s="1"/>
      <c r="BJ397" s="1"/>
      <c r="BK397" s="1"/>
      <c r="BL397" s="1"/>
      <c r="BM397" s="1"/>
      <c r="BN397" s="1"/>
      <c r="BO397" s="1"/>
      <c r="BP397" s="1"/>
      <c r="BQ397" s="1"/>
      <c r="BR397" s="1"/>
      <c r="BS397" s="1"/>
      <c r="BT397" s="1"/>
    </row>
    <row r="398" spans="1:72" s="139" customFormat="1" x14ac:dyDescent="0.2">
      <c r="A398" s="20"/>
      <c r="B398" s="20"/>
      <c r="C398" s="25"/>
      <c r="D398" s="19"/>
      <c r="E398" s="19"/>
      <c r="F398" s="19"/>
      <c r="G398" s="19"/>
      <c r="H398" s="20"/>
      <c r="I398" s="20"/>
      <c r="J398" s="20"/>
      <c r="K398" s="20"/>
      <c r="L398" s="20"/>
      <c r="M398" s="20"/>
      <c r="N398" s="20"/>
      <c r="O398" s="18"/>
      <c r="P398" s="17"/>
      <c r="Q398" s="17"/>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1"/>
      <c r="BH398" s="1"/>
      <c r="BI398" s="1"/>
      <c r="BJ398" s="1"/>
      <c r="BK398" s="1"/>
      <c r="BL398" s="1"/>
      <c r="BM398" s="1"/>
      <c r="BN398" s="1"/>
      <c r="BO398" s="1"/>
      <c r="BP398" s="1"/>
      <c r="BQ398" s="1"/>
      <c r="BR398" s="1"/>
      <c r="BS398" s="1"/>
      <c r="BT398" s="1"/>
    </row>
    <row r="399" spans="1:72" s="139" customFormat="1" x14ac:dyDescent="0.2">
      <c r="A399" s="20"/>
      <c r="B399" s="20"/>
      <c r="C399" s="25"/>
      <c r="D399" s="19"/>
      <c r="E399" s="19"/>
      <c r="F399" s="19"/>
      <c r="G399" s="19"/>
      <c r="H399" s="20"/>
      <c r="I399" s="20"/>
      <c r="J399" s="20"/>
      <c r="K399" s="20"/>
      <c r="L399" s="20"/>
      <c r="M399" s="20"/>
      <c r="N399" s="20"/>
      <c r="O399" s="18"/>
      <c r="P399" s="17"/>
      <c r="Q399" s="17"/>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1"/>
      <c r="BH399" s="1"/>
      <c r="BI399" s="1"/>
      <c r="BJ399" s="1"/>
      <c r="BK399" s="1"/>
      <c r="BL399" s="1"/>
      <c r="BM399" s="1"/>
      <c r="BN399" s="1"/>
      <c r="BO399" s="1"/>
      <c r="BP399" s="1"/>
      <c r="BQ399" s="1"/>
      <c r="BR399" s="1"/>
      <c r="BS399" s="1"/>
      <c r="BT399" s="1"/>
    </row>
    <row r="400" spans="1:72" s="139" customFormat="1" x14ac:dyDescent="0.2">
      <c r="A400" s="20"/>
      <c r="B400" s="20"/>
      <c r="C400" s="25"/>
      <c r="D400" s="19"/>
      <c r="E400" s="19"/>
      <c r="F400" s="19"/>
      <c r="G400" s="19"/>
      <c r="H400" s="20"/>
      <c r="I400" s="20"/>
      <c r="J400" s="20"/>
      <c r="K400" s="20"/>
      <c r="L400" s="20"/>
      <c r="M400" s="20"/>
      <c r="N400" s="20"/>
      <c r="O400" s="18"/>
      <c r="P400" s="17"/>
      <c r="Q400" s="17"/>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1"/>
      <c r="BH400" s="1"/>
      <c r="BI400" s="1"/>
      <c r="BJ400" s="1"/>
      <c r="BK400" s="1"/>
      <c r="BL400" s="1"/>
      <c r="BM400" s="1"/>
      <c r="BN400" s="1"/>
      <c r="BO400" s="1"/>
      <c r="BP400" s="1"/>
      <c r="BQ400" s="1"/>
      <c r="BR400" s="1"/>
      <c r="BS400" s="1"/>
      <c r="BT400" s="1"/>
    </row>
    <row r="401" spans="1:72" s="139" customFormat="1" x14ac:dyDescent="0.2">
      <c r="A401" s="20"/>
      <c r="B401" s="20"/>
      <c r="C401" s="25"/>
      <c r="D401" s="19"/>
      <c r="E401" s="19"/>
      <c r="F401" s="19"/>
      <c r="G401" s="19"/>
      <c r="H401" s="20"/>
      <c r="I401" s="20"/>
      <c r="J401" s="20"/>
      <c r="K401" s="20"/>
      <c r="L401" s="20"/>
      <c r="M401" s="20"/>
      <c r="N401" s="20"/>
      <c r="O401" s="18"/>
      <c r="P401" s="17"/>
      <c r="Q401" s="17"/>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1"/>
      <c r="BH401" s="1"/>
      <c r="BI401" s="1"/>
      <c r="BJ401" s="1"/>
      <c r="BK401" s="1"/>
      <c r="BL401" s="1"/>
      <c r="BM401" s="1"/>
      <c r="BN401" s="1"/>
      <c r="BO401" s="1"/>
      <c r="BP401" s="1"/>
      <c r="BQ401" s="1"/>
      <c r="BR401" s="1"/>
      <c r="BS401" s="1"/>
      <c r="BT401" s="1"/>
    </row>
    <row r="402" spans="1:72" s="139" customFormat="1" x14ac:dyDescent="0.2">
      <c r="A402" s="20"/>
      <c r="B402" s="20"/>
      <c r="C402" s="25"/>
      <c r="D402" s="19"/>
      <c r="E402" s="19"/>
      <c r="F402" s="19"/>
      <c r="G402" s="19"/>
      <c r="H402" s="20"/>
      <c r="I402" s="20"/>
      <c r="J402" s="20"/>
      <c r="K402" s="20"/>
      <c r="L402" s="20"/>
      <c r="M402" s="20"/>
      <c r="N402" s="20"/>
      <c r="O402" s="18"/>
      <c r="P402" s="17"/>
      <c r="Q402" s="17"/>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1"/>
      <c r="BH402" s="1"/>
      <c r="BI402" s="1"/>
      <c r="BJ402" s="1"/>
      <c r="BK402" s="1"/>
      <c r="BL402" s="1"/>
      <c r="BM402" s="1"/>
      <c r="BN402" s="1"/>
      <c r="BO402" s="1"/>
      <c r="BP402" s="1"/>
      <c r="BQ402" s="1"/>
      <c r="BR402" s="1"/>
      <c r="BS402" s="1"/>
      <c r="BT402" s="1"/>
    </row>
    <row r="403" spans="1:72" s="139" customFormat="1" x14ac:dyDescent="0.2">
      <c r="A403" s="20"/>
      <c r="B403" s="20"/>
      <c r="C403" s="25"/>
      <c r="D403" s="19"/>
      <c r="E403" s="19"/>
      <c r="F403" s="19"/>
      <c r="G403" s="19"/>
      <c r="H403" s="20"/>
      <c r="I403" s="20"/>
      <c r="J403" s="20"/>
      <c r="K403" s="20"/>
      <c r="L403" s="20"/>
      <c r="M403" s="20"/>
      <c r="N403" s="20"/>
      <c r="O403" s="18"/>
      <c r="P403" s="17"/>
      <c r="Q403" s="17"/>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1"/>
      <c r="BH403" s="1"/>
      <c r="BI403" s="1"/>
      <c r="BJ403" s="1"/>
      <c r="BK403" s="1"/>
      <c r="BL403" s="1"/>
      <c r="BM403" s="1"/>
      <c r="BN403" s="1"/>
      <c r="BO403" s="1"/>
      <c r="BP403" s="1"/>
      <c r="BQ403" s="1"/>
      <c r="BR403" s="1"/>
      <c r="BS403" s="1"/>
      <c r="BT403" s="1"/>
    </row>
    <row r="404" spans="1:72" s="139" customFormat="1" x14ac:dyDescent="0.2">
      <c r="A404" s="20"/>
      <c r="B404" s="20"/>
      <c r="C404" s="25"/>
      <c r="D404" s="19"/>
      <c r="E404" s="19"/>
      <c r="F404" s="19"/>
      <c r="G404" s="19"/>
      <c r="H404" s="20"/>
      <c r="I404" s="20"/>
      <c r="J404" s="20"/>
      <c r="K404" s="20"/>
      <c r="L404" s="20"/>
      <c r="M404" s="20"/>
      <c r="N404" s="20"/>
      <c r="O404" s="18"/>
      <c r="P404" s="17"/>
      <c r="Q404" s="17"/>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1"/>
      <c r="BH404" s="1"/>
      <c r="BI404" s="1"/>
      <c r="BJ404" s="1"/>
      <c r="BK404" s="1"/>
      <c r="BL404" s="1"/>
      <c r="BM404" s="1"/>
      <c r="BN404" s="1"/>
      <c r="BO404" s="1"/>
      <c r="BP404" s="1"/>
      <c r="BQ404" s="1"/>
      <c r="BR404" s="1"/>
      <c r="BS404" s="1"/>
      <c r="BT404" s="1"/>
    </row>
    <row r="405" spans="1:72" s="139" customFormat="1" x14ac:dyDescent="0.2">
      <c r="A405" s="20"/>
      <c r="B405" s="20"/>
      <c r="C405" s="25"/>
      <c r="D405" s="19"/>
      <c r="E405" s="19"/>
      <c r="F405" s="19"/>
      <c r="G405" s="19"/>
      <c r="H405" s="20"/>
      <c r="I405" s="20"/>
      <c r="J405" s="20"/>
      <c r="K405" s="20"/>
      <c r="L405" s="20"/>
      <c r="M405" s="20"/>
      <c r="N405" s="20"/>
      <c r="O405" s="18"/>
      <c r="P405" s="17"/>
      <c r="Q405" s="17"/>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1"/>
      <c r="BH405" s="1"/>
      <c r="BI405" s="1"/>
      <c r="BJ405" s="1"/>
      <c r="BK405" s="1"/>
      <c r="BL405" s="1"/>
      <c r="BM405" s="1"/>
      <c r="BN405" s="1"/>
      <c r="BO405" s="1"/>
      <c r="BP405" s="1"/>
      <c r="BQ405" s="1"/>
      <c r="BR405" s="1"/>
      <c r="BS405" s="1"/>
      <c r="BT405" s="1"/>
    </row>
    <row r="406" spans="1:72" s="139" customFormat="1" x14ac:dyDescent="0.2">
      <c r="A406" s="20"/>
      <c r="B406" s="20"/>
      <c r="C406" s="25"/>
      <c r="D406" s="19"/>
      <c r="E406" s="19"/>
      <c r="F406" s="19"/>
      <c r="G406" s="19"/>
      <c r="H406" s="20"/>
      <c r="I406" s="20"/>
      <c r="J406" s="20"/>
      <c r="K406" s="20"/>
      <c r="L406" s="20"/>
      <c r="M406" s="20"/>
      <c r="N406" s="20"/>
      <c r="O406" s="18"/>
      <c r="P406" s="17"/>
      <c r="Q406" s="17"/>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1"/>
      <c r="BH406" s="1"/>
      <c r="BI406" s="1"/>
      <c r="BJ406" s="1"/>
      <c r="BK406" s="1"/>
      <c r="BL406" s="1"/>
      <c r="BM406" s="1"/>
      <c r="BN406" s="1"/>
      <c r="BO406" s="1"/>
      <c r="BP406" s="1"/>
      <c r="BQ406" s="1"/>
      <c r="BR406" s="1"/>
      <c r="BS406" s="1"/>
      <c r="BT406" s="1"/>
    </row>
    <row r="407" spans="1:72" s="139" customFormat="1" x14ac:dyDescent="0.2">
      <c r="A407" s="20"/>
      <c r="B407" s="20"/>
      <c r="C407" s="25"/>
      <c r="D407" s="19"/>
      <c r="E407" s="19"/>
      <c r="F407" s="19"/>
      <c r="G407" s="19"/>
      <c r="H407" s="20"/>
      <c r="I407" s="20"/>
      <c r="J407" s="20"/>
      <c r="K407" s="20"/>
      <c r="L407" s="20"/>
      <c r="M407" s="20"/>
      <c r="N407" s="20"/>
      <c r="O407" s="18"/>
      <c r="P407" s="17"/>
      <c r="Q407" s="17"/>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1"/>
      <c r="BH407" s="1"/>
      <c r="BI407" s="1"/>
      <c r="BJ407" s="1"/>
      <c r="BK407" s="1"/>
      <c r="BL407" s="1"/>
      <c r="BM407" s="1"/>
      <c r="BN407" s="1"/>
      <c r="BO407" s="1"/>
      <c r="BP407" s="1"/>
      <c r="BQ407" s="1"/>
      <c r="BR407" s="1"/>
      <c r="BS407" s="1"/>
      <c r="BT407" s="1"/>
    </row>
    <row r="408" spans="1:72" s="139" customFormat="1" x14ac:dyDescent="0.2">
      <c r="A408" s="20"/>
      <c r="B408" s="20"/>
      <c r="C408" s="25"/>
      <c r="D408" s="19"/>
      <c r="E408" s="19"/>
      <c r="F408" s="19"/>
      <c r="G408" s="19"/>
      <c r="H408" s="20"/>
      <c r="I408" s="20"/>
      <c r="J408" s="20"/>
      <c r="K408" s="20"/>
      <c r="L408" s="20"/>
      <c r="M408" s="20"/>
      <c r="N408" s="20"/>
      <c r="O408" s="18"/>
      <c r="P408" s="17"/>
      <c r="Q408" s="17"/>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1"/>
      <c r="BH408" s="1"/>
      <c r="BI408" s="1"/>
      <c r="BJ408" s="1"/>
      <c r="BK408" s="1"/>
      <c r="BL408" s="1"/>
      <c r="BM408" s="1"/>
      <c r="BN408" s="1"/>
      <c r="BO408" s="1"/>
      <c r="BP408" s="1"/>
      <c r="BQ408" s="1"/>
      <c r="BR408" s="1"/>
      <c r="BS408" s="1"/>
      <c r="BT408" s="1"/>
    </row>
    <row r="409" spans="1:72" s="139" customFormat="1" x14ac:dyDescent="0.2">
      <c r="A409" s="20"/>
      <c r="B409" s="20"/>
      <c r="C409" s="25"/>
      <c r="D409" s="19"/>
      <c r="E409" s="19"/>
      <c r="F409" s="19"/>
      <c r="G409" s="19"/>
      <c r="H409" s="20"/>
      <c r="I409" s="20"/>
      <c r="J409" s="20"/>
      <c r="K409" s="20"/>
      <c r="L409" s="20"/>
      <c r="M409" s="20"/>
      <c r="N409" s="20"/>
      <c r="O409" s="18"/>
      <c r="P409" s="17"/>
      <c r="Q409" s="17"/>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1"/>
      <c r="BH409" s="1"/>
      <c r="BI409" s="1"/>
      <c r="BJ409" s="1"/>
      <c r="BK409" s="1"/>
      <c r="BL409" s="1"/>
      <c r="BM409" s="1"/>
      <c r="BN409" s="1"/>
      <c r="BO409" s="1"/>
      <c r="BP409" s="1"/>
      <c r="BQ409" s="1"/>
      <c r="BR409" s="1"/>
      <c r="BS409" s="1"/>
      <c r="BT409" s="1"/>
    </row>
    <row r="410" spans="1:72" s="139" customFormat="1" x14ac:dyDescent="0.2">
      <c r="A410" s="20"/>
      <c r="B410" s="20"/>
      <c r="C410" s="25"/>
      <c r="D410" s="19"/>
      <c r="E410" s="19"/>
      <c r="F410" s="19"/>
      <c r="G410" s="19"/>
      <c r="H410" s="20"/>
      <c r="I410" s="20"/>
      <c r="J410" s="20"/>
      <c r="K410" s="20"/>
      <c r="L410" s="20"/>
      <c r="M410" s="20"/>
      <c r="N410" s="20"/>
      <c r="O410" s="18"/>
      <c r="P410" s="17"/>
      <c r="Q410" s="17"/>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1"/>
      <c r="BH410" s="1"/>
      <c r="BI410" s="1"/>
      <c r="BJ410" s="1"/>
      <c r="BK410" s="1"/>
      <c r="BL410" s="1"/>
      <c r="BM410" s="1"/>
      <c r="BN410" s="1"/>
      <c r="BO410" s="1"/>
      <c r="BP410" s="1"/>
      <c r="BQ410" s="1"/>
      <c r="BR410" s="1"/>
      <c r="BS410" s="1"/>
      <c r="BT410" s="1"/>
    </row>
    <row r="411" spans="1:72" s="139" customFormat="1" x14ac:dyDescent="0.2">
      <c r="A411" s="20"/>
      <c r="B411" s="20"/>
      <c r="C411" s="25"/>
      <c r="D411" s="19"/>
      <c r="E411" s="19"/>
      <c r="F411" s="19"/>
      <c r="G411" s="19"/>
      <c r="H411" s="20"/>
      <c r="I411" s="20"/>
      <c r="J411" s="20"/>
      <c r="K411" s="20"/>
      <c r="L411" s="20"/>
      <c r="M411" s="20"/>
      <c r="N411" s="20"/>
      <c r="O411" s="18"/>
      <c r="P411" s="17"/>
      <c r="Q411" s="17"/>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1"/>
      <c r="BH411" s="1"/>
      <c r="BI411" s="1"/>
      <c r="BJ411" s="1"/>
      <c r="BK411" s="1"/>
      <c r="BL411" s="1"/>
      <c r="BM411" s="1"/>
      <c r="BN411" s="1"/>
      <c r="BO411" s="1"/>
      <c r="BP411" s="1"/>
      <c r="BQ411" s="1"/>
      <c r="BR411" s="1"/>
      <c r="BS411" s="1"/>
      <c r="BT411" s="1"/>
    </row>
    <row r="412" spans="1:72" s="139" customFormat="1" x14ac:dyDescent="0.2">
      <c r="A412" s="20"/>
      <c r="B412" s="20"/>
      <c r="C412" s="25"/>
      <c r="D412" s="19"/>
      <c r="E412" s="19"/>
      <c r="F412" s="19"/>
      <c r="G412" s="19"/>
      <c r="H412" s="20"/>
      <c r="I412" s="20"/>
      <c r="J412" s="20"/>
      <c r="K412" s="20"/>
      <c r="L412" s="20"/>
      <c r="M412" s="20"/>
      <c r="N412" s="20"/>
      <c r="O412" s="18"/>
      <c r="P412" s="17"/>
      <c r="Q412" s="17"/>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1"/>
      <c r="BH412" s="1"/>
      <c r="BI412" s="1"/>
      <c r="BJ412" s="1"/>
      <c r="BK412" s="1"/>
      <c r="BL412" s="1"/>
      <c r="BM412" s="1"/>
      <c r="BN412" s="1"/>
      <c r="BO412" s="1"/>
      <c r="BP412" s="1"/>
      <c r="BQ412" s="1"/>
      <c r="BR412" s="1"/>
      <c r="BS412" s="1"/>
      <c r="BT412" s="1"/>
    </row>
    <row r="413" spans="1:72" s="139" customFormat="1" x14ac:dyDescent="0.2">
      <c r="A413" s="20"/>
      <c r="B413" s="20"/>
      <c r="C413" s="25"/>
      <c r="D413" s="19"/>
      <c r="E413" s="19"/>
      <c r="F413" s="19"/>
      <c r="G413" s="19"/>
      <c r="H413" s="20"/>
      <c r="I413" s="20"/>
      <c r="J413" s="20"/>
      <c r="K413" s="20"/>
      <c r="L413" s="20"/>
      <c r="M413" s="20"/>
      <c r="N413" s="20"/>
      <c r="O413" s="18"/>
      <c r="P413" s="17"/>
      <c r="Q413" s="17"/>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1"/>
      <c r="BH413" s="1"/>
      <c r="BI413" s="1"/>
      <c r="BJ413" s="1"/>
      <c r="BK413" s="1"/>
      <c r="BL413" s="1"/>
      <c r="BM413" s="1"/>
      <c r="BN413" s="1"/>
      <c r="BO413" s="1"/>
      <c r="BP413" s="1"/>
      <c r="BQ413" s="1"/>
      <c r="BR413" s="1"/>
      <c r="BS413" s="1"/>
      <c r="BT413" s="1"/>
    </row>
    <row r="414" spans="1:72" s="139" customFormat="1" x14ac:dyDescent="0.2">
      <c r="A414" s="20"/>
      <c r="B414" s="20"/>
      <c r="C414" s="25"/>
      <c r="D414" s="19"/>
      <c r="E414" s="19"/>
      <c r="F414" s="19"/>
      <c r="G414" s="19"/>
      <c r="H414" s="20"/>
      <c r="I414" s="20"/>
      <c r="J414" s="20"/>
      <c r="K414" s="20"/>
      <c r="L414" s="20"/>
      <c r="M414" s="20"/>
      <c r="N414" s="20"/>
      <c r="O414" s="18"/>
      <c r="P414" s="17"/>
      <c r="Q414" s="17"/>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1"/>
      <c r="BH414" s="1"/>
      <c r="BI414" s="1"/>
      <c r="BJ414" s="1"/>
      <c r="BK414" s="1"/>
      <c r="BL414" s="1"/>
      <c r="BM414" s="1"/>
      <c r="BN414" s="1"/>
      <c r="BO414" s="1"/>
      <c r="BP414" s="1"/>
      <c r="BQ414" s="1"/>
      <c r="BR414" s="1"/>
      <c r="BS414" s="1"/>
      <c r="BT414" s="1"/>
    </row>
    <row r="415" spans="1:72" s="139" customFormat="1" x14ac:dyDescent="0.2">
      <c r="A415" s="20"/>
      <c r="B415" s="20"/>
      <c r="C415" s="25"/>
      <c r="D415" s="19"/>
      <c r="E415" s="19"/>
      <c r="F415" s="19"/>
      <c r="G415" s="19"/>
      <c r="H415" s="20"/>
      <c r="I415" s="20"/>
      <c r="J415" s="20"/>
      <c r="K415" s="20"/>
      <c r="L415" s="20"/>
      <c r="M415" s="20"/>
      <c r="N415" s="20"/>
      <c r="O415" s="18"/>
      <c r="P415" s="17"/>
      <c r="Q415" s="17"/>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1"/>
      <c r="BH415" s="1"/>
      <c r="BI415" s="1"/>
      <c r="BJ415" s="1"/>
      <c r="BK415" s="1"/>
      <c r="BL415" s="1"/>
      <c r="BM415" s="1"/>
      <c r="BN415" s="1"/>
      <c r="BO415" s="1"/>
      <c r="BP415" s="1"/>
      <c r="BQ415" s="1"/>
      <c r="BR415" s="1"/>
      <c r="BS415" s="1"/>
      <c r="BT415" s="1"/>
    </row>
    <row r="416" spans="1:72" s="139" customFormat="1" x14ac:dyDescent="0.2">
      <c r="A416" s="20"/>
      <c r="B416" s="20"/>
      <c r="C416" s="25"/>
      <c r="D416" s="19"/>
      <c r="E416" s="19"/>
      <c r="F416" s="19"/>
      <c r="G416" s="19"/>
      <c r="H416" s="20"/>
      <c r="I416" s="20"/>
      <c r="J416" s="20"/>
      <c r="K416" s="20"/>
      <c r="L416" s="20"/>
      <c r="M416" s="20"/>
      <c r="N416" s="20"/>
      <c r="O416" s="18"/>
      <c r="P416" s="17"/>
      <c r="Q416" s="17"/>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1"/>
      <c r="BH416" s="1"/>
      <c r="BI416" s="1"/>
      <c r="BJ416" s="1"/>
      <c r="BK416" s="1"/>
      <c r="BL416" s="1"/>
      <c r="BM416" s="1"/>
      <c r="BN416" s="1"/>
      <c r="BO416" s="1"/>
      <c r="BP416" s="1"/>
      <c r="BQ416" s="1"/>
      <c r="BR416" s="1"/>
      <c r="BS416" s="1"/>
      <c r="BT416" s="1"/>
    </row>
    <row r="417" spans="1:72" s="139" customFormat="1" x14ac:dyDescent="0.2">
      <c r="A417" s="20"/>
      <c r="B417" s="20"/>
      <c r="C417" s="25"/>
      <c r="D417" s="19"/>
      <c r="E417" s="19"/>
      <c r="F417" s="19"/>
      <c r="G417" s="19"/>
      <c r="H417" s="20"/>
      <c r="I417" s="20"/>
      <c r="J417" s="20"/>
      <c r="K417" s="20"/>
      <c r="L417" s="20"/>
      <c r="M417" s="20"/>
      <c r="N417" s="20"/>
      <c r="O417" s="18"/>
      <c r="P417" s="17"/>
      <c r="Q417" s="17"/>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1"/>
      <c r="BH417" s="1"/>
      <c r="BI417" s="1"/>
      <c r="BJ417" s="1"/>
      <c r="BK417" s="1"/>
      <c r="BL417" s="1"/>
      <c r="BM417" s="1"/>
      <c r="BN417" s="1"/>
      <c r="BO417" s="1"/>
      <c r="BP417" s="1"/>
      <c r="BQ417" s="1"/>
      <c r="BR417" s="1"/>
      <c r="BS417" s="1"/>
      <c r="BT417" s="1"/>
    </row>
    <row r="418" spans="1:72" s="139" customFormat="1" x14ac:dyDescent="0.2">
      <c r="A418" s="20"/>
      <c r="B418" s="20"/>
      <c r="C418" s="25"/>
      <c r="D418" s="19"/>
      <c r="E418" s="19"/>
      <c r="F418" s="19"/>
      <c r="G418" s="19"/>
      <c r="H418" s="20"/>
      <c r="I418" s="20"/>
      <c r="J418" s="20"/>
      <c r="K418" s="20"/>
      <c r="L418" s="20"/>
      <c r="M418" s="20"/>
      <c r="N418" s="20"/>
      <c r="O418" s="18"/>
      <c r="P418" s="17"/>
      <c r="Q418" s="17"/>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1"/>
      <c r="BH418" s="1"/>
      <c r="BI418" s="1"/>
      <c r="BJ418" s="1"/>
      <c r="BK418" s="1"/>
      <c r="BL418" s="1"/>
      <c r="BM418" s="1"/>
      <c r="BN418" s="1"/>
      <c r="BO418" s="1"/>
      <c r="BP418" s="1"/>
      <c r="BQ418" s="1"/>
      <c r="BR418" s="1"/>
      <c r="BS418" s="1"/>
      <c r="BT418" s="1"/>
    </row>
    <row r="419" spans="1:72" s="139" customFormat="1" x14ac:dyDescent="0.2">
      <c r="A419" s="20"/>
      <c r="B419" s="20"/>
      <c r="C419" s="25"/>
      <c r="D419" s="19"/>
      <c r="E419" s="19"/>
      <c r="F419" s="19"/>
      <c r="G419" s="19"/>
      <c r="H419" s="20"/>
      <c r="I419" s="20"/>
      <c r="J419" s="20"/>
      <c r="K419" s="20"/>
      <c r="L419" s="20"/>
      <c r="M419" s="20"/>
      <c r="N419" s="20"/>
      <c r="O419" s="18"/>
      <c r="P419" s="17"/>
      <c r="Q419" s="17"/>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1"/>
      <c r="BH419" s="1"/>
      <c r="BI419" s="1"/>
      <c r="BJ419" s="1"/>
      <c r="BK419" s="1"/>
      <c r="BL419" s="1"/>
      <c r="BM419" s="1"/>
      <c r="BN419" s="1"/>
      <c r="BO419" s="1"/>
      <c r="BP419" s="1"/>
      <c r="BQ419" s="1"/>
      <c r="BR419" s="1"/>
      <c r="BS419" s="1"/>
      <c r="BT419" s="1"/>
    </row>
    <row r="420" spans="1:72" s="139" customFormat="1" x14ac:dyDescent="0.2">
      <c r="A420" s="20"/>
      <c r="B420" s="20"/>
      <c r="C420" s="25"/>
      <c r="D420" s="19"/>
      <c r="E420" s="19"/>
      <c r="F420" s="19"/>
      <c r="G420" s="19"/>
      <c r="H420" s="20"/>
      <c r="I420" s="20"/>
      <c r="J420" s="20"/>
      <c r="K420" s="20"/>
      <c r="L420" s="20"/>
      <c r="M420" s="20"/>
      <c r="N420" s="20"/>
      <c r="O420" s="18"/>
      <c r="P420" s="17"/>
      <c r="Q420" s="17"/>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1"/>
      <c r="BH420" s="1"/>
      <c r="BI420" s="1"/>
      <c r="BJ420" s="1"/>
      <c r="BK420" s="1"/>
      <c r="BL420" s="1"/>
      <c r="BM420" s="1"/>
      <c r="BN420" s="1"/>
      <c r="BO420" s="1"/>
      <c r="BP420" s="1"/>
      <c r="BQ420" s="1"/>
      <c r="BR420" s="1"/>
      <c r="BS420" s="1"/>
      <c r="BT420" s="1"/>
    </row>
    <row r="421" spans="1:72" s="139" customFormat="1" x14ac:dyDescent="0.2">
      <c r="A421" s="20"/>
      <c r="B421" s="20"/>
      <c r="C421" s="25"/>
      <c r="D421" s="19"/>
      <c r="E421" s="19"/>
      <c r="F421" s="19"/>
      <c r="G421" s="19"/>
      <c r="H421" s="20"/>
      <c r="I421" s="20"/>
      <c r="J421" s="20"/>
      <c r="K421" s="20"/>
      <c r="L421" s="20"/>
      <c r="M421" s="20"/>
      <c r="N421" s="20"/>
      <c r="O421" s="18"/>
      <c r="P421" s="17"/>
      <c r="Q421" s="17"/>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1"/>
      <c r="BH421" s="1"/>
      <c r="BI421" s="1"/>
      <c r="BJ421" s="1"/>
      <c r="BK421" s="1"/>
      <c r="BL421" s="1"/>
      <c r="BM421" s="1"/>
      <c r="BN421" s="1"/>
      <c r="BO421" s="1"/>
      <c r="BP421" s="1"/>
      <c r="BQ421" s="1"/>
      <c r="BR421" s="1"/>
      <c r="BS421" s="1"/>
      <c r="BT421" s="1"/>
    </row>
    <row r="422" spans="1:72" s="139" customFormat="1" x14ac:dyDescent="0.2">
      <c r="A422" s="20"/>
      <c r="B422" s="20"/>
      <c r="C422" s="25"/>
      <c r="D422" s="19"/>
      <c r="E422" s="19"/>
      <c r="F422" s="19"/>
      <c r="G422" s="19"/>
      <c r="H422" s="20"/>
      <c r="I422" s="20"/>
      <c r="J422" s="20"/>
      <c r="K422" s="20"/>
      <c r="L422" s="20"/>
      <c r="M422" s="20"/>
      <c r="N422" s="20"/>
      <c r="O422" s="18"/>
      <c r="P422" s="17"/>
      <c r="Q422" s="17"/>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1"/>
      <c r="BH422" s="1"/>
      <c r="BI422" s="1"/>
      <c r="BJ422" s="1"/>
      <c r="BK422" s="1"/>
      <c r="BL422" s="1"/>
      <c r="BM422" s="1"/>
      <c r="BN422" s="1"/>
      <c r="BO422" s="1"/>
      <c r="BP422" s="1"/>
      <c r="BQ422" s="1"/>
      <c r="BR422" s="1"/>
      <c r="BS422" s="1"/>
      <c r="BT422" s="1"/>
    </row>
    <row r="423" spans="1:72" s="139" customFormat="1" x14ac:dyDescent="0.2">
      <c r="A423" s="20"/>
      <c r="B423" s="20"/>
      <c r="C423" s="25"/>
      <c r="D423" s="19"/>
      <c r="E423" s="19"/>
      <c r="F423" s="19"/>
      <c r="G423" s="19"/>
      <c r="H423" s="20"/>
      <c r="I423" s="20"/>
      <c r="J423" s="20"/>
      <c r="K423" s="20"/>
      <c r="L423" s="20"/>
      <c r="M423" s="20"/>
      <c r="N423" s="20"/>
      <c r="O423" s="18"/>
      <c r="P423" s="17"/>
      <c r="Q423" s="17"/>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1"/>
      <c r="BH423" s="1"/>
      <c r="BI423" s="1"/>
      <c r="BJ423" s="1"/>
      <c r="BK423" s="1"/>
      <c r="BL423" s="1"/>
      <c r="BM423" s="1"/>
      <c r="BN423" s="1"/>
      <c r="BO423" s="1"/>
      <c r="BP423" s="1"/>
      <c r="BQ423" s="1"/>
      <c r="BR423" s="1"/>
      <c r="BS423" s="1"/>
      <c r="BT423" s="1"/>
    </row>
    <row r="424" spans="1:72" s="139" customFormat="1" x14ac:dyDescent="0.2">
      <c r="A424" s="20"/>
      <c r="B424" s="20"/>
      <c r="C424" s="25"/>
      <c r="D424" s="19"/>
      <c r="E424" s="19"/>
      <c r="F424" s="19"/>
      <c r="G424" s="19"/>
      <c r="H424" s="20"/>
      <c r="I424" s="20"/>
      <c r="J424" s="20"/>
      <c r="K424" s="20"/>
      <c r="L424" s="20"/>
      <c r="M424" s="20"/>
      <c r="N424" s="20"/>
      <c r="O424" s="18"/>
      <c r="P424" s="17"/>
      <c r="Q424" s="17"/>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1"/>
      <c r="BH424" s="1"/>
      <c r="BI424" s="1"/>
      <c r="BJ424" s="1"/>
      <c r="BK424" s="1"/>
      <c r="BL424" s="1"/>
      <c r="BM424" s="1"/>
      <c r="BN424" s="1"/>
      <c r="BO424" s="1"/>
      <c r="BP424" s="1"/>
      <c r="BQ424" s="1"/>
      <c r="BR424" s="1"/>
      <c r="BS424" s="1"/>
      <c r="BT424" s="1"/>
    </row>
    <row r="425" spans="1:72" s="139" customFormat="1" x14ac:dyDescent="0.2">
      <c r="A425" s="20"/>
      <c r="B425" s="20"/>
      <c r="C425" s="25"/>
      <c r="D425" s="19"/>
      <c r="E425" s="19"/>
      <c r="F425" s="19"/>
      <c r="G425" s="19"/>
      <c r="H425" s="20"/>
      <c r="I425" s="20"/>
      <c r="J425" s="20"/>
      <c r="K425" s="20"/>
      <c r="L425" s="20"/>
      <c r="M425" s="20"/>
      <c r="N425" s="20"/>
      <c r="O425" s="18"/>
      <c r="P425" s="17"/>
      <c r="Q425" s="17"/>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1"/>
      <c r="BH425" s="1"/>
      <c r="BI425" s="1"/>
      <c r="BJ425" s="1"/>
      <c r="BK425" s="1"/>
      <c r="BL425" s="1"/>
      <c r="BM425" s="1"/>
      <c r="BN425" s="1"/>
      <c r="BO425" s="1"/>
      <c r="BP425" s="1"/>
      <c r="BQ425" s="1"/>
      <c r="BR425" s="1"/>
      <c r="BS425" s="1"/>
      <c r="BT425" s="1"/>
    </row>
    <row r="426" spans="1:72" s="139" customFormat="1" x14ac:dyDescent="0.2">
      <c r="A426" s="20"/>
      <c r="B426" s="20"/>
      <c r="C426" s="25"/>
      <c r="D426" s="19"/>
      <c r="E426" s="19"/>
      <c r="F426" s="19"/>
      <c r="G426" s="19"/>
      <c r="H426" s="20"/>
      <c r="I426" s="20"/>
      <c r="J426" s="20"/>
      <c r="K426" s="20"/>
      <c r="L426" s="20"/>
      <c r="M426" s="20"/>
      <c r="N426" s="20"/>
      <c r="O426" s="18"/>
      <c r="P426" s="17"/>
      <c r="Q426" s="17"/>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1"/>
      <c r="BH426" s="1"/>
      <c r="BI426" s="1"/>
      <c r="BJ426" s="1"/>
      <c r="BK426" s="1"/>
      <c r="BL426" s="1"/>
      <c r="BM426" s="1"/>
      <c r="BN426" s="1"/>
      <c r="BO426" s="1"/>
      <c r="BP426" s="1"/>
      <c r="BQ426" s="1"/>
      <c r="BR426" s="1"/>
      <c r="BS426" s="1"/>
      <c r="BT426" s="1"/>
    </row>
    <row r="427" spans="1:72" s="139" customFormat="1" x14ac:dyDescent="0.2">
      <c r="A427" s="20"/>
      <c r="B427" s="20"/>
      <c r="C427" s="25"/>
      <c r="D427" s="19"/>
      <c r="E427" s="19"/>
      <c r="F427" s="19"/>
      <c r="G427" s="19"/>
      <c r="H427" s="20"/>
      <c r="I427" s="20"/>
      <c r="J427" s="20"/>
      <c r="K427" s="20"/>
      <c r="L427" s="20"/>
      <c r="M427" s="20"/>
      <c r="N427" s="20"/>
      <c r="O427" s="18"/>
      <c r="P427" s="17"/>
      <c r="Q427" s="17"/>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1"/>
      <c r="BH427" s="1"/>
      <c r="BI427" s="1"/>
      <c r="BJ427" s="1"/>
      <c r="BK427" s="1"/>
      <c r="BL427" s="1"/>
      <c r="BM427" s="1"/>
      <c r="BN427" s="1"/>
      <c r="BO427" s="1"/>
      <c r="BP427" s="1"/>
      <c r="BQ427" s="1"/>
      <c r="BR427" s="1"/>
      <c r="BS427" s="1"/>
      <c r="BT427" s="1"/>
    </row>
    <row r="428" spans="1:72" s="139" customFormat="1" x14ac:dyDescent="0.2">
      <c r="A428" s="20"/>
      <c r="B428" s="20"/>
      <c r="C428" s="25"/>
      <c r="D428" s="19"/>
      <c r="E428" s="19"/>
      <c r="F428" s="19"/>
      <c r="G428" s="19"/>
      <c r="H428" s="20"/>
      <c r="I428" s="20"/>
      <c r="J428" s="20"/>
      <c r="K428" s="20"/>
      <c r="L428" s="20"/>
      <c r="M428" s="20"/>
      <c r="N428" s="20"/>
      <c r="O428" s="18"/>
      <c r="P428" s="17"/>
      <c r="Q428" s="17"/>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1"/>
      <c r="BH428" s="1"/>
      <c r="BI428" s="1"/>
      <c r="BJ428" s="1"/>
      <c r="BK428" s="1"/>
      <c r="BL428" s="1"/>
      <c r="BM428" s="1"/>
      <c r="BN428" s="1"/>
      <c r="BO428" s="1"/>
      <c r="BP428" s="1"/>
      <c r="BQ428" s="1"/>
      <c r="BR428" s="1"/>
      <c r="BS428" s="1"/>
      <c r="BT428" s="1"/>
    </row>
    <row r="429" spans="1:72" s="139" customFormat="1" x14ac:dyDescent="0.2">
      <c r="A429" s="20"/>
      <c r="B429" s="20"/>
      <c r="C429" s="25"/>
      <c r="D429" s="19"/>
      <c r="E429" s="19"/>
      <c r="F429" s="19"/>
      <c r="G429" s="19"/>
      <c r="H429" s="20"/>
      <c r="I429" s="20"/>
      <c r="J429" s="20"/>
      <c r="K429" s="20"/>
      <c r="L429" s="20"/>
      <c r="M429" s="20"/>
      <c r="N429" s="20"/>
      <c r="O429" s="18"/>
      <c r="P429" s="17"/>
      <c r="Q429" s="17"/>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1"/>
      <c r="BH429" s="1"/>
      <c r="BI429" s="1"/>
      <c r="BJ429" s="1"/>
      <c r="BK429" s="1"/>
      <c r="BL429" s="1"/>
      <c r="BM429" s="1"/>
      <c r="BN429" s="1"/>
      <c r="BO429" s="1"/>
      <c r="BP429" s="1"/>
      <c r="BQ429" s="1"/>
      <c r="BR429" s="1"/>
      <c r="BS429" s="1"/>
      <c r="BT429" s="1"/>
    </row>
    <row r="430" spans="1:72" s="139" customFormat="1" x14ac:dyDescent="0.2">
      <c r="A430" s="20"/>
      <c r="B430" s="20"/>
      <c r="C430" s="25"/>
      <c r="D430" s="19"/>
      <c r="E430" s="19"/>
      <c r="F430" s="19"/>
      <c r="G430" s="19"/>
      <c r="H430" s="20"/>
      <c r="I430" s="20"/>
      <c r="J430" s="20"/>
      <c r="K430" s="20"/>
      <c r="L430" s="20"/>
      <c r="M430" s="20"/>
      <c r="N430" s="20"/>
      <c r="O430" s="18"/>
      <c r="P430" s="17"/>
      <c r="Q430" s="17"/>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1"/>
      <c r="BH430" s="1"/>
      <c r="BI430" s="1"/>
      <c r="BJ430" s="1"/>
      <c r="BK430" s="1"/>
      <c r="BL430" s="1"/>
      <c r="BM430" s="1"/>
      <c r="BN430" s="1"/>
      <c r="BO430" s="1"/>
      <c r="BP430" s="1"/>
      <c r="BQ430" s="1"/>
      <c r="BR430" s="1"/>
      <c r="BS430" s="1"/>
      <c r="BT430" s="1"/>
    </row>
    <row r="431" spans="1:72" s="139" customFormat="1" x14ac:dyDescent="0.2">
      <c r="A431" s="20"/>
      <c r="B431" s="20"/>
      <c r="C431" s="25"/>
      <c r="D431" s="19"/>
      <c r="E431" s="19"/>
      <c r="F431" s="19"/>
      <c r="G431" s="19"/>
      <c r="H431" s="20"/>
      <c r="I431" s="20"/>
      <c r="J431" s="20"/>
      <c r="K431" s="20"/>
      <c r="L431" s="20"/>
      <c r="M431" s="20"/>
      <c r="N431" s="20"/>
      <c r="O431" s="18"/>
      <c r="P431" s="17"/>
      <c r="Q431" s="17"/>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1"/>
      <c r="BH431" s="1"/>
      <c r="BI431" s="1"/>
      <c r="BJ431" s="1"/>
      <c r="BK431" s="1"/>
      <c r="BL431" s="1"/>
      <c r="BM431" s="1"/>
      <c r="BN431" s="1"/>
      <c r="BO431" s="1"/>
      <c r="BP431" s="1"/>
      <c r="BQ431" s="1"/>
      <c r="BR431" s="1"/>
      <c r="BS431" s="1"/>
      <c r="BT431" s="1"/>
    </row>
    <row r="432" spans="1:72" s="139" customFormat="1" x14ac:dyDescent="0.2">
      <c r="A432" s="20"/>
      <c r="B432" s="20"/>
      <c r="C432" s="25"/>
      <c r="D432" s="19"/>
      <c r="E432" s="19"/>
      <c r="F432" s="19"/>
      <c r="G432" s="19"/>
      <c r="H432" s="20"/>
      <c r="I432" s="20"/>
      <c r="J432" s="20"/>
      <c r="K432" s="20"/>
      <c r="L432" s="20"/>
      <c r="M432" s="20"/>
      <c r="N432" s="20"/>
      <c r="O432" s="18"/>
      <c r="P432" s="17"/>
      <c r="Q432" s="17"/>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1"/>
      <c r="BH432" s="1"/>
      <c r="BI432" s="1"/>
      <c r="BJ432" s="1"/>
      <c r="BK432" s="1"/>
      <c r="BL432" s="1"/>
      <c r="BM432" s="1"/>
      <c r="BN432" s="1"/>
      <c r="BO432" s="1"/>
      <c r="BP432" s="1"/>
      <c r="BQ432" s="1"/>
      <c r="BR432" s="1"/>
      <c r="BS432" s="1"/>
      <c r="BT432" s="1"/>
    </row>
    <row r="433" spans="1:72" s="139" customFormat="1" x14ac:dyDescent="0.2">
      <c r="A433" s="20"/>
      <c r="B433" s="20"/>
      <c r="C433" s="25"/>
      <c r="D433" s="19"/>
      <c r="E433" s="19"/>
      <c r="F433" s="19"/>
      <c r="G433" s="19"/>
      <c r="H433" s="20"/>
      <c r="I433" s="20"/>
      <c r="J433" s="20"/>
      <c r="K433" s="20"/>
      <c r="L433" s="20"/>
      <c r="M433" s="20"/>
      <c r="N433" s="20"/>
      <c r="O433" s="18"/>
      <c r="P433" s="17"/>
      <c r="Q433" s="17"/>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1"/>
      <c r="BH433" s="1"/>
      <c r="BI433" s="1"/>
      <c r="BJ433" s="1"/>
      <c r="BK433" s="1"/>
      <c r="BL433" s="1"/>
      <c r="BM433" s="1"/>
      <c r="BN433" s="1"/>
      <c r="BO433" s="1"/>
      <c r="BP433" s="1"/>
      <c r="BQ433" s="1"/>
      <c r="BR433" s="1"/>
      <c r="BS433" s="1"/>
      <c r="BT433" s="1"/>
    </row>
    <row r="434" spans="1:72" s="139" customFormat="1" x14ac:dyDescent="0.2">
      <c r="A434" s="20"/>
      <c r="B434" s="20"/>
      <c r="C434" s="25"/>
      <c r="D434" s="19"/>
      <c r="E434" s="19"/>
      <c r="F434" s="19"/>
      <c r="G434" s="19"/>
      <c r="H434" s="20"/>
      <c r="I434" s="20"/>
      <c r="J434" s="20"/>
      <c r="K434" s="20"/>
      <c r="L434" s="20"/>
      <c r="M434" s="20"/>
      <c r="N434" s="20"/>
      <c r="O434" s="18"/>
      <c r="P434" s="17"/>
      <c r="Q434" s="17"/>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1"/>
      <c r="BH434" s="1"/>
      <c r="BI434" s="1"/>
      <c r="BJ434" s="1"/>
      <c r="BK434" s="1"/>
      <c r="BL434" s="1"/>
      <c r="BM434" s="1"/>
      <c r="BN434" s="1"/>
      <c r="BO434" s="1"/>
      <c r="BP434" s="1"/>
      <c r="BQ434" s="1"/>
      <c r="BR434" s="1"/>
      <c r="BS434" s="1"/>
      <c r="BT434" s="1"/>
    </row>
    <row r="435" spans="1:72" s="139" customFormat="1" x14ac:dyDescent="0.2">
      <c r="A435" s="20"/>
      <c r="B435" s="20"/>
      <c r="C435" s="25"/>
      <c r="D435" s="19"/>
      <c r="E435" s="19"/>
      <c r="F435" s="19"/>
      <c r="G435" s="19"/>
      <c r="H435" s="20"/>
      <c r="I435" s="20"/>
      <c r="J435" s="20"/>
      <c r="K435" s="20"/>
      <c r="L435" s="20"/>
      <c r="M435" s="20"/>
      <c r="N435" s="20"/>
      <c r="O435" s="18"/>
      <c r="P435" s="17"/>
      <c r="Q435" s="17"/>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1"/>
      <c r="BH435" s="1"/>
      <c r="BI435" s="1"/>
      <c r="BJ435" s="1"/>
      <c r="BK435" s="1"/>
      <c r="BL435" s="1"/>
      <c r="BM435" s="1"/>
      <c r="BN435" s="1"/>
      <c r="BO435" s="1"/>
      <c r="BP435" s="1"/>
      <c r="BQ435" s="1"/>
      <c r="BR435" s="1"/>
      <c r="BS435" s="1"/>
      <c r="BT435" s="1"/>
    </row>
    <row r="436" spans="1:72" s="139" customFormat="1" x14ac:dyDescent="0.2">
      <c r="A436" s="20"/>
      <c r="B436" s="20"/>
      <c r="C436" s="25"/>
      <c r="D436" s="19"/>
      <c r="E436" s="19"/>
      <c r="F436" s="19"/>
      <c r="G436" s="19"/>
      <c r="H436" s="20"/>
      <c r="I436" s="20"/>
      <c r="J436" s="20"/>
      <c r="K436" s="20"/>
      <c r="L436" s="20"/>
      <c r="M436" s="20"/>
      <c r="N436" s="20"/>
      <c r="O436" s="18"/>
      <c r="P436" s="17"/>
      <c r="Q436" s="17"/>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1"/>
      <c r="BH436" s="1"/>
      <c r="BI436" s="1"/>
      <c r="BJ436" s="1"/>
      <c r="BK436" s="1"/>
      <c r="BL436" s="1"/>
      <c r="BM436" s="1"/>
      <c r="BN436" s="1"/>
      <c r="BO436" s="1"/>
      <c r="BP436" s="1"/>
      <c r="BQ436" s="1"/>
      <c r="BR436" s="1"/>
      <c r="BS436" s="1"/>
      <c r="BT436" s="1"/>
    </row>
    <row r="437" spans="1:72" s="139" customFormat="1" x14ac:dyDescent="0.2">
      <c r="A437" s="20"/>
      <c r="B437" s="20"/>
      <c r="C437" s="25"/>
      <c r="D437" s="19"/>
      <c r="E437" s="19"/>
      <c r="F437" s="19"/>
      <c r="G437" s="19"/>
      <c r="H437" s="20"/>
      <c r="I437" s="20"/>
      <c r="J437" s="20"/>
      <c r="K437" s="20"/>
      <c r="L437" s="20"/>
      <c r="M437" s="20"/>
      <c r="N437" s="20"/>
      <c r="O437" s="18"/>
      <c r="P437" s="17"/>
      <c r="Q437" s="17"/>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1"/>
      <c r="BH437" s="1"/>
      <c r="BI437" s="1"/>
      <c r="BJ437" s="1"/>
      <c r="BK437" s="1"/>
      <c r="BL437" s="1"/>
      <c r="BM437" s="1"/>
      <c r="BN437" s="1"/>
      <c r="BO437" s="1"/>
      <c r="BP437" s="1"/>
      <c r="BQ437" s="1"/>
      <c r="BR437" s="1"/>
      <c r="BS437" s="1"/>
      <c r="BT437" s="1"/>
    </row>
    <row r="438" spans="1:72" s="139" customFormat="1" x14ac:dyDescent="0.2">
      <c r="A438" s="20"/>
      <c r="B438" s="20"/>
      <c r="C438" s="25"/>
      <c r="D438" s="19"/>
      <c r="E438" s="19"/>
      <c r="F438" s="19"/>
      <c r="G438" s="19"/>
      <c r="H438" s="20"/>
      <c r="I438" s="20"/>
      <c r="J438" s="20"/>
      <c r="K438" s="20"/>
      <c r="L438" s="20"/>
      <c r="M438" s="20"/>
      <c r="N438" s="20"/>
      <c r="O438" s="18"/>
      <c r="P438" s="17"/>
      <c r="Q438" s="17"/>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1"/>
      <c r="BH438" s="1"/>
      <c r="BI438" s="1"/>
      <c r="BJ438" s="1"/>
      <c r="BK438" s="1"/>
      <c r="BL438" s="1"/>
      <c r="BM438" s="1"/>
      <c r="BN438" s="1"/>
      <c r="BO438" s="1"/>
      <c r="BP438" s="1"/>
      <c r="BQ438" s="1"/>
      <c r="BR438" s="1"/>
      <c r="BS438" s="1"/>
      <c r="BT438" s="1"/>
    </row>
    <row r="439" spans="1:72" s="139" customFormat="1" x14ac:dyDescent="0.2">
      <c r="A439" s="20"/>
      <c r="B439" s="20"/>
      <c r="C439" s="25"/>
      <c r="D439" s="19"/>
      <c r="E439" s="19"/>
      <c r="F439" s="19"/>
      <c r="G439" s="19"/>
      <c r="H439" s="20"/>
      <c r="I439" s="20"/>
      <c r="J439" s="20"/>
      <c r="K439" s="20"/>
      <c r="L439" s="20"/>
      <c r="M439" s="20"/>
      <c r="N439" s="20"/>
      <c r="O439" s="18"/>
      <c r="P439" s="17"/>
      <c r="Q439" s="17"/>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1"/>
      <c r="BH439" s="1"/>
      <c r="BI439" s="1"/>
      <c r="BJ439" s="1"/>
      <c r="BK439" s="1"/>
      <c r="BL439" s="1"/>
      <c r="BM439" s="1"/>
      <c r="BN439" s="1"/>
      <c r="BO439" s="1"/>
      <c r="BP439" s="1"/>
      <c r="BQ439" s="1"/>
      <c r="BR439" s="1"/>
      <c r="BS439" s="1"/>
      <c r="BT439" s="1"/>
    </row>
    <row r="440" spans="1:72" s="139" customFormat="1" x14ac:dyDescent="0.2">
      <c r="A440" s="20"/>
      <c r="B440" s="20"/>
      <c r="C440" s="25"/>
      <c r="D440" s="19"/>
      <c r="E440" s="19"/>
      <c r="F440" s="19"/>
      <c r="G440" s="19"/>
      <c r="H440" s="20"/>
      <c r="I440" s="20"/>
      <c r="J440" s="20"/>
      <c r="K440" s="20"/>
      <c r="L440" s="20"/>
      <c r="M440" s="20"/>
      <c r="N440" s="20"/>
      <c r="O440" s="18"/>
      <c r="P440" s="17"/>
      <c r="Q440" s="17"/>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1"/>
      <c r="BH440" s="1"/>
      <c r="BI440" s="1"/>
      <c r="BJ440" s="1"/>
      <c r="BK440" s="1"/>
      <c r="BL440" s="1"/>
      <c r="BM440" s="1"/>
      <c r="BN440" s="1"/>
      <c r="BO440" s="1"/>
      <c r="BP440" s="1"/>
      <c r="BQ440" s="1"/>
      <c r="BR440" s="1"/>
      <c r="BS440" s="1"/>
      <c r="BT440" s="1"/>
    </row>
    <row r="441" spans="1:72" s="139" customFormat="1" x14ac:dyDescent="0.2">
      <c r="A441" s="20"/>
      <c r="B441" s="20"/>
      <c r="C441" s="25"/>
      <c r="D441" s="19"/>
      <c r="E441" s="19"/>
      <c r="F441" s="19"/>
      <c r="G441" s="19"/>
      <c r="H441" s="20"/>
      <c r="I441" s="20"/>
      <c r="J441" s="20"/>
      <c r="K441" s="20"/>
      <c r="L441" s="20"/>
      <c r="M441" s="20"/>
      <c r="N441" s="20"/>
      <c r="O441" s="18"/>
      <c r="P441" s="17"/>
      <c r="Q441" s="17"/>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1"/>
      <c r="BH441" s="1"/>
      <c r="BI441" s="1"/>
      <c r="BJ441" s="1"/>
      <c r="BK441" s="1"/>
      <c r="BL441" s="1"/>
      <c r="BM441" s="1"/>
      <c r="BN441" s="1"/>
      <c r="BO441" s="1"/>
      <c r="BP441" s="1"/>
      <c r="BQ441" s="1"/>
      <c r="BR441" s="1"/>
      <c r="BS441" s="1"/>
      <c r="BT441" s="1"/>
    </row>
    <row r="442" spans="1:72" s="139" customFormat="1" x14ac:dyDescent="0.2">
      <c r="A442" s="20"/>
      <c r="B442" s="20"/>
      <c r="C442" s="25"/>
      <c r="D442" s="19"/>
      <c r="E442" s="19"/>
      <c r="F442" s="19"/>
      <c r="G442" s="19"/>
      <c r="H442" s="20"/>
      <c r="I442" s="20"/>
      <c r="J442" s="20"/>
      <c r="K442" s="20"/>
      <c r="L442" s="20"/>
      <c r="M442" s="20"/>
      <c r="N442" s="20"/>
      <c r="O442" s="18"/>
      <c r="P442" s="17"/>
      <c r="Q442" s="17"/>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1"/>
      <c r="BH442" s="1"/>
      <c r="BI442" s="1"/>
      <c r="BJ442" s="1"/>
      <c r="BK442" s="1"/>
      <c r="BL442" s="1"/>
      <c r="BM442" s="1"/>
      <c r="BN442" s="1"/>
      <c r="BO442" s="1"/>
      <c r="BP442" s="1"/>
      <c r="BQ442" s="1"/>
      <c r="BR442" s="1"/>
      <c r="BS442" s="1"/>
      <c r="BT442" s="1"/>
    </row>
    <row r="443" spans="1:72" s="139" customFormat="1" x14ac:dyDescent="0.2">
      <c r="A443" s="20"/>
      <c r="B443" s="20"/>
      <c r="C443" s="25"/>
      <c r="D443" s="19"/>
      <c r="E443" s="19"/>
      <c r="F443" s="19"/>
      <c r="G443" s="19"/>
      <c r="H443" s="20"/>
      <c r="I443" s="20"/>
      <c r="J443" s="20"/>
      <c r="K443" s="20"/>
      <c r="L443" s="20"/>
      <c r="M443" s="20"/>
      <c r="N443" s="20"/>
      <c r="O443" s="18"/>
      <c r="P443" s="17"/>
      <c r="Q443" s="17"/>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1"/>
      <c r="BH443" s="1"/>
      <c r="BI443" s="1"/>
      <c r="BJ443" s="1"/>
      <c r="BK443" s="1"/>
      <c r="BL443" s="1"/>
      <c r="BM443" s="1"/>
      <c r="BN443" s="1"/>
      <c r="BO443" s="1"/>
      <c r="BP443" s="1"/>
      <c r="BQ443" s="1"/>
      <c r="BR443" s="1"/>
      <c r="BS443" s="1"/>
      <c r="BT443" s="1"/>
    </row>
    <row r="444" spans="1:72" s="139" customFormat="1" x14ac:dyDescent="0.2">
      <c r="A444" s="20"/>
      <c r="B444" s="20"/>
      <c r="C444" s="25"/>
      <c r="D444" s="19"/>
      <c r="E444" s="19"/>
      <c r="F444" s="19"/>
      <c r="G444" s="19"/>
      <c r="H444" s="20"/>
      <c r="I444" s="20"/>
      <c r="J444" s="20"/>
      <c r="K444" s="20"/>
      <c r="L444" s="20"/>
      <c r="M444" s="20"/>
      <c r="N444" s="20"/>
      <c r="O444" s="18"/>
      <c r="P444" s="17"/>
      <c r="Q444" s="17"/>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1"/>
      <c r="BH444" s="1"/>
      <c r="BI444" s="1"/>
      <c r="BJ444" s="1"/>
      <c r="BK444" s="1"/>
      <c r="BL444" s="1"/>
      <c r="BM444" s="1"/>
      <c r="BN444" s="1"/>
      <c r="BO444" s="1"/>
      <c r="BP444" s="1"/>
      <c r="BQ444" s="1"/>
      <c r="BR444" s="1"/>
      <c r="BS444" s="1"/>
      <c r="BT444" s="1"/>
    </row>
    <row r="445" spans="1:72" s="139" customFormat="1" x14ac:dyDescent="0.2">
      <c r="A445" s="20"/>
      <c r="B445" s="20"/>
      <c r="C445" s="25"/>
      <c r="D445" s="19"/>
      <c r="E445" s="19"/>
      <c r="F445" s="19"/>
      <c r="G445" s="19"/>
      <c r="H445" s="20"/>
      <c r="I445" s="20"/>
      <c r="J445" s="20"/>
      <c r="K445" s="20"/>
      <c r="L445" s="20"/>
      <c r="M445" s="20"/>
      <c r="N445" s="20"/>
      <c r="O445" s="18"/>
      <c r="P445" s="17"/>
      <c r="Q445" s="17"/>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1"/>
      <c r="BH445" s="1"/>
      <c r="BI445" s="1"/>
      <c r="BJ445" s="1"/>
      <c r="BK445" s="1"/>
      <c r="BL445" s="1"/>
      <c r="BM445" s="1"/>
      <c r="BN445" s="1"/>
      <c r="BO445" s="1"/>
      <c r="BP445" s="1"/>
      <c r="BQ445" s="1"/>
      <c r="BR445" s="1"/>
      <c r="BS445" s="1"/>
      <c r="BT445" s="1"/>
    </row>
    <row r="446" spans="1:72" s="139" customFormat="1" x14ac:dyDescent="0.2">
      <c r="A446" s="20"/>
      <c r="B446" s="20"/>
      <c r="C446" s="25"/>
      <c r="D446" s="19"/>
      <c r="E446" s="19"/>
      <c r="F446" s="19"/>
      <c r="G446" s="19"/>
      <c r="H446" s="20"/>
      <c r="I446" s="20"/>
      <c r="J446" s="20"/>
      <c r="K446" s="20"/>
      <c r="L446" s="20"/>
      <c r="M446" s="20"/>
      <c r="N446" s="20"/>
      <c r="O446" s="18"/>
      <c r="P446" s="17"/>
      <c r="Q446" s="17"/>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1"/>
      <c r="BH446" s="1"/>
      <c r="BI446" s="1"/>
      <c r="BJ446" s="1"/>
      <c r="BK446" s="1"/>
      <c r="BL446" s="1"/>
      <c r="BM446" s="1"/>
      <c r="BN446" s="1"/>
      <c r="BO446" s="1"/>
      <c r="BP446" s="1"/>
      <c r="BQ446" s="1"/>
      <c r="BR446" s="1"/>
      <c r="BS446" s="1"/>
      <c r="BT446" s="1"/>
    </row>
    <row r="447" spans="1:72" s="139" customFormat="1" x14ac:dyDescent="0.2">
      <c r="A447" s="20"/>
      <c r="B447" s="20"/>
      <c r="C447" s="25"/>
      <c r="D447" s="19"/>
      <c r="E447" s="19"/>
      <c r="F447" s="19"/>
      <c r="G447" s="19"/>
      <c r="H447" s="20"/>
      <c r="I447" s="20"/>
      <c r="J447" s="20"/>
      <c r="K447" s="20"/>
      <c r="L447" s="20"/>
      <c r="M447" s="20"/>
      <c r="N447" s="20"/>
      <c r="O447" s="18"/>
      <c r="P447" s="17"/>
      <c r="Q447" s="17"/>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1"/>
      <c r="BH447" s="1"/>
      <c r="BI447" s="1"/>
      <c r="BJ447" s="1"/>
      <c r="BK447" s="1"/>
      <c r="BL447" s="1"/>
      <c r="BM447" s="1"/>
      <c r="BN447" s="1"/>
      <c r="BO447" s="1"/>
      <c r="BP447" s="1"/>
      <c r="BQ447" s="1"/>
      <c r="BR447" s="1"/>
      <c r="BS447" s="1"/>
      <c r="BT447" s="1"/>
    </row>
    <row r="448" spans="1:72" s="139" customFormat="1" x14ac:dyDescent="0.2">
      <c r="A448" s="20"/>
      <c r="B448" s="20"/>
      <c r="C448" s="25"/>
      <c r="D448" s="19"/>
      <c r="E448" s="19"/>
      <c r="F448" s="19"/>
      <c r="G448" s="19"/>
      <c r="H448" s="20"/>
      <c r="I448" s="20"/>
      <c r="J448" s="20"/>
      <c r="K448" s="20"/>
      <c r="L448" s="20"/>
      <c r="M448" s="20"/>
      <c r="N448" s="20"/>
      <c r="O448" s="18"/>
      <c r="P448" s="17"/>
      <c r="Q448" s="17"/>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1"/>
      <c r="BH448" s="1"/>
      <c r="BI448" s="1"/>
      <c r="BJ448" s="1"/>
      <c r="BK448" s="1"/>
      <c r="BL448" s="1"/>
      <c r="BM448" s="1"/>
      <c r="BN448" s="1"/>
      <c r="BO448" s="1"/>
      <c r="BP448" s="1"/>
      <c r="BQ448" s="1"/>
      <c r="BR448" s="1"/>
      <c r="BS448" s="1"/>
      <c r="BT448" s="1"/>
    </row>
    <row r="449" spans="1:72" s="139" customFormat="1" x14ac:dyDescent="0.2">
      <c r="A449" s="20"/>
      <c r="B449" s="20"/>
      <c r="C449" s="25"/>
      <c r="D449" s="19"/>
      <c r="E449" s="19"/>
      <c r="F449" s="19"/>
      <c r="G449" s="19"/>
      <c r="H449" s="20"/>
      <c r="I449" s="20"/>
      <c r="J449" s="20"/>
      <c r="K449" s="20"/>
      <c r="L449" s="20"/>
      <c r="M449" s="20"/>
      <c r="N449" s="20"/>
      <c r="O449" s="18"/>
      <c r="P449" s="17"/>
      <c r="Q449" s="17"/>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1"/>
      <c r="BH449" s="1"/>
      <c r="BI449" s="1"/>
      <c r="BJ449" s="1"/>
      <c r="BK449" s="1"/>
      <c r="BL449" s="1"/>
      <c r="BM449" s="1"/>
      <c r="BN449" s="1"/>
      <c r="BO449" s="1"/>
      <c r="BP449" s="1"/>
      <c r="BQ449" s="1"/>
      <c r="BR449" s="1"/>
      <c r="BS449" s="1"/>
      <c r="BT449" s="1"/>
    </row>
    <row r="450" spans="1:72" s="139" customFormat="1" x14ac:dyDescent="0.2">
      <c r="A450" s="20"/>
      <c r="B450" s="20"/>
      <c r="C450" s="25"/>
      <c r="D450" s="19"/>
      <c r="E450" s="19"/>
      <c r="F450" s="19"/>
      <c r="G450" s="19"/>
      <c r="H450" s="20"/>
      <c r="I450" s="20"/>
      <c r="J450" s="20"/>
      <c r="K450" s="20"/>
      <c r="L450" s="20"/>
      <c r="M450" s="20"/>
      <c r="N450" s="20"/>
      <c r="O450" s="18"/>
      <c r="P450" s="17"/>
      <c r="Q450" s="17"/>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1"/>
      <c r="BH450" s="1"/>
      <c r="BI450" s="1"/>
      <c r="BJ450" s="1"/>
      <c r="BK450" s="1"/>
      <c r="BL450" s="1"/>
      <c r="BM450" s="1"/>
      <c r="BN450" s="1"/>
      <c r="BO450" s="1"/>
      <c r="BP450" s="1"/>
      <c r="BQ450" s="1"/>
      <c r="BR450" s="1"/>
      <c r="BS450" s="1"/>
      <c r="BT450" s="1"/>
    </row>
    <row r="451" spans="1:72" s="139" customFormat="1" x14ac:dyDescent="0.2">
      <c r="A451" s="20"/>
      <c r="B451" s="20"/>
      <c r="C451" s="25"/>
      <c r="D451" s="19"/>
      <c r="E451" s="19"/>
      <c r="F451" s="19"/>
      <c r="G451" s="19"/>
      <c r="H451" s="20"/>
      <c r="I451" s="20"/>
      <c r="J451" s="20"/>
      <c r="K451" s="20"/>
      <c r="L451" s="20"/>
      <c r="M451" s="20"/>
      <c r="N451" s="20"/>
      <c r="O451" s="18"/>
      <c r="P451" s="17"/>
      <c r="Q451" s="17"/>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1"/>
      <c r="BH451" s="1"/>
      <c r="BI451" s="1"/>
      <c r="BJ451" s="1"/>
      <c r="BK451" s="1"/>
      <c r="BL451" s="1"/>
      <c r="BM451" s="1"/>
      <c r="BN451" s="1"/>
      <c r="BO451" s="1"/>
      <c r="BP451" s="1"/>
      <c r="BQ451" s="1"/>
      <c r="BR451" s="1"/>
      <c r="BS451" s="1"/>
      <c r="BT451" s="1"/>
    </row>
    <row r="452" spans="1:72" s="139" customFormat="1" x14ac:dyDescent="0.2">
      <c r="A452" s="20"/>
      <c r="B452" s="20"/>
      <c r="C452" s="25"/>
      <c r="D452" s="19"/>
      <c r="E452" s="19"/>
      <c r="F452" s="19"/>
      <c r="G452" s="19"/>
      <c r="H452" s="20"/>
      <c r="I452" s="20"/>
      <c r="J452" s="20"/>
      <c r="K452" s="20"/>
      <c r="L452" s="20"/>
      <c r="M452" s="20"/>
      <c r="N452" s="20"/>
      <c r="O452" s="18"/>
      <c r="P452" s="17"/>
      <c r="Q452" s="17"/>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1"/>
      <c r="BH452" s="1"/>
      <c r="BI452" s="1"/>
      <c r="BJ452" s="1"/>
      <c r="BK452" s="1"/>
      <c r="BL452" s="1"/>
      <c r="BM452" s="1"/>
      <c r="BN452" s="1"/>
      <c r="BO452" s="1"/>
      <c r="BP452" s="1"/>
      <c r="BQ452" s="1"/>
      <c r="BR452" s="1"/>
      <c r="BS452" s="1"/>
      <c r="BT452" s="1"/>
    </row>
    <row r="453" spans="1:72" s="139" customFormat="1" x14ac:dyDescent="0.2">
      <c r="A453" s="20"/>
      <c r="B453" s="20"/>
      <c r="C453" s="25"/>
      <c r="D453" s="19"/>
      <c r="E453" s="19"/>
      <c r="F453" s="19"/>
      <c r="G453" s="19"/>
      <c r="H453" s="20"/>
      <c r="I453" s="20"/>
      <c r="J453" s="20"/>
      <c r="K453" s="20"/>
      <c r="L453" s="20"/>
      <c r="M453" s="20"/>
      <c r="N453" s="20"/>
      <c r="O453" s="18"/>
      <c r="P453" s="17"/>
      <c r="Q453" s="17"/>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1"/>
      <c r="BH453" s="1"/>
      <c r="BI453" s="1"/>
      <c r="BJ453" s="1"/>
      <c r="BK453" s="1"/>
      <c r="BL453" s="1"/>
      <c r="BM453" s="1"/>
      <c r="BN453" s="1"/>
      <c r="BO453" s="1"/>
      <c r="BP453" s="1"/>
      <c r="BQ453" s="1"/>
      <c r="BR453" s="1"/>
      <c r="BS453" s="1"/>
      <c r="BT453" s="1"/>
    </row>
    <row r="454" spans="1:72" s="139" customFormat="1" x14ac:dyDescent="0.2">
      <c r="A454" s="20"/>
      <c r="B454" s="20"/>
      <c r="C454" s="25"/>
      <c r="D454" s="19"/>
      <c r="E454" s="19"/>
      <c r="F454" s="19"/>
      <c r="G454" s="19"/>
      <c r="H454" s="20"/>
      <c r="I454" s="20"/>
      <c r="J454" s="20"/>
      <c r="K454" s="20"/>
      <c r="L454" s="20"/>
      <c r="M454" s="20"/>
      <c r="N454" s="20"/>
      <c r="O454" s="18"/>
      <c r="P454" s="17"/>
      <c r="Q454" s="17"/>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1"/>
      <c r="BH454" s="1"/>
      <c r="BI454" s="1"/>
      <c r="BJ454" s="1"/>
      <c r="BK454" s="1"/>
      <c r="BL454" s="1"/>
      <c r="BM454" s="1"/>
      <c r="BN454" s="1"/>
      <c r="BO454" s="1"/>
      <c r="BP454" s="1"/>
      <c r="BQ454" s="1"/>
      <c r="BR454" s="1"/>
      <c r="BS454" s="1"/>
      <c r="BT454" s="1"/>
    </row>
    <row r="455" spans="1:72" s="139" customFormat="1" x14ac:dyDescent="0.2">
      <c r="A455" s="20"/>
      <c r="B455" s="20"/>
      <c r="C455" s="25"/>
      <c r="D455" s="19"/>
      <c r="E455" s="19"/>
      <c r="F455" s="19"/>
      <c r="G455" s="19"/>
      <c r="H455" s="20"/>
      <c r="I455" s="20"/>
      <c r="J455" s="20"/>
      <c r="K455" s="20"/>
      <c r="L455" s="20"/>
      <c r="M455" s="20"/>
      <c r="N455" s="20"/>
      <c r="O455" s="18"/>
      <c r="P455" s="17"/>
      <c r="Q455" s="17"/>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1"/>
      <c r="BH455" s="1"/>
      <c r="BI455" s="1"/>
      <c r="BJ455" s="1"/>
      <c r="BK455" s="1"/>
      <c r="BL455" s="1"/>
      <c r="BM455" s="1"/>
      <c r="BN455" s="1"/>
      <c r="BO455" s="1"/>
      <c r="BP455" s="1"/>
      <c r="BQ455" s="1"/>
      <c r="BR455" s="1"/>
      <c r="BS455" s="1"/>
      <c r="BT455" s="1"/>
    </row>
    <row r="456" spans="1:72" s="139" customFormat="1" x14ac:dyDescent="0.2">
      <c r="A456" s="20"/>
      <c r="B456" s="20"/>
      <c r="C456" s="25"/>
      <c r="D456" s="19"/>
      <c r="E456" s="19"/>
      <c r="F456" s="19"/>
      <c r="G456" s="19"/>
      <c r="H456" s="20"/>
      <c r="I456" s="20"/>
      <c r="J456" s="20"/>
      <c r="K456" s="20"/>
      <c r="L456" s="20"/>
      <c r="M456" s="20"/>
      <c r="N456" s="20"/>
      <c r="O456" s="18"/>
      <c r="P456" s="17"/>
      <c r="Q456" s="17"/>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1"/>
      <c r="BH456" s="1"/>
      <c r="BI456" s="1"/>
      <c r="BJ456" s="1"/>
      <c r="BK456" s="1"/>
      <c r="BL456" s="1"/>
      <c r="BM456" s="1"/>
      <c r="BN456" s="1"/>
      <c r="BO456" s="1"/>
      <c r="BP456" s="1"/>
      <c r="BQ456" s="1"/>
      <c r="BR456" s="1"/>
      <c r="BS456" s="1"/>
      <c r="BT456" s="1"/>
    </row>
    <row r="457" spans="1:72" s="139" customFormat="1" x14ac:dyDescent="0.2">
      <c r="A457" s="20"/>
      <c r="B457" s="20"/>
      <c r="C457" s="25"/>
      <c r="D457" s="19"/>
      <c r="E457" s="19"/>
      <c r="F457" s="19"/>
      <c r="G457" s="19"/>
      <c r="H457" s="20"/>
      <c r="I457" s="20"/>
      <c r="J457" s="20"/>
      <c r="K457" s="20"/>
      <c r="L457" s="20"/>
      <c r="M457" s="20"/>
      <c r="N457" s="20"/>
      <c r="O457" s="18"/>
      <c r="P457" s="17"/>
      <c r="Q457" s="17"/>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1"/>
      <c r="BH457" s="1"/>
      <c r="BI457" s="1"/>
      <c r="BJ457" s="1"/>
      <c r="BK457" s="1"/>
      <c r="BL457" s="1"/>
      <c r="BM457" s="1"/>
      <c r="BN457" s="1"/>
      <c r="BO457" s="1"/>
      <c r="BP457" s="1"/>
      <c r="BQ457" s="1"/>
      <c r="BR457" s="1"/>
      <c r="BS457" s="1"/>
      <c r="BT457" s="1"/>
    </row>
    <row r="458" spans="1:72" s="139" customFormat="1" x14ac:dyDescent="0.2">
      <c r="A458" s="20"/>
      <c r="B458" s="20"/>
      <c r="C458" s="25"/>
      <c r="D458" s="19"/>
      <c r="E458" s="19"/>
      <c r="F458" s="19"/>
      <c r="G458" s="19"/>
      <c r="H458" s="20"/>
      <c r="I458" s="20"/>
      <c r="J458" s="20"/>
      <c r="K458" s="20"/>
      <c r="L458" s="20"/>
      <c r="M458" s="20"/>
      <c r="N458" s="20"/>
      <c r="O458" s="18"/>
      <c r="P458" s="17"/>
      <c r="Q458" s="17"/>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1"/>
      <c r="BH458" s="1"/>
      <c r="BI458" s="1"/>
      <c r="BJ458" s="1"/>
      <c r="BK458" s="1"/>
      <c r="BL458" s="1"/>
      <c r="BM458" s="1"/>
      <c r="BN458" s="1"/>
      <c r="BO458" s="1"/>
      <c r="BP458" s="1"/>
      <c r="BQ458" s="1"/>
      <c r="BR458" s="1"/>
      <c r="BS458" s="1"/>
      <c r="BT458" s="1"/>
    </row>
    <row r="459" spans="1:72" s="139" customFormat="1" x14ac:dyDescent="0.2">
      <c r="A459" s="20"/>
      <c r="B459" s="20"/>
      <c r="C459" s="25"/>
      <c r="D459" s="19"/>
      <c r="E459" s="19"/>
      <c r="F459" s="19"/>
      <c r="G459" s="19"/>
      <c r="H459" s="20"/>
      <c r="I459" s="20"/>
      <c r="J459" s="20"/>
      <c r="K459" s="20"/>
      <c r="L459" s="20"/>
      <c r="M459" s="20"/>
      <c r="N459" s="20"/>
      <c r="O459" s="18"/>
      <c r="P459" s="17"/>
      <c r="Q459" s="17"/>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1"/>
      <c r="BH459" s="1"/>
      <c r="BI459" s="1"/>
      <c r="BJ459" s="1"/>
      <c r="BK459" s="1"/>
      <c r="BL459" s="1"/>
      <c r="BM459" s="1"/>
      <c r="BN459" s="1"/>
      <c r="BO459" s="1"/>
      <c r="BP459" s="1"/>
      <c r="BQ459" s="1"/>
      <c r="BR459" s="1"/>
      <c r="BS459" s="1"/>
      <c r="BT459" s="1"/>
    </row>
    <row r="460" spans="1:72" s="139" customFormat="1" x14ac:dyDescent="0.2">
      <c r="A460" s="20"/>
      <c r="B460" s="20"/>
      <c r="C460" s="25"/>
      <c r="D460" s="19"/>
      <c r="E460" s="19"/>
      <c r="F460" s="19"/>
      <c r="G460" s="19"/>
      <c r="H460" s="20"/>
      <c r="I460" s="20"/>
      <c r="J460" s="20"/>
      <c r="K460" s="20"/>
      <c r="L460" s="20"/>
      <c r="M460" s="20"/>
      <c r="N460" s="20"/>
      <c r="O460" s="18"/>
      <c r="P460" s="17"/>
      <c r="Q460" s="17"/>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1"/>
      <c r="BH460" s="1"/>
      <c r="BI460" s="1"/>
      <c r="BJ460" s="1"/>
      <c r="BK460" s="1"/>
      <c r="BL460" s="1"/>
      <c r="BM460" s="1"/>
      <c r="BN460" s="1"/>
      <c r="BO460" s="1"/>
      <c r="BP460" s="1"/>
      <c r="BQ460" s="1"/>
      <c r="BR460" s="1"/>
      <c r="BS460" s="1"/>
      <c r="BT460" s="1"/>
    </row>
    <row r="461" spans="1:72" s="139" customFormat="1" x14ac:dyDescent="0.2">
      <c r="A461" s="20"/>
      <c r="B461" s="20"/>
      <c r="C461" s="25"/>
      <c r="D461" s="19"/>
      <c r="E461" s="19"/>
      <c r="F461" s="19"/>
      <c r="G461" s="19"/>
      <c r="H461" s="20"/>
      <c r="I461" s="20"/>
      <c r="J461" s="20"/>
      <c r="K461" s="20"/>
      <c r="L461" s="20"/>
      <c r="M461" s="20"/>
      <c r="N461" s="20"/>
      <c r="O461" s="18"/>
      <c r="P461" s="17"/>
      <c r="Q461" s="17"/>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1"/>
      <c r="BH461" s="1"/>
      <c r="BI461" s="1"/>
      <c r="BJ461" s="1"/>
      <c r="BK461" s="1"/>
      <c r="BL461" s="1"/>
      <c r="BM461" s="1"/>
      <c r="BN461" s="1"/>
      <c r="BO461" s="1"/>
      <c r="BP461" s="1"/>
      <c r="BQ461" s="1"/>
      <c r="BR461" s="1"/>
      <c r="BS461" s="1"/>
      <c r="BT461" s="1"/>
    </row>
    <row r="462" spans="1:72" s="139" customFormat="1" x14ac:dyDescent="0.2">
      <c r="A462" s="20"/>
      <c r="B462" s="20"/>
      <c r="C462" s="25"/>
      <c r="D462" s="19"/>
      <c r="E462" s="19"/>
      <c r="F462" s="19"/>
      <c r="G462" s="19"/>
      <c r="H462" s="20"/>
      <c r="I462" s="20"/>
      <c r="J462" s="20"/>
      <c r="K462" s="20"/>
      <c r="L462" s="20"/>
      <c r="M462" s="20"/>
      <c r="N462" s="20"/>
      <c r="O462" s="18"/>
      <c r="P462" s="17"/>
      <c r="Q462" s="17"/>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1"/>
      <c r="BH462" s="1"/>
      <c r="BI462" s="1"/>
      <c r="BJ462" s="1"/>
      <c r="BK462" s="1"/>
      <c r="BL462" s="1"/>
      <c r="BM462" s="1"/>
      <c r="BN462" s="1"/>
      <c r="BO462" s="1"/>
      <c r="BP462" s="1"/>
      <c r="BQ462" s="1"/>
      <c r="BR462" s="1"/>
      <c r="BS462" s="1"/>
      <c r="BT462" s="1"/>
    </row>
    <row r="463" spans="1:72" s="139" customFormat="1" x14ac:dyDescent="0.2">
      <c r="A463" s="20"/>
      <c r="B463" s="20"/>
      <c r="C463" s="25"/>
      <c r="D463" s="19"/>
      <c r="E463" s="19"/>
      <c r="F463" s="19"/>
      <c r="G463" s="19"/>
      <c r="H463" s="20"/>
      <c r="I463" s="20"/>
      <c r="J463" s="20"/>
      <c r="K463" s="20"/>
      <c r="L463" s="20"/>
      <c r="M463" s="20"/>
      <c r="N463" s="20"/>
      <c r="O463" s="18"/>
      <c r="P463" s="17"/>
      <c r="Q463" s="17"/>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1"/>
      <c r="BH463" s="1"/>
      <c r="BI463" s="1"/>
      <c r="BJ463" s="1"/>
      <c r="BK463" s="1"/>
      <c r="BL463" s="1"/>
      <c r="BM463" s="1"/>
      <c r="BN463" s="1"/>
      <c r="BO463" s="1"/>
      <c r="BP463" s="1"/>
      <c r="BQ463" s="1"/>
      <c r="BR463" s="1"/>
      <c r="BS463" s="1"/>
      <c r="BT463" s="1"/>
    </row>
    <row r="464" spans="1:72" s="139" customFormat="1" x14ac:dyDescent="0.2">
      <c r="A464" s="20"/>
      <c r="B464" s="20"/>
      <c r="C464" s="25"/>
      <c r="D464" s="19"/>
      <c r="E464" s="19"/>
      <c r="F464" s="19"/>
      <c r="G464" s="19"/>
      <c r="H464" s="20"/>
      <c r="I464" s="20"/>
      <c r="J464" s="20"/>
      <c r="K464" s="20"/>
      <c r="L464" s="20"/>
      <c r="M464" s="20"/>
      <c r="N464" s="20"/>
      <c r="O464" s="18"/>
      <c r="P464" s="17"/>
      <c r="Q464" s="17"/>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1"/>
      <c r="BH464" s="1"/>
      <c r="BI464" s="1"/>
      <c r="BJ464" s="1"/>
      <c r="BK464" s="1"/>
      <c r="BL464" s="1"/>
      <c r="BM464" s="1"/>
      <c r="BN464" s="1"/>
      <c r="BO464" s="1"/>
      <c r="BP464" s="1"/>
      <c r="BQ464" s="1"/>
      <c r="BR464" s="1"/>
      <c r="BS464" s="1"/>
      <c r="BT464" s="1"/>
    </row>
    <row r="465" spans="1:72" s="139" customFormat="1" x14ac:dyDescent="0.2">
      <c r="A465" s="20"/>
      <c r="B465" s="20"/>
      <c r="C465" s="25"/>
      <c r="D465" s="19"/>
      <c r="E465" s="19"/>
      <c r="F465" s="19"/>
      <c r="G465" s="19"/>
      <c r="H465" s="20"/>
      <c r="I465" s="20"/>
      <c r="J465" s="20"/>
      <c r="K465" s="20"/>
      <c r="L465" s="20"/>
      <c r="M465" s="20"/>
      <c r="N465" s="20"/>
      <c r="O465" s="18"/>
      <c r="P465" s="17"/>
      <c r="Q465" s="17"/>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1"/>
      <c r="BH465" s="1"/>
      <c r="BI465" s="1"/>
      <c r="BJ465" s="1"/>
      <c r="BK465" s="1"/>
      <c r="BL465" s="1"/>
      <c r="BM465" s="1"/>
      <c r="BN465" s="1"/>
      <c r="BO465" s="1"/>
      <c r="BP465" s="1"/>
      <c r="BQ465" s="1"/>
      <c r="BR465" s="1"/>
      <c r="BS465" s="1"/>
      <c r="BT465" s="1"/>
    </row>
    <row r="466" spans="1:72" s="139" customFormat="1" x14ac:dyDescent="0.2">
      <c r="A466" s="20"/>
      <c r="B466" s="20"/>
      <c r="C466" s="25"/>
      <c r="D466" s="19"/>
      <c r="E466" s="19"/>
      <c r="F466" s="19"/>
      <c r="G466" s="19"/>
      <c r="H466" s="20"/>
      <c r="I466" s="20"/>
      <c r="J466" s="20"/>
      <c r="K466" s="20"/>
      <c r="L466" s="20"/>
      <c r="M466" s="20"/>
      <c r="N466" s="20"/>
      <c r="O466" s="18"/>
      <c r="P466" s="17"/>
      <c r="Q466" s="17"/>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1"/>
      <c r="BH466" s="1"/>
      <c r="BI466" s="1"/>
      <c r="BJ466" s="1"/>
      <c r="BK466" s="1"/>
      <c r="BL466" s="1"/>
      <c r="BM466" s="1"/>
      <c r="BN466" s="1"/>
      <c r="BO466" s="1"/>
      <c r="BP466" s="1"/>
      <c r="BQ466" s="1"/>
      <c r="BR466" s="1"/>
      <c r="BS466" s="1"/>
      <c r="BT466" s="1"/>
    </row>
    <row r="467" spans="1:72" s="139" customFormat="1" x14ac:dyDescent="0.2">
      <c r="A467" s="20"/>
      <c r="B467" s="20"/>
      <c r="C467" s="25"/>
      <c r="D467" s="19"/>
      <c r="E467" s="19"/>
      <c r="F467" s="19"/>
      <c r="G467" s="19"/>
      <c r="H467" s="20"/>
      <c r="I467" s="20"/>
      <c r="J467" s="20"/>
      <c r="K467" s="20"/>
      <c r="L467" s="20"/>
      <c r="M467" s="20"/>
      <c r="N467" s="20"/>
      <c r="O467" s="18"/>
      <c r="P467" s="17"/>
      <c r="Q467" s="17"/>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1"/>
      <c r="BH467" s="1"/>
      <c r="BI467" s="1"/>
      <c r="BJ467" s="1"/>
      <c r="BK467" s="1"/>
      <c r="BL467" s="1"/>
      <c r="BM467" s="1"/>
      <c r="BN467" s="1"/>
      <c r="BO467" s="1"/>
      <c r="BP467" s="1"/>
      <c r="BQ467" s="1"/>
      <c r="BR467" s="1"/>
      <c r="BS467" s="1"/>
      <c r="BT467" s="1"/>
    </row>
    <row r="468" spans="1:72" s="139" customFormat="1" x14ac:dyDescent="0.2">
      <c r="A468" s="20"/>
      <c r="B468" s="20"/>
      <c r="C468" s="25"/>
      <c r="D468" s="19"/>
      <c r="E468" s="19"/>
      <c r="F468" s="19"/>
      <c r="G468" s="19"/>
      <c r="H468" s="20"/>
      <c r="I468" s="20"/>
      <c r="J468" s="20"/>
      <c r="K468" s="20"/>
      <c r="L468" s="20"/>
      <c r="M468" s="20"/>
      <c r="N468" s="20"/>
      <c r="O468" s="18"/>
      <c r="P468" s="17"/>
      <c r="Q468" s="17"/>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1"/>
      <c r="BH468" s="1"/>
      <c r="BI468" s="1"/>
      <c r="BJ468" s="1"/>
      <c r="BK468" s="1"/>
      <c r="BL468" s="1"/>
      <c r="BM468" s="1"/>
      <c r="BN468" s="1"/>
      <c r="BO468" s="1"/>
      <c r="BP468" s="1"/>
      <c r="BQ468" s="1"/>
      <c r="BR468" s="1"/>
      <c r="BS468" s="1"/>
      <c r="BT468" s="1"/>
    </row>
    <row r="469" spans="1:72" s="139" customFormat="1" x14ac:dyDescent="0.2">
      <c r="A469" s="20"/>
      <c r="B469" s="20"/>
      <c r="C469" s="25"/>
      <c r="D469" s="19"/>
      <c r="E469" s="19"/>
      <c r="F469" s="19"/>
      <c r="G469" s="19"/>
      <c r="H469" s="20"/>
      <c r="I469" s="20"/>
      <c r="J469" s="20"/>
      <c r="K469" s="20"/>
      <c r="L469" s="20"/>
      <c r="M469" s="20"/>
      <c r="N469" s="20"/>
      <c r="O469" s="18"/>
      <c r="P469" s="17"/>
      <c r="Q469" s="17"/>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1"/>
      <c r="BH469" s="1"/>
      <c r="BI469" s="1"/>
      <c r="BJ469" s="1"/>
      <c r="BK469" s="1"/>
      <c r="BL469" s="1"/>
      <c r="BM469" s="1"/>
      <c r="BN469" s="1"/>
      <c r="BO469" s="1"/>
      <c r="BP469" s="1"/>
      <c r="BQ469" s="1"/>
      <c r="BR469" s="1"/>
      <c r="BS469" s="1"/>
      <c r="BT469" s="1"/>
    </row>
    <row r="470" spans="1:72" s="139" customFormat="1" x14ac:dyDescent="0.2">
      <c r="A470" s="20"/>
      <c r="B470" s="20"/>
      <c r="C470" s="25"/>
      <c r="D470" s="19"/>
      <c r="E470" s="19"/>
      <c r="F470" s="19"/>
      <c r="G470" s="19"/>
      <c r="H470" s="20"/>
      <c r="I470" s="20"/>
      <c r="J470" s="20"/>
      <c r="K470" s="20"/>
      <c r="L470" s="20"/>
      <c r="M470" s="20"/>
      <c r="N470" s="20"/>
      <c r="O470" s="18"/>
      <c r="P470" s="17"/>
      <c r="Q470" s="17"/>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1"/>
      <c r="BH470" s="1"/>
      <c r="BI470" s="1"/>
      <c r="BJ470" s="1"/>
      <c r="BK470" s="1"/>
      <c r="BL470" s="1"/>
      <c r="BM470" s="1"/>
      <c r="BN470" s="1"/>
      <c r="BO470" s="1"/>
      <c r="BP470" s="1"/>
      <c r="BQ470" s="1"/>
      <c r="BR470" s="1"/>
      <c r="BS470" s="1"/>
      <c r="BT470" s="1"/>
    </row>
    <row r="471" spans="1:72" s="139" customFormat="1" x14ac:dyDescent="0.2">
      <c r="A471" s="20"/>
      <c r="B471" s="20"/>
      <c r="C471" s="25"/>
      <c r="D471" s="19"/>
      <c r="E471" s="19"/>
      <c r="F471" s="19"/>
      <c r="G471" s="19"/>
      <c r="H471" s="20"/>
      <c r="I471" s="20"/>
      <c r="J471" s="20"/>
      <c r="K471" s="20"/>
      <c r="L471" s="20"/>
      <c r="M471" s="20"/>
      <c r="N471" s="20"/>
      <c r="O471" s="18"/>
      <c r="P471" s="17"/>
      <c r="Q471" s="17"/>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1"/>
      <c r="BH471" s="1"/>
      <c r="BI471" s="1"/>
      <c r="BJ471" s="1"/>
      <c r="BK471" s="1"/>
      <c r="BL471" s="1"/>
      <c r="BM471" s="1"/>
      <c r="BN471" s="1"/>
      <c r="BO471" s="1"/>
      <c r="BP471" s="1"/>
      <c r="BQ471" s="1"/>
      <c r="BR471" s="1"/>
      <c r="BS471" s="1"/>
      <c r="BT471" s="1"/>
    </row>
    <row r="472" spans="1:72" s="139" customFormat="1" x14ac:dyDescent="0.2">
      <c r="A472" s="20"/>
      <c r="B472" s="20"/>
      <c r="C472" s="25"/>
      <c r="D472" s="19"/>
      <c r="E472" s="19"/>
      <c r="F472" s="19"/>
      <c r="G472" s="19"/>
      <c r="H472" s="20"/>
      <c r="I472" s="20"/>
      <c r="J472" s="20"/>
      <c r="K472" s="20"/>
      <c r="L472" s="20"/>
      <c r="M472" s="20"/>
      <c r="N472" s="20"/>
      <c r="O472" s="18"/>
      <c r="P472" s="17"/>
      <c r="Q472" s="17"/>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1"/>
      <c r="BH472" s="1"/>
      <c r="BI472" s="1"/>
      <c r="BJ472" s="1"/>
      <c r="BK472" s="1"/>
      <c r="BL472" s="1"/>
      <c r="BM472" s="1"/>
      <c r="BN472" s="1"/>
      <c r="BO472" s="1"/>
      <c r="BP472" s="1"/>
      <c r="BQ472" s="1"/>
      <c r="BR472" s="1"/>
      <c r="BS472" s="1"/>
      <c r="BT472" s="1"/>
    </row>
    <row r="473" spans="1:72" s="139" customFormat="1" x14ac:dyDescent="0.2">
      <c r="A473" s="20"/>
      <c r="B473" s="20"/>
      <c r="C473" s="25"/>
      <c r="D473" s="19"/>
      <c r="E473" s="19"/>
      <c r="F473" s="19"/>
      <c r="G473" s="19"/>
      <c r="H473" s="20"/>
      <c r="I473" s="20"/>
      <c r="J473" s="20"/>
      <c r="K473" s="20"/>
      <c r="L473" s="20"/>
      <c r="M473" s="20"/>
      <c r="N473" s="20"/>
      <c r="O473" s="18"/>
      <c r="P473" s="17"/>
      <c r="Q473" s="17"/>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1"/>
      <c r="BH473" s="1"/>
      <c r="BI473" s="1"/>
      <c r="BJ473" s="1"/>
      <c r="BK473" s="1"/>
      <c r="BL473" s="1"/>
      <c r="BM473" s="1"/>
      <c r="BN473" s="1"/>
      <c r="BO473" s="1"/>
      <c r="BP473" s="1"/>
      <c r="BQ473" s="1"/>
      <c r="BR473" s="1"/>
      <c r="BS473" s="1"/>
      <c r="BT473" s="1"/>
    </row>
    <row r="474" spans="1:72" s="139" customFormat="1" x14ac:dyDescent="0.2">
      <c r="A474" s="20"/>
      <c r="B474" s="20"/>
      <c r="C474" s="25"/>
      <c r="D474" s="19"/>
      <c r="E474" s="19"/>
      <c r="F474" s="19"/>
      <c r="G474" s="19"/>
      <c r="H474" s="20"/>
      <c r="I474" s="20"/>
      <c r="J474" s="20"/>
      <c r="K474" s="20"/>
      <c r="L474" s="20"/>
      <c r="M474" s="20"/>
      <c r="N474" s="20"/>
      <c r="O474" s="18"/>
      <c r="P474" s="17"/>
      <c r="Q474" s="17"/>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1"/>
      <c r="BH474" s="1"/>
      <c r="BI474" s="1"/>
      <c r="BJ474" s="1"/>
      <c r="BK474" s="1"/>
      <c r="BL474" s="1"/>
      <c r="BM474" s="1"/>
      <c r="BN474" s="1"/>
      <c r="BO474" s="1"/>
      <c r="BP474" s="1"/>
      <c r="BQ474" s="1"/>
      <c r="BR474" s="1"/>
      <c r="BS474" s="1"/>
      <c r="BT474" s="1"/>
    </row>
    <row r="475" spans="1:72" s="139" customFormat="1" x14ac:dyDescent="0.2">
      <c r="A475" s="20"/>
      <c r="B475" s="20"/>
      <c r="C475" s="25"/>
      <c r="D475" s="19"/>
      <c r="E475" s="19"/>
      <c r="F475" s="19"/>
      <c r="G475" s="19"/>
      <c r="H475" s="20"/>
      <c r="I475" s="20"/>
      <c r="J475" s="20"/>
      <c r="K475" s="20"/>
      <c r="L475" s="20"/>
      <c r="M475" s="20"/>
      <c r="N475" s="20"/>
      <c r="O475" s="18"/>
      <c r="P475" s="17"/>
      <c r="Q475" s="17"/>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1"/>
      <c r="BH475" s="1"/>
      <c r="BI475" s="1"/>
      <c r="BJ475" s="1"/>
      <c r="BK475" s="1"/>
      <c r="BL475" s="1"/>
      <c r="BM475" s="1"/>
      <c r="BN475" s="1"/>
      <c r="BO475" s="1"/>
      <c r="BP475" s="1"/>
      <c r="BQ475" s="1"/>
      <c r="BR475" s="1"/>
      <c r="BS475" s="1"/>
      <c r="BT475" s="1"/>
    </row>
    <row r="476" spans="1:72" s="139" customFormat="1" x14ac:dyDescent="0.2">
      <c r="A476" s="20"/>
      <c r="B476" s="20"/>
      <c r="C476" s="25"/>
      <c r="D476" s="19"/>
      <c r="E476" s="19"/>
      <c r="F476" s="19"/>
      <c r="G476" s="19"/>
      <c r="H476" s="20"/>
      <c r="I476" s="20"/>
      <c r="J476" s="20"/>
      <c r="K476" s="20"/>
      <c r="L476" s="20"/>
      <c r="M476" s="20"/>
      <c r="N476" s="20"/>
      <c r="O476" s="18"/>
      <c r="P476" s="17"/>
      <c r="Q476" s="17"/>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1"/>
      <c r="BH476" s="1"/>
      <c r="BI476" s="1"/>
      <c r="BJ476" s="1"/>
      <c r="BK476" s="1"/>
      <c r="BL476" s="1"/>
      <c r="BM476" s="1"/>
      <c r="BN476" s="1"/>
      <c r="BO476" s="1"/>
      <c r="BP476" s="1"/>
      <c r="BQ476" s="1"/>
      <c r="BR476" s="1"/>
      <c r="BS476" s="1"/>
      <c r="BT476" s="1"/>
    </row>
    <row r="477" spans="1:72" s="139" customFormat="1" x14ac:dyDescent="0.2">
      <c r="A477" s="20"/>
      <c r="B477" s="20"/>
      <c r="C477" s="25"/>
      <c r="D477" s="19"/>
      <c r="E477" s="19"/>
      <c r="F477" s="19"/>
      <c r="G477" s="19"/>
      <c r="H477" s="20"/>
      <c r="I477" s="20"/>
      <c r="J477" s="20"/>
      <c r="K477" s="20"/>
      <c r="L477" s="20"/>
      <c r="M477" s="20"/>
      <c r="N477" s="20"/>
      <c r="O477" s="18"/>
      <c r="P477" s="17"/>
      <c r="Q477" s="17"/>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1"/>
      <c r="BH477" s="1"/>
      <c r="BI477" s="1"/>
      <c r="BJ477" s="1"/>
      <c r="BK477" s="1"/>
      <c r="BL477" s="1"/>
      <c r="BM477" s="1"/>
      <c r="BN477" s="1"/>
      <c r="BO477" s="1"/>
      <c r="BP477" s="1"/>
      <c r="BQ477" s="1"/>
      <c r="BR477" s="1"/>
      <c r="BS477" s="1"/>
      <c r="BT477" s="1"/>
    </row>
    <row r="478" spans="1:72" s="139" customFormat="1" x14ac:dyDescent="0.2">
      <c r="A478" s="20"/>
      <c r="B478" s="20"/>
      <c r="C478" s="25"/>
      <c r="D478" s="19"/>
      <c r="E478" s="19"/>
      <c r="F478" s="19"/>
      <c r="G478" s="19"/>
      <c r="H478" s="20"/>
      <c r="I478" s="20"/>
      <c r="J478" s="20"/>
      <c r="K478" s="20"/>
      <c r="L478" s="20"/>
      <c r="M478" s="20"/>
      <c r="N478" s="20"/>
      <c r="O478" s="18"/>
      <c r="P478" s="17"/>
      <c r="Q478" s="17"/>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1"/>
      <c r="BH478" s="1"/>
      <c r="BI478" s="1"/>
      <c r="BJ478" s="1"/>
      <c r="BK478" s="1"/>
      <c r="BL478" s="1"/>
      <c r="BM478" s="1"/>
      <c r="BN478" s="1"/>
      <c r="BO478" s="1"/>
      <c r="BP478" s="1"/>
      <c r="BQ478" s="1"/>
      <c r="BR478" s="1"/>
      <c r="BS478" s="1"/>
      <c r="BT478" s="1"/>
    </row>
    <row r="479" spans="1:72" s="139" customFormat="1" x14ac:dyDescent="0.2">
      <c r="A479" s="20"/>
      <c r="B479" s="20"/>
      <c r="C479" s="25"/>
      <c r="D479" s="19"/>
      <c r="E479" s="19"/>
      <c r="F479" s="19"/>
      <c r="G479" s="19"/>
      <c r="H479" s="20"/>
      <c r="I479" s="20"/>
      <c r="J479" s="20"/>
      <c r="K479" s="20"/>
      <c r="L479" s="20"/>
      <c r="M479" s="20"/>
      <c r="N479" s="20"/>
      <c r="O479" s="18"/>
      <c r="P479" s="17"/>
      <c r="Q479" s="17"/>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1"/>
      <c r="BH479" s="1"/>
      <c r="BI479" s="1"/>
      <c r="BJ479" s="1"/>
      <c r="BK479" s="1"/>
      <c r="BL479" s="1"/>
      <c r="BM479" s="1"/>
      <c r="BN479" s="1"/>
      <c r="BO479" s="1"/>
      <c r="BP479" s="1"/>
      <c r="BQ479" s="1"/>
      <c r="BR479" s="1"/>
      <c r="BS479" s="1"/>
      <c r="BT479" s="1"/>
    </row>
    <row r="480" spans="1:72" s="139" customFormat="1" x14ac:dyDescent="0.2">
      <c r="A480" s="20"/>
      <c r="B480" s="20"/>
      <c r="C480" s="25"/>
      <c r="D480" s="19"/>
      <c r="E480" s="19"/>
      <c r="F480" s="19"/>
      <c r="G480" s="19"/>
      <c r="H480" s="20"/>
      <c r="I480" s="20"/>
      <c r="J480" s="20"/>
      <c r="K480" s="20"/>
      <c r="L480" s="20"/>
      <c r="M480" s="20"/>
      <c r="N480" s="20"/>
      <c r="O480" s="18"/>
      <c r="P480" s="17"/>
      <c r="Q480" s="17"/>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1"/>
      <c r="BH480" s="1"/>
      <c r="BI480" s="1"/>
      <c r="BJ480" s="1"/>
      <c r="BK480" s="1"/>
      <c r="BL480" s="1"/>
      <c r="BM480" s="1"/>
      <c r="BN480" s="1"/>
      <c r="BO480" s="1"/>
      <c r="BP480" s="1"/>
      <c r="BQ480" s="1"/>
      <c r="BR480" s="1"/>
      <c r="BS480" s="1"/>
      <c r="BT480" s="1"/>
    </row>
    <row r="481" spans="1:72" s="139" customFormat="1" x14ac:dyDescent="0.2">
      <c r="A481" s="20"/>
      <c r="B481" s="20"/>
      <c r="C481" s="25"/>
      <c r="D481" s="19"/>
      <c r="E481" s="19"/>
      <c r="F481" s="19"/>
      <c r="G481" s="19"/>
      <c r="H481" s="20"/>
      <c r="I481" s="20"/>
      <c r="J481" s="20"/>
      <c r="K481" s="20"/>
      <c r="L481" s="20"/>
      <c r="M481" s="20"/>
      <c r="N481" s="20"/>
      <c r="O481" s="18"/>
      <c r="P481" s="17"/>
      <c r="Q481" s="17"/>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1"/>
      <c r="BH481" s="1"/>
      <c r="BI481" s="1"/>
      <c r="BJ481" s="1"/>
      <c r="BK481" s="1"/>
      <c r="BL481" s="1"/>
      <c r="BM481" s="1"/>
      <c r="BN481" s="1"/>
      <c r="BO481" s="1"/>
      <c r="BP481" s="1"/>
      <c r="BQ481" s="1"/>
      <c r="BR481" s="1"/>
      <c r="BS481" s="1"/>
      <c r="BT481" s="1"/>
    </row>
    <row r="482" spans="1:72" s="139" customFormat="1" x14ac:dyDescent="0.2">
      <c r="A482" s="20"/>
      <c r="B482" s="20"/>
      <c r="C482" s="25"/>
      <c r="D482" s="19"/>
      <c r="E482" s="19"/>
      <c r="F482" s="19"/>
      <c r="G482" s="19"/>
      <c r="H482" s="20"/>
      <c r="I482" s="20"/>
      <c r="J482" s="20"/>
      <c r="K482" s="20"/>
      <c r="L482" s="20"/>
      <c r="M482" s="20"/>
      <c r="N482" s="20"/>
      <c r="O482" s="18"/>
      <c r="P482" s="17"/>
      <c r="Q482" s="17"/>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1"/>
      <c r="BH482" s="1"/>
      <c r="BI482" s="1"/>
      <c r="BJ482" s="1"/>
      <c r="BK482" s="1"/>
      <c r="BL482" s="1"/>
      <c r="BM482" s="1"/>
      <c r="BN482" s="1"/>
      <c r="BO482" s="1"/>
      <c r="BP482" s="1"/>
      <c r="BQ482" s="1"/>
      <c r="BR482" s="1"/>
      <c r="BS482" s="1"/>
      <c r="BT482" s="1"/>
    </row>
    <row r="483" spans="1:72" s="139" customFormat="1" x14ac:dyDescent="0.2">
      <c r="A483" s="20"/>
      <c r="B483" s="20"/>
      <c r="C483" s="25"/>
      <c r="D483" s="19"/>
      <c r="E483" s="19"/>
      <c r="F483" s="19"/>
      <c r="G483" s="19"/>
      <c r="H483" s="20"/>
      <c r="I483" s="20"/>
      <c r="J483" s="20"/>
      <c r="K483" s="20"/>
      <c r="L483" s="20"/>
      <c r="M483" s="20"/>
      <c r="N483" s="20"/>
      <c r="O483" s="18"/>
      <c r="P483" s="17"/>
      <c r="Q483" s="17"/>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1"/>
      <c r="BH483" s="1"/>
      <c r="BI483" s="1"/>
      <c r="BJ483" s="1"/>
      <c r="BK483" s="1"/>
      <c r="BL483" s="1"/>
      <c r="BM483" s="1"/>
      <c r="BN483" s="1"/>
      <c r="BO483" s="1"/>
      <c r="BP483" s="1"/>
      <c r="BQ483" s="1"/>
      <c r="BR483" s="1"/>
      <c r="BS483" s="1"/>
      <c r="BT483" s="1"/>
    </row>
    <row r="484" spans="1:72" s="139" customFormat="1" x14ac:dyDescent="0.2">
      <c r="A484" s="20"/>
      <c r="B484" s="20"/>
      <c r="C484" s="25"/>
      <c r="D484" s="19"/>
      <c r="E484" s="19"/>
      <c r="F484" s="19"/>
      <c r="G484" s="19"/>
      <c r="H484" s="20"/>
      <c r="I484" s="20"/>
      <c r="J484" s="20"/>
      <c r="K484" s="20"/>
      <c r="L484" s="20"/>
      <c r="M484" s="20"/>
      <c r="N484" s="20"/>
      <c r="O484" s="18"/>
      <c r="P484" s="17"/>
      <c r="Q484" s="17"/>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1"/>
      <c r="BH484" s="1"/>
      <c r="BI484" s="1"/>
      <c r="BJ484" s="1"/>
      <c r="BK484" s="1"/>
      <c r="BL484" s="1"/>
      <c r="BM484" s="1"/>
      <c r="BN484" s="1"/>
      <c r="BO484" s="1"/>
      <c r="BP484" s="1"/>
      <c r="BQ484" s="1"/>
      <c r="BR484" s="1"/>
      <c r="BS484" s="1"/>
      <c r="BT484" s="1"/>
    </row>
    <row r="485" spans="1:72" s="139" customFormat="1" x14ac:dyDescent="0.2">
      <c r="A485" s="20"/>
      <c r="B485" s="20"/>
      <c r="C485" s="25"/>
      <c r="D485" s="19"/>
      <c r="E485" s="19"/>
      <c r="F485" s="19"/>
      <c r="G485" s="19"/>
      <c r="H485" s="20"/>
      <c r="I485" s="20"/>
      <c r="J485" s="20"/>
      <c r="K485" s="20"/>
      <c r="L485" s="20"/>
      <c r="M485" s="20"/>
      <c r="N485" s="20"/>
      <c r="O485" s="18"/>
      <c r="P485" s="17"/>
      <c r="Q485" s="17"/>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1"/>
      <c r="BH485" s="1"/>
      <c r="BI485" s="1"/>
      <c r="BJ485" s="1"/>
      <c r="BK485" s="1"/>
      <c r="BL485" s="1"/>
      <c r="BM485" s="1"/>
      <c r="BN485" s="1"/>
      <c r="BO485" s="1"/>
      <c r="BP485" s="1"/>
      <c r="BQ485" s="1"/>
      <c r="BR485" s="1"/>
      <c r="BS485" s="1"/>
      <c r="BT485" s="1"/>
    </row>
    <row r="486" spans="1:72" s="139" customFormat="1" x14ac:dyDescent="0.2">
      <c r="A486" s="20"/>
      <c r="B486" s="20"/>
      <c r="C486" s="25"/>
      <c r="D486" s="19"/>
      <c r="E486" s="19"/>
      <c r="F486" s="19"/>
      <c r="G486" s="19"/>
      <c r="H486" s="20"/>
      <c r="I486" s="20"/>
      <c r="J486" s="20"/>
      <c r="K486" s="20"/>
      <c r="L486" s="20"/>
      <c r="M486" s="20"/>
      <c r="N486" s="20"/>
      <c r="O486" s="18"/>
      <c r="P486" s="17"/>
      <c r="Q486" s="17"/>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1"/>
      <c r="BH486" s="1"/>
      <c r="BI486" s="1"/>
      <c r="BJ486" s="1"/>
      <c r="BK486" s="1"/>
      <c r="BL486" s="1"/>
      <c r="BM486" s="1"/>
      <c r="BN486" s="1"/>
      <c r="BO486" s="1"/>
      <c r="BP486" s="1"/>
      <c r="BQ486" s="1"/>
      <c r="BR486" s="1"/>
      <c r="BS486" s="1"/>
      <c r="BT486" s="1"/>
    </row>
    <row r="487" spans="1:72" s="139" customFormat="1" x14ac:dyDescent="0.2">
      <c r="A487" s="20"/>
      <c r="B487" s="20"/>
      <c r="C487" s="25"/>
      <c r="D487" s="19"/>
      <c r="E487" s="19"/>
      <c r="F487" s="19"/>
      <c r="G487" s="19"/>
      <c r="H487" s="20"/>
      <c r="I487" s="20"/>
      <c r="J487" s="20"/>
      <c r="K487" s="20"/>
      <c r="L487" s="20"/>
      <c r="M487" s="20"/>
      <c r="N487" s="20"/>
      <c r="O487" s="18"/>
      <c r="P487" s="17"/>
      <c r="Q487" s="17"/>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1"/>
      <c r="BH487" s="1"/>
      <c r="BI487" s="1"/>
      <c r="BJ487" s="1"/>
      <c r="BK487" s="1"/>
      <c r="BL487" s="1"/>
      <c r="BM487" s="1"/>
      <c r="BN487" s="1"/>
      <c r="BO487" s="1"/>
      <c r="BP487" s="1"/>
      <c r="BQ487" s="1"/>
      <c r="BR487" s="1"/>
      <c r="BS487" s="1"/>
      <c r="BT487" s="1"/>
    </row>
    <row r="488" spans="1:72" s="139" customFormat="1" x14ac:dyDescent="0.2">
      <c r="A488" s="20"/>
      <c r="B488" s="20"/>
      <c r="C488" s="25"/>
      <c r="D488" s="19"/>
      <c r="E488" s="19"/>
      <c r="F488" s="19"/>
      <c r="G488" s="19"/>
      <c r="H488" s="20"/>
      <c r="I488" s="20"/>
      <c r="J488" s="20"/>
      <c r="K488" s="20"/>
      <c r="L488" s="20"/>
      <c r="M488" s="20"/>
      <c r="N488" s="20"/>
      <c r="O488" s="18"/>
      <c r="P488" s="17"/>
      <c r="Q488" s="17"/>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1"/>
      <c r="BH488" s="1"/>
      <c r="BI488" s="1"/>
      <c r="BJ488" s="1"/>
      <c r="BK488" s="1"/>
      <c r="BL488" s="1"/>
      <c r="BM488" s="1"/>
      <c r="BN488" s="1"/>
      <c r="BO488" s="1"/>
      <c r="BP488" s="1"/>
      <c r="BQ488" s="1"/>
      <c r="BR488" s="1"/>
      <c r="BS488" s="1"/>
      <c r="BT488" s="1"/>
    </row>
    <row r="489" spans="1:72" s="139" customFormat="1" x14ac:dyDescent="0.2">
      <c r="A489" s="20"/>
      <c r="B489" s="20"/>
      <c r="C489" s="25"/>
      <c r="D489" s="19"/>
      <c r="E489" s="19"/>
      <c r="F489" s="19"/>
      <c r="G489" s="19"/>
      <c r="H489" s="20"/>
      <c r="I489" s="20"/>
      <c r="J489" s="20"/>
      <c r="K489" s="20"/>
      <c r="L489" s="20"/>
      <c r="M489" s="20"/>
      <c r="N489" s="20"/>
      <c r="O489" s="18"/>
      <c r="P489" s="17"/>
      <c r="Q489" s="17"/>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1"/>
      <c r="BH489" s="1"/>
      <c r="BI489" s="1"/>
      <c r="BJ489" s="1"/>
      <c r="BK489" s="1"/>
      <c r="BL489" s="1"/>
      <c r="BM489" s="1"/>
      <c r="BN489" s="1"/>
      <c r="BO489" s="1"/>
      <c r="BP489" s="1"/>
      <c r="BQ489" s="1"/>
      <c r="BR489" s="1"/>
      <c r="BS489" s="1"/>
      <c r="BT489" s="1"/>
    </row>
    <row r="490" spans="1:72" s="139" customFormat="1" x14ac:dyDescent="0.2">
      <c r="A490" s="20"/>
      <c r="B490" s="20"/>
      <c r="C490" s="25"/>
      <c r="D490" s="19"/>
      <c r="E490" s="19"/>
      <c r="F490" s="19"/>
      <c r="G490" s="19"/>
      <c r="H490" s="20"/>
      <c r="I490" s="20"/>
      <c r="J490" s="20"/>
      <c r="K490" s="20"/>
      <c r="L490" s="20"/>
      <c r="M490" s="20"/>
      <c r="N490" s="20"/>
      <c r="O490" s="18"/>
      <c r="P490" s="17"/>
      <c r="Q490" s="17"/>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1"/>
      <c r="BH490" s="1"/>
      <c r="BI490" s="1"/>
      <c r="BJ490" s="1"/>
      <c r="BK490" s="1"/>
      <c r="BL490" s="1"/>
      <c r="BM490" s="1"/>
      <c r="BN490" s="1"/>
      <c r="BO490" s="1"/>
      <c r="BP490" s="1"/>
      <c r="BQ490" s="1"/>
      <c r="BR490" s="1"/>
      <c r="BS490" s="1"/>
      <c r="BT490" s="1"/>
    </row>
    <row r="491" spans="1:72" s="139" customFormat="1" x14ac:dyDescent="0.2">
      <c r="A491" s="20"/>
      <c r="B491" s="20"/>
      <c r="C491" s="25"/>
      <c r="D491" s="19"/>
      <c r="E491" s="19"/>
      <c r="F491" s="19"/>
      <c r="G491" s="19"/>
      <c r="H491" s="20"/>
      <c r="I491" s="20"/>
      <c r="J491" s="20"/>
      <c r="K491" s="20"/>
      <c r="L491" s="20"/>
      <c r="M491" s="20"/>
      <c r="N491" s="20"/>
      <c r="O491" s="18"/>
      <c r="P491" s="17"/>
      <c r="Q491" s="17"/>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1"/>
      <c r="BH491" s="1"/>
      <c r="BI491" s="1"/>
      <c r="BJ491" s="1"/>
      <c r="BK491" s="1"/>
      <c r="BL491" s="1"/>
      <c r="BM491" s="1"/>
      <c r="BN491" s="1"/>
      <c r="BO491" s="1"/>
      <c r="BP491" s="1"/>
      <c r="BQ491" s="1"/>
      <c r="BR491" s="1"/>
      <c r="BS491" s="1"/>
      <c r="BT491" s="1"/>
    </row>
    <row r="492" spans="1:72" s="139" customFormat="1" x14ac:dyDescent="0.2">
      <c r="A492" s="20"/>
      <c r="B492" s="20"/>
      <c r="C492" s="25"/>
      <c r="D492" s="19"/>
      <c r="E492" s="19"/>
      <c r="F492" s="19"/>
      <c r="G492" s="19"/>
      <c r="H492" s="20"/>
      <c r="I492" s="20"/>
      <c r="J492" s="20"/>
      <c r="K492" s="20"/>
      <c r="L492" s="20"/>
      <c r="M492" s="20"/>
      <c r="N492" s="20"/>
      <c r="O492" s="18"/>
      <c r="P492" s="17"/>
      <c r="Q492" s="17"/>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1"/>
      <c r="BH492" s="1"/>
      <c r="BI492" s="1"/>
      <c r="BJ492" s="1"/>
      <c r="BK492" s="1"/>
      <c r="BL492" s="1"/>
      <c r="BM492" s="1"/>
      <c r="BN492" s="1"/>
      <c r="BO492" s="1"/>
      <c r="BP492" s="1"/>
      <c r="BQ492" s="1"/>
      <c r="BR492" s="1"/>
      <c r="BS492" s="1"/>
      <c r="BT492" s="1"/>
    </row>
    <row r="493" spans="1:72" s="139" customFormat="1" x14ac:dyDescent="0.2">
      <c r="A493" s="20"/>
      <c r="B493" s="20"/>
      <c r="C493" s="25"/>
      <c r="D493" s="19"/>
      <c r="E493" s="19"/>
      <c r="F493" s="19"/>
      <c r="G493" s="19"/>
      <c r="H493" s="20"/>
      <c r="I493" s="20"/>
      <c r="J493" s="20"/>
      <c r="K493" s="20"/>
      <c r="L493" s="20"/>
      <c r="M493" s="20"/>
      <c r="N493" s="20"/>
      <c r="O493" s="18"/>
      <c r="P493" s="17"/>
      <c r="Q493" s="17"/>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1"/>
      <c r="BH493" s="1"/>
      <c r="BI493" s="1"/>
      <c r="BJ493" s="1"/>
      <c r="BK493" s="1"/>
      <c r="BL493" s="1"/>
      <c r="BM493" s="1"/>
      <c r="BN493" s="1"/>
      <c r="BO493" s="1"/>
      <c r="BP493" s="1"/>
      <c r="BQ493" s="1"/>
      <c r="BR493" s="1"/>
      <c r="BS493" s="1"/>
      <c r="BT493" s="1"/>
    </row>
    <row r="494" spans="1:72" s="139" customFormat="1" x14ac:dyDescent="0.2">
      <c r="A494" s="20"/>
      <c r="B494" s="20"/>
      <c r="C494" s="25"/>
      <c r="D494" s="19"/>
      <c r="E494" s="19"/>
      <c r="F494" s="19"/>
      <c r="G494" s="19"/>
      <c r="H494" s="20"/>
      <c r="I494" s="20"/>
      <c r="J494" s="20"/>
      <c r="K494" s="20"/>
      <c r="L494" s="20"/>
      <c r="M494" s="20"/>
      <c r="N494" s="20"/>
      <c r="O494" s="18"/>
      <c r="P494" s="17"/>
      <c r="Q494" s="17"/>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1"/>
      <c r="BH494" s="1"/>
      <c r="BI494" s="1"/>
      <c r="BJ494" s="1"/>
      <c r="BK494" s="1"/>
      <c r="BL494" s="1"/>
      <c r="BM494" s="1"/>
      <c r="BN494" s="1"/>
      <c r="BO494" s="1"/>
      <c r="BP494" s="1"/>
      <c r="BQ494" s="1"/>
      <c r="BR494" s="1"/>
      <c r="BS494" s="1"/>
      <c r="BT494" s="1"/>
    </row>
    <row r="495" spans="1:72" s="139" customFormat="1" x14ac:dyDescent="0.2">
      <c r="A495" s="20"/>
      <c r="B495" s="20"/>
      <c r="C495" s="25"/>
      <c r="D495" s="19"/>
      <c r="E495" s="19"/>
      <c r="F495" s="19"/>
      <c r="G495" s="19"/>
      <c r="H495" s="20"/>
      <c r="I495" s="20"/>
      <c r="J495" s="20"/>
      <c r="K495" s="20"/>
      <c r="L495" s="20"/>
      <c r="M495" s="20"/>
      <c r="N495" s="20"/>
      <c r="O495" s="18"/>
      <c r="P495" s="17"/>
      <c r="Q495" s="17"/>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1"/>
      <c r="BH495" s="1"/>
      <c r="BI495" s="1"/>
      <c r="BJ495" s="1"/>
      <c r="BK495" s="1"/>
      <c r="BL495" s="1"/>
      <c r="BM495" s="1"/>
      <c r="BN495" s="1"/>
      <c r="BO495" s="1"/>
      <c r="BP495" s="1"/>
      <c r="BQ495" s="1"/>
      <c r="BR495" s="1"/>
      <c r="BS495" s="1"/>
      <c r="BT495" s="1"/>
    </row>
    <row r="496" spans="1:72" s="139" customFormat="1" x14ac:dyDescent="0.2">
      <c r="A496" s="20"/>
      <c r="B496" s="20"/>
      <c r="C496" s="25"/>
      <c r="D496" s="19"/>
      <c r="E496" s="19"/>
      <c r="F496" s="19"/>
      <c r="G496" s="19"/>
      <c r="H496" s="20"/>
      <c r="I496" s="20"/>
      <c r="J496" s="20"/>
      <c r="K496" s="20"/>
      <c r="L496" s="20"/>
      <c r="M496" s="20"/>
      <c r="N496" s="20"/>
      <c r="O496" s="18"/>
      <c r="P496" s="17"/>
      <c r="Q496" s="17"/>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1"/>
      <c r="BH496" s="1"/>
      <c r="BI496" s="1"/>
      <c r="BJ496" s="1"/>
      <c r="BK496" s="1"/>
      <c r="BL496" s="1"/>
      <c r="BM496" s="1"/>
      <c r="BN496" s="1"/>
      <c r="BO496" s="1"/>
      <c r="BP496" s="1"/>
      <c r="BQ496" s="1"/>
      <c r="BR496" s="1"/>
      <c r="BS496" s="1"/>
      <c r="BT496" s="1"/>
    </row>
    <row r="497" spans="1:72" s="139" customFormat="1" x14ac:dyDescent="0.2">
      <c r="A497" s="20"/>
      <c r="B497" s="20"/>
      <c r="C497" s="25"/>
      <c r="D497" s="19"/>
      <c r="E497" s="19"/>
      <c r="F497" s="19"/>
      <c r="G497" s="19"/>
      <c r="H497" s="20"/>
      <c r="I497" s="20"/>
      <c r="J497" s="20"/>
      <c r="K497" s="20"/>
      <c r="L497" s="20"/>
      <c r="M497" s="20"/>
      <c r="N497" s="20"/>
      <c r="O497" s="18"/>
      <c r="P497" s="17"/>
      <c r="Q497" s="17"/>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1"/>
      <c r="BH497" s="1"/>
      <c r="BI497" s="1"/>
      <c r="BJ497" s="1"/>
      <c r="BK497" s="1"/>
      <c r="BL497" s="1"/>
      <c r="BM497" s="1"/>
      <c r="BN497" s="1"/>
      <c r="BO497" s="1"/>
      <c r="BP497" s="1"/>
      <c r="BQ497" s="1"/>
      <c r="BR497" s="1"/>
      <c r="BS497" s="1"/>
      <c r="BT497" s="1"/>
    </row>
    <row r="498" spans="1:72" s="139" customFormat="1" x14ac:dyDescent="0.2">
      <c r="A498" s="20"/>
      <c r="B498" s="20"/>
      <c r="C498" s="25"/>
      <c r="D498" s="19"/>
      <c r="E498" s="19"/>
      <c r="F498" s="19"/>
      <c r="G498" s="19"/>
      <c r="H498" s="20"/>
      <c r="I498" s="20"/>
      <c r="J498" s="20"/>
      <c r="K498" s="20"/>
      <c r="L498" s="20"/>
      <c r="M498" s="20"/>
      <c r="N498" s="20"/>
      <c r="O498" s="18"/>
      <c r="P498" s="17"/>
      <c r="Q498" s="17"/>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1"/>
      <c r="BH498" s="1"/>
      <c r="BI498" s="1"/>
      <c r="BJ498" s="1"/>
      <c r="BK498" s="1"/>
      <c r="BL498" s="1"/>
      <c r="BM498" s="1"/>
      <c r="BN498" s="1"/>
      <c r="BO498" s="1"/>
      <c r="BP498" s="1"/>
      <c r="BQ498" s="1"/>
      <c r="BR498" s="1"/>
      <c r="BS498" s="1"/>
      <c r="BT498" s="1"/>
    </row>
    <row r="499" spans="1:72" s="139" customFormat="1" x14ac:dyDescent="0.2">
      <c r="A499" s="20"/>
      <c r="B499" s="20"/>
      <c r="C499" s="25"/>
      <c r="D499" s="19"/>
      <c r="E499" s="19"/>
      <c r="F499" s="19"/>
      <c r="G499" s="19"/>
      <c r="H499" s="20"/>
      <c r="I499" s="20"/>
      <c r="J499" s="20"/>
      <c r="K499" s="20"/>
      <c r="L499" s="20"/>
      <c r="M499" s="20"/>
      <c r="N499" s="20"/>
      <c r="O499" s="18"/>
      <c r="P499" s="17"/>
      <c r="Q499" s="17"/>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1"/>
      <c r="BH499" s="1"/>
      <c r="BI499" s="1"/>
      <c r="BJ499" s="1"/>
      <c r="BK499" s="1"/>
      <c r="BL499" s="1"/>
      <c r="BM499" s="1"/>
      <c r="BN499" s="1"/>
      <c r="BO499" s="1"/>
      <c r="BP499" s="1"/>
      <c r="BQ499" s="1"/>
      <c r="BR499" s="1"/>
      <c r="BS499" s="1"/>
      <c r="BT499" s="1"/>
    </row>
    <row r="500" spans="1:72" s="139" customFormat="1" x14ac:dyDescent="0.2">
      <c r="A500" s="20"/>
      <c r="B500" s="20"/>
      <c r="C500" s="25"/>
      <c r="D500" s="19"/>
      <c r="E500" s="19"/>
      <c r="F500" s="19"/>
      <c r="G500" s="19"/>
      <c r="H500" s="20"/>
      <c r="I500" s="20"/>
      <c r="J500" s="20"/>
      <c r="K500" s="20"/>
      <c r="L500" s="20"/>
      <c r="M500" s="20"/>
      <c r="N500" s="20"/>
      <c r="O500" s="18"/>
      <c r="P500" s="17"/>
      <c r="Q500" s="17"/>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1"/>
      <c r="BH500" s="1"/>
      <c r="BI500" s="1"/>
      <c r="BJ500" s="1"/>
      <c r="BK500" s="1"/>
      <c r="BL500" s="1"/>
      <c r="BM500" s="1"/>
      <c r="BN500" s="1"/>
      <c r="BO500" s="1"/>
      <c r="BP500" s="1"/>
      <c r="BQ500" s="1"/>
      <c r="BR500" s="1"/>
      <c r="BS500" s="1"/>
      <c r="BT500" s="1"/>
    </row>
    <row r="501" spans="1:72" s="139" customFormat="1" x14ac:dyDescent="0.2">
      <c r="A501" s="20"/>
      <c r="B501" s="20"/>
      <c r="C501" s="25"/>
      <c r="D501" s="19"/>
      <c r="E501" s="19"/>
      <c r="F501" s="19"/>
      <c r="G501" s="19"/>
      <c r="H501" s="20"/>
      <c r="I501" s="20"/>
      <c r="J501" s="20"/>
      <c r="K501" s="20"/>
      <c r="L501" s="20"/>
      <c r="M501" s="20"/>
      <c r="N501" s="20"/>
      <c r="O501" s="18"/>
      <c r="P501" s="17"/>
      <c r="Q501" s="17"/>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1"/>
      <c r="BH501" s="1"/>
      <c r="BI501" s="1"/>
      <c r="BJ501" s="1"/>
      <c r="BK501" s="1"/>
      <c r="BL501" s="1"/>
      <c r="BM501" s="1"/>
      <c r="BN501" s="1"/>
      <c r="BO501" s="1"/>
      <c r="BP501" s="1"/>
      <c r="BQ501" s="1"/>
      <c r="BR501" s="1"/>
      <c r="BS501" s="1"/>
      <c r="BT501" s="1"/>
    </row>
    <row r="502" spans="1:72" s="139" customFormat="1" x14ac:dyDescent="0.2">
      <c r="A502" s="20"/>
      <c r="B502" s="20"/>
      <c r="C502" s="25"/>
      <c r="D502" s="19"/>
      <c r="E502" s="19"/>
      <c r="F502" s="19"/>
      <c r="G502" s="19"/>
      <c r="H502" s="20"/>
      <c r="I502" s="20"/>
      <c r="J502" s="20"/>
      <c r="K502" s="20"/>
      <c r="L502" s="20"/>
      <c r="M502" s="20"/>
      <c r="N502" s="20"/>
      <c r="O502" s="18"/>
      <c r="P502" s="17"/>
      <c r="Q502" s="17"/>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1"/>
      <c r="BH502" s="1"/>
      <c r="BI502" s="1"/>
      <c r="BJ502" s="1"/>
      <c r="BK502" s="1"/>
      <c r="BL502" s="1"/>
      <c r="BM502" s="1"/>
      <c r="BN502" s="1"/>
      <c r="BO502" s="1"/>
      <c r="BP502" s="1"/>
      <c r="BQ502" s="1"/>
      <c r="BR502" s="1"/>
      <c r="BS502" s="1"/>
      <c r="BT502" s="1"/>
    </row>
    <row r="503" spans="1:72" s="139" customFormat="1" x14ac:dyDescent="0.2">
      <c r="A503" s="20"/>
      <c r="B503" s="20"/>
      <c r="C503" s="25"/>
      <c r="D503" s="19"/>
      <c r="E503" s="19"/>
      <c r="F503" s="19"/>
      <c r="G503" s="19"/>
      <c r="H503" s="20"/>
      <c r="I503" s="20"/>
      <c r="J503" s="20"/>
      <c r="K503" s="20"/>
      <c r="L503" s="20"/>
      <c r="M503" s="20"/>
      <c r="N503" s="20"/>
      <c r="O503" s="18"/>
      <c r="P503" s="17"/>
      <c r="Q503" s="17"/>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1"/>
      <c r="BH503" s="1"/>
      <c r="BI503" s="1"/>
      <c r="BJ503" s="1"/>
      <c r="BK503" s="1"/>
      <c r="BL503" s="1"/>
      <c r="BM503" s="1"/>
      <c r="BN503" s="1"/>
      <c r="BO503" s="1"/>
      <c r="BP503" s="1"/>
      <c r="BQ503" s="1"/>
      <c r="BR503" s="1"/>
      <c r="BS503" s="1"/>
      <c r="BT503" s="1"/>
    </row>
    <row r="504" spans="1:72" s="139" customFormat="1" x14ac:dyDescent="0.2">
      <c r="A504" s="20"/>
      <c r="B504" s="20"/>
      <c r="C504" s="25"/>
      <c r="D504" s="19"/>
      <c r="E504" s="19"/>
      <c r="F504" s="19"/>
      <c r="G504" s="19"/>
      <c r="H504" s="20"/>
      <c r="I504" s="20"/>
      <c r="J504" s="20"/>
      <c r="K504" s="20"/>
      <c r="L504" s="20"/>
      <c r="M504" s="20"/>
      <c r="N504" s="20"/>
      <c r="O504" s="18"/>
      <c r="P504" s="17"/>
      <c r="Q504" s="17"/>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1"/>
      <c r="BH504" s="1"/>
      <c r="BI504" s="1"/>
      <c r="BJ504" s="1"/>
      <c r="BK504" s="1"/>
      <c r="BL504" s="1"/>
      <c r="BM504" s="1"/>
      <c r="BN504" s="1"/>
      <c r="BO504" s="1"/>
      <c r="BP504" s="1"/>
      <c r="BQ504" s="1"/>
      <c r="BR504" s="1"/>
      <c r="BS504" s="1"/>
      <c r="BT504" s="1"/>
    </row>
    <row r="505" spans="1:72" s="139" customFormat="1" x14ac:dyDescent="0.2">
      <c r="A505" s="20"/>
      <c r="B505" s="20"/>
      <c r="C505" s="25"/>
      <c r="D505" s="19"/>
      <c r="E505" s="19"/>
      <c r="F505" s="19"/>
      <c r="G505" s="19"/>
      <c r="H505" s="20"/>
      <c r="I505" s="20"/>
      <c r="J505" s="20"/>
      <c r="K505" s="20"/>
      <c r="L505" s="20"/>
      <c r="M505" s="20"/>
      <c r="N505" s="20"/>
      <c r="O505" s="18"/>
      <c r="P505" s="17"/>
      <c r="Q505" s="17"/>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1"/>
      <c r="BH505" s="1"/>
      <c r="BI505" s="1"/>
      <c r="BJ505" s="1"/>
      <c r="BK505" s="1"/>
      <c r="BL505" s="1"/>
      <c r="BM505" s="1"/>
      <c r="BN505" s="1"/>
      <c r="BO505" s="1"/>
      <c r="BP505" s="1"/>
      <c r="BQ505" s="1"/>
      <c r="BR505" s="1"/>
      <c r="BS505" s="1"/>
      <c r="BT505" s="1"/>
    </row>
    <row r="506" spans="1:72" s="139" customFormat="1" x14ac:dyDescent="0.2">
      <c r="A506" s="20"/>
      <c r="B506" s="20"/>
      <c r="C506" s="25"/>
      <c r="D506" s="19"/>
      <c r="E506" s="19"/>
      <c r="F506" s="19"/>
      <c r="G506" s="19"/>
      <c r="H506" s="20"/>
      <c r="I506" s="20"/>
      <c r="J506" s="20"/>
      <c r="K506" s="20"/>
      <c r="L506" s="20"/>
      <c r="M506" s="20"/>
      <c r="N506" s="20"/>
      <c r="O506" s="18"/>
      <c r="P506" s="17"/>
      <c r="Q506" s="17"/>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1"/>
      <c r="BH506" s="1"/>
      <c r="BI506" s="1"/>
      <c r="BJ506" s="1"/>
      <c r="BK506" s="1"/>
      <c r="BL506" s="1"/>
      <c r="BM506" s="1"/>
      <c r="BN506" s="1"/>
      <c r="BO506" s="1"/>
      <c r="BP506" s="1"/>
      <c r="BQ506" s="1"/>
      <c r="BR506" s="1"/>
      <c r="BS506" s="1"/>
      <c r="BT506" s="1"/>
    </row>
    <row r="507" spans="1:72" s="139" customFormat="1" x14ac:dyDescent="0.2">
      <c r="A507" s="20"/>
      <c r="B507" s="20"/>
      <c r="C507" s="25"/>
      <c r="D507" s="19"/>
      <c r="E507" s="19"/>
      <c r="F507" s="19"/>
      <c r="G507" s="19"/>
      <c r="H507" s="20"/>
      <c r="I507" s="20"/>
      <c r="J507" s="20"/>
      <c r="K507" s="20"/>
      <c r="L507" s="20"/>
      <c r="M507" s="20"/>
      <c r="N507" s="20"/>
      <c r="O507" s="18"/>
      <c r="P507" s="17"/>
      <c r="Q507" s="17"/>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1"/>
      <c r="BH507" s="1"/>
      <c r="BI507" s="1"/>
      <c r="BJ507" s="1"/>
      <c r="BK507" s="1"/>
      <c r="BL507" s="1"/>
      <c r="BM507" s="1"/>
      <c r="BN507" s="1"/>
      <c r="BO507" s="1"/>
      <c r="BP507" s="1"/>
      <c r="BQ507" s="1"/>
      <c r="BR507" s="1"/>
      <c r="BS507" s="1"/>
      <c r="BT507" s="1"/>
    </row>
    <row r="508" spans="1:72" s="139" customFormat="1" x14ac:dyDescent="0.2">
      <c r="A508" s="20"/>
      <c r="B508" s="20"/>
      <c r="C508" s="25"/>
      <c r="D508" s="19"/>
      <c r="E508" s="19"/>
      <c r="F508" s="19"/>
      <c r="G508" s="19"/>
      <c r="H508" s="20"/>
      <c r="I508" s="20"/>
      <c r="J508" s="20"/>
      <c r="K508" s="20"/>
      <c r="L508" s="20"/>
      <c r="M508" s="20"/>
      <c r="N508" s="20"/>
      <c r="O508" s="18"/>
      <c r="P508" s="17"/>
      <c r="Q508" s="17"/>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1"/>
      <c r="BH508" s="1"/>
      <c r="BI508" s="1"/>
      <c r="BJ508" s="1"/>
      <c r="BK508" s="1"/>
      <c r="BL508" s="1"/>
      <c r="BM508" s="1"/>
      <c r="BN508" s="1"/>
      <c r="BO508" s="1"/>
      <c r="BP508" s="1"/>
      <c r="BQ508" s="1"/>
      <c r="BR508" s="1"/>
      <c r="BS508" s="1"/>
      <c r="BT508" s="1"/>
    </row>
    <row r="509" spans="1:72" s="139" customFormat="1" x14ac:dyDescent="0.2">
      <c r="A509" s="20"/>
      <c r="B509" s="20"/>
      <c r="C509" s="25"/>
      <c r="D509" s="19"/>
      <c r="E509" s="19"/>
      <c r="F509" s="19"/>
      <c r="G509" s="19"/>
      <c r="H509" s="20"/>
      <c r="I509" s="20"/>
      <c r="J509" s="20"/>
      <c r="K509" s="20"/>
      <c r="L509" s="20"/>
      <c r="M509" s="20"/>
      <c r="N509" s="20"/>
      <c r="O509" s="18"/>
      <c r="P509" s="17"/>
      <c r="Q509" s="17"/>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1"/>
      <c r="BH509" s="1"/>
      <c r="BI509" s="1"/>
      <c r="BJ509" s="1"/>
      <c r="BK509" s="1"/>
      <c r="BL509" s="1"/>
      <c r="BM509" s="1"/>
      <c r="BN509" s="1"/>
      <c r="BO509" s="1"/>
      <c r="BP509" s="1"/>
      <c r="BQ509" s="1"/>
      <c r="BR509" s="1"/>
      <c r="BS509" s="1"/>
      <c r="BT509" s="1"/>
    </row>
    <row r="510" spans="1:72" s="139" customFormat="1" x14ac:dyDescent="0.2">
      <c r="A510" s="20"/>
      <c r="B510" s="20"/>
      <c r="C510" s="25"/>
      <c r="D510" s="19"/>
      <c r="E510" s="19"/>
      <c r="F510" s="19"/>
      <c r="G510" s="19"/>
      <c r="H510" s="20"/>
      <c r="I510" s="20"/>
      <c r="J510" s="20"/>
      <c r="K510" s="20"/>
      <c r="L510" s="20"/>
      <c r="M510" s="20"/>
      <c r="N510" s="20"/>
      <c r="O510" s="18"/>
      <c r="P510" s="17"/>
      <c r="Q510" s="17"/>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1"/>
      <c r="BH510" s="1"/>
      <c r="BI510" s="1"/>
      <c r="BJ510" s="1"/>
      <c r="BK510" s="1"/>
      <c r="BL510" s="1"/>
      <c r="BM510" s="1"/>
      <c r="BN510" s="1"/>
      <c r="BO510" s="1"/>
      <c r="BP510" s="1"/>
      <c r="BQ510" s="1"/>
      <c r="BR510" s="1"/>
      <c r="BS510" s="1"/>
      <c r="BT510" s="1"/>
    </row>
    <row r="511" spans="1:72" s="139" customFormat="1" x14ac:dyDescent="0.2">
      <c r="A511" s="20"/>
      <c r="B511" s="20"/>
      <c r="C511" s="25"/>
      <c r="D511" s="19"/>
      <c r="E511" s="19"/>
      <c r="F511" s="19"/>
      <c r="G511" s="19"/>
      <c r="H511" s="20"/>
      <c r="I511" s="20"/>
      <c r="J511" s="20"/>
      <c r="K511" s="20"/>
      <c r="L511" s="20"/>
      <c r="M511" s="20"/>
      <c r="N511" s="20"/>
      <c r="O511" s="18"/>
      <c r="P511" s="17"/>
      <c r="Q511" s="17"/>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1"/>
      <c r="BH511" s="1"/>
      <c r="BI511" s="1"/>
      <c r="BJ511" s="1"/>
      <c r="BK511" s="1"/>
      <c r="BL511" s="1"/>
      <c r="BM511" s="1"/>
      <c r="BN511" s="1"/>
      <c r="BO511" s="1"/>
      <c r="BP511" s="1"/>
      <c r="BQ511" s="1"/>
      <c r="BR511" s="1"/>
      <c r="BS511" s="1"/>
      <c r="BT511" s="1"/>
    </row>
    <row r="512" spans="1:72" s="139" customFormat="1" x14ac:dyDescent="0.2">
      <c r="A512" s="20"/>
      <c r="B512" s="20"/>
      <c r="C512" s="25"/>
      <c r="D512" s="19"/>
      <c r="E512" s="19"/>
      <c r="F512" s="19"/>
      <c r="G512" s="19"/>
      <c r="H512" s="20"/>
      <c r="I512" s="20"/>
      <c r="J512" s="20"/>
      <c r="K512" s="20"/>
      <c r="L512" s="20"/>
      <c r="M512" s="20"/>
      <c r="N512" s="20"/>
      <c r="O512" s="18"/>
      <c r="P512" s="17"/>
      <c r="Q512" s="17"/>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1"/>
      <c r="BH512" s="1"/>
      <c r="BI512" s="1"/>
      <c r="BJ512" s="1"/>
      <c r="BK512" s="1"/>
      <c r="BL512" s="1"/>
      <c r="BM512" s="1"/>
      <c r="BN512" s="1"/>
      <c r="BO512" s="1"/>
      <c r="BP512" s="1"/>
      <c r="BQ512" s="1"/>
      <c r="BR512" s="1"/>
      <c r="BS512" s="1"/>
      <c r="BT512" s="1"/>
    </row>
    <row r="513" spans="1:72" s="139" customFormat="1" x14ac:dyDescent="0.2">
      <c r="A513" s="20"/>
      <c r="B513" s="20"/>
      <c r="C513" s="25"/>
      <c r="D513" s="19"/>
      <c r="E513" s="19"/>
      <c r="F513" s="19"/>
      <c r="G513" s="19"/>
      <c r="H513" s="20"/>
      <c r="I513" s="20"/>
      <c r="J513" s="20"/>
      <c r="K513" s="20"/>
      <c r="L513" s="20"/>
      <c r="M513" s="20"/>
      <c r="N513" s="20"/>
      <c r="O513" s="18"/>
      <c r="P513" s="17"/>
      <c r="Q513" s="17"/>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1"/>
      <c r="BH513" s="1"/>
      <c r="BI513" s="1"/>
      <c r="BJ513" s="1"/>
      <c r="BK513" s="1"/>
      <c r="BL513" s="1"/>
      <c r="BM513" s="1"/>
      <c r="BN513" s="1"/>
      <c r="BO513" s="1"/>
      <c r="BP513" s="1"/>
      <c r="BQ513" s="1"/>
      <c r="BR513" s="1"/>
      <c r="BS513" s="1"/>
      <c r="BT513" s="1"/>
    </row>
    <row r="514" spans="1:72" s="139" customFormat="1" x14ac:dyDescent="0.2">
      <c r="A514" s="20"/>
      <c r="B514" s="20"/>
      <c r="C514" s="25"/>
      <c r="D514" s="19"/>
      <c r="E514" s="19"/>
      <c r="F514" s="19"/>
      <c r="G514" s="19"/>
      <c r="H514" s="20"/>
      <c r="I514" s="20"/>
      <c r="J514" s="20"/>
      <c r="K514" s="20"/>
      <c r="L514" s="20"/>
      <c r="M514" s="20"/>
      <c r="N514" s="20"/>
      <c r="O514" s="18"/>
      <c r="P514" s="17"/>
      <c r="Q514" s="17"/>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1"/>
      <c r="BH514" s="1"/>
      <c r="BI514" s="1"/>
      <c r="BJ514" s="1"/>
      <c r="BK514" s="1"/>
      <c r="BL514" s="1"/>
      <c r="BM514" s="1"/>
      <c r="BN514" s="1"/>
      <c r="BO514" s="1"/>
      <c r="BP514" s="1"/>
      <c r="BQ514" s="1"/>
      <c r="BR514" s="1"/>
      <c r="BS514" s="1"/>
      <c r="BT514" s="1"/>
    </row>
    <row r="515" spans="1:72" s="139" customFormat="1" x14ac:dyDescent="0.2">
      <c r="A515" s="20"/>
      <c r="B515" s="20"/>
      <c r="C515" s="25"/>
      <c r="D515" s="19"/>
      <c r="E515" s="19"/>
      <c r="F515" s="19"/>
      <c r="G515" s="19"/>
      <c r="H515" s="20"/>
      <c r="I515" s="20"/>
      <c r="J515" s="20"/>
      <c r="K515" s="20"/>
      <c r="L515" s="20"/>
      <c r="M515" s="20"/>
      <c r="N515" s="20"/>
      <c r="O515" s="18"/>
      <c r="P515" s="17"/>
      <c r="Q515" s="17"/>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1"/>
      <c r="BH515" s="1"/>
      <c r="BI515" s="1"/>
      <c r="BJ515" s="1"/>
      <c r="BK515" s="1"/>
      <c r="BL515" s="1"/>
      <c r="BM515" s="1"/>
      <c r="BN515" s="1"/>
      <c r="BO515" s="1"/>
      <c r="BP515" s="1"/>
      <c r="BQ515" s="1"/>
      <c r="BR515" s="1"/>
      <c r="BS515" s="1"/>
      <c r="BT515" s="1"/>
    </row>
    <row r="516" spans="1:72" s="139" customFormat="1" x14ac:dyDescent="0.2">
      <c r="A516" s="20"/>
      <c r="B516" s="20"/>
      <c r="C516" s="25"/>
      <c r="D516" s="19"/>
      <c r="E516" s="19"/>
      <c r="F516" s="19"/>
      <c r="G516" s="19"/>
      <c r="H516" s="20"/>
      <c r="I516" s="20"/>
      <c r="J516" s="20"/>
      <c r="K516" s="20"/>
      <c r="L516" s="20"/>
      <c r="M516" s="20"/>
      <c r="N516" s="20"/>
      <c r="O516" s="18"/>
      <c r="P516" s="17"/>
      <c r="Q516" s="17"/>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1"/>
      <c r="BH516" s="1"/>
      <c r="BI516" s="1"/>
      <c r="BJ516" s="1"/>
      <c r="BK516" s="1"/>
      <c r="BL516" s="1"/>
      <c r="BM516" s="1"/>
      <c r="BN516" s="1"/>
      <c r="BO516" s="1"/>
      <c r="BP516" s="1"/>
      <c r="BQ516" s="1"/>
      <c r="BR516" s="1"/>
      <c r="BS516" s="1"/>
      <c r="BT516" s="1"/>
    </row>
    <row r="517" spans="1:72" s="139" customFormat="1" x14ac:dyDescent="0.2">
      <c r="A517" s="20"/>
      <c r="B517" s="20"/>
      <c r="C517" s="25"/>
      <c r="D517" s="19"/>
      <c r="E517" s="19"/>
      <c r="F517" s="19"/>
      <c r="G517" s="19"/>
      <c r="H517" s="20"/>
      <c r="I517" s="20"/>
      <c r="J517" s="20"/>
      <c r="K517" s="20"/>
      <c r="L517" s="20"/>
      <c r="M517" s="20"/>
      <c r="N517" s="20"/>
      <c r="O517" s="18"/>
      <c r="P517" s="17"/>
      <c r="Q517" s="17"/>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1"/>
      <c r="BH517" s="1"/>
      <c r="BI517" s="1"/>
      <c r="BJ517" s="1"/>
      <c r="BK517" s="1"/>
      <c r="BL517" s="1"/>
      <c r="BM517" s="1"/>
      <c r="BN517" s="1"/>
      <c r="BO517" s="1"/>
      <c r="BP517" s="1"/>
      <c r="BQ517" s="1"/>
      <c r="BR517" s="1"/>
      <c r="BS517" s="1"/>
      <c r="BT517" s="1"/>
    </row>
    <row r="518" spans="1:72" s="139" customFormat="1" x14ac:dyDescent="0.2">
      <c r="A518" s="20"/>
      <c r="B518" s="20"/>
      <c r="C518" s="25"/>
      <c r="D518" s="19"/>
      <c r="E518" s="19"/>
      <c r="F518" s="19"/>
      <c r="G518" s="19"/>
      <c r="H518" s="20"/>
      <c r="I518" s="20"/>
      <c r="J518" s="20"/>
      <c r="K518" s="20"/>
      <c r="L518" s="20"/>
      <c r="M518" s="20"/>
      <c r="N518" s="20"/>
      <c r="O518" s="18"/>
      <c r="P518" s="17"/>
      <c r="Q518" s="17"/>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1"/>
      <c r="BH518" s="1"/>
      <c r="BI518" s="1"/>
      <c r="BJ518" s="1"/>
      <c r="BK518" s="1"/>
      <c r="BL518" s="1"/>
      <c r="BM518" s="1"/>
      <c r="BN518" s="1"/>
      <c r="BO518" s="1"/>
      <c r="BP518" s="1"/>
      <c r="BQ518" s="1"/>
      <c r="BR518" s="1"/>
      <c r="BS518" s="1"/>
      <c r="BT518" s="1"/>
    </row>
    <row r="519" spans="1:72" s="139" customFormat="1" x14ac:dyDescent="0.2">
      <c r="A519" s="20"/>
      <c r="B519" s="20"/>
      <c r="C519" s="25"/>
      <c r="D519" s="19"/>
      <c r="E519" s="19"/>
      <c r="F519" s="19"/>
      <c r="G519" s="19"/>
      <c r="H519" s="20"/>
      <c r="I519" s="20"/>
      <c r="J519" s="20"/>
      <c r="K519" s="20"/>
      <c r="L519" s="20"/>
      <c r="M519" s="20"/>
      <c r="N519" s="20"/>
      <c r="O519" s="18"/>
      <c r="P519" s="17"/>
      <c r="Q519" s="17"/>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1"/>
      <c r="BH519" s="1"/>
      <c r="BI519" s="1"/>
      <c r="BJ519" s="1"/>
      <c r="BK519" s="1"/>
      <c r="BL519" s="1"/>
      <c r="BM519" s="1"/>
      <c r="BN519" s="1"/>
      <c r="BO519" s="1"/>
      <c r="BP519" s="1"/>
      <c r="BQ519" s="1"/>
      <c r="BR519" s="1"/>
      <c r="BS519" s="1"/>
      <c r="BT519" s="1"/>
    </row>
    <row r="520" spans="1:72" s="139" customFormat="1" x14ac:dyDescent="0.2">
      <c r="A520" s="20"/>
      <c r="B520" s="20"/>
      <c r="C520" s="25"/>
      <c r="D520" s="19"/>
      <c r="E520" s="19"/>
      <c r="F520" s="19"/>
      <c r="G520" s="19"/>
      <c r="H520" s="20"/>
      <c r="I520" s="20"/>
      <c r="J520" s="20"/>
      <c r="K520" s="20"/>
      <c r="L520" s="20"/>
      <c r="M520" s="20"/>
      <c r="N520" s="20"/>
      <c r="O520" s="18"/>
      <c r="P520" s="17"/>
      <c r="Q520" s="17"/>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1"/>
      <c r="BH520" s="1"/>
      <c r="BI520" s="1"/>
      <c r="BJ520" s="1"/>
      <c r="BK520" s="1"/>
      <c r="BL520" s="1"/>
      <c r="BM520" s="1"/>
      <c r="BN520" s="1"/>
      <c r="BO520" s="1"/>
      <c r="BP520" s="1"/>
      <c r="BQ520" s="1"/>
      <c r="BR520" s="1"/>
      <c r="BS520" s="1"/>
      <c r="BT520" s="1"/>
    </row>
    <row r="521" spans="1:72" s="139" customFormat="1" x14ac:dyDescent="0.2">
      <c r="A521" s="20"/>
      <c r="B521" s="20"/>
      <c r="C521" s="25"/>
      <c r="D521" s="19"/>
      <c r="E521" s="19"/>
      <c r="F521" s="19"/>
      <c r="G521" s="19"/>
      <c r="H521" s="20"/>
      <c r="I521" s="20"/>
      <c r="J521" s="20"/>
      <c r="K521" s="20"/>
      <c r="L521" s="20"/>
      <c r="M521" s="20"/>
      <c r="N521" s="20"/>
      <c r="O521" s="18"/>
      <c r="P521" s="17"/>
      <c r="Q521" s="17"/>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1"/>
      <c r="BH521" s="1"/>
      <c r="BI521" s="1"/>
      <c r="BJ521" s="1"/>
      <c r="BK521" s="1"/>
      <c r="BL521" s="1"/>
      <c r="BM521" s="1"/>
      <c r="BN521" s="1"/>
      <c r="BO521" s="1"/>
      <c r="BP521" s="1"/>
      <c r="BQ521" s="1"/>
      <c r="BR521" s="1"/>
      <c r="BS521" s="1"/>
      <c r="BT521" s="1"/>
    </row>
    <row r="522" spans="1:72" s="139" customFormat="1" x14ac:dyDescent="0.2">
      <c r="A522" s="20"/>
      <c r="B522" s="20"/>
      <c r="C522" s="25"/>
      <c r="D522" s="19"/>
      <c r="E522" s="19"/>
      <c r="F522" s="19"/>
      <c r="G522" s="19"/>
      <c r="H522" s="20"/>
      <c r="I522" s="20"/>
      <c r="J522" s="20"/>
      <c r="K522" s="20"/>
      <c r="L522" s="20"/>
      <c r="M522" s="20"/>
      <c r="N522" s="20"/>
      <c r="O522" s="18"/>
      <c r="P522" s="17"/>
      <c r="Q522" s="17"/>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1"/>
      <c r="BH522" s="1"/>
      <c r="BI522" s="1"/>
      <c r="BJ522" s="1"/>
      <c r="BK522" s="1"/>
      <c r="BL522" s="1"/>
      <c r="BM522" s="1"/>
      <c r="BN522" s="1"/>
      <c r="BO522" s="1"/>
      <c r="BP522" s="1"/>
      <c r="BQ522" s="1"/>
      <c r="BR522" s="1"/>
      <c r="BS522" s="1"/>
      <c r="BT522" s="1"/>
    </row>
    <row r="523" spans="1:72" s="139" customFormat="1" x14ac:dyDescent="0.2">
      <c r="A523" s="20"/>
      <c r="B523" s="20"/>
      <c r="C523" s="25"/>
      <c r="D523" s="19"/>
      <c r="E523" s="19"/>
      <c r="F523" s="19"/>
      <c r="G523" s="19"/>
      <c r="H523" s="20"/>
      <c r="I523" s="20"/>
      <c r="J523" s="20"/>
      <c r="K523" s="20"/>
      <c r="L523" s="20"/>
      <c r="M523" s="20"/>
      <c r="N523" s="20"/>
      <c r="O523" s="18"/>
      <c r="P523" s="17"/>
      <c r="Q523" s="17"/>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1"/>
      <c r="BH523" s="1"/>
      <c r="BI523" s="1"/>
      <c r="BJ523" s="1"/>
      <c r="BK523" s="1"/>
      <c r="BL523" s="1"/>
      <c r="BM523" s="1"/>
      <c r="BN523" s="1"/>
      <c r="BO523" s="1"/>
      <c r="BP523" s="1"/>
      <c r="BQ523" s="1"/>
      <c r="BR523" s="1"/>
      <c r="BS523" s="1"/>
      <c r="BT523" s="1"/>
    </row>
    <row r="524" spans="1:72" s="139" customFormat="1" x14ac:dyDescent="0.2">
      <c r="A524" s="20"/>
      <c r="B524" s="20"/>
      <c r="C524" s="25"/>
      <c r="D524" s="19"/>
      <c r="E524" s="19"/>
      <c r="F524" s="19"/>
      <c r="G524" s="19"/>
      <c r="H524" s="20"/>
      <c r="I524" s="20"/>
      <c r="J524" s="20"/>
      <c r="K524" s="20"/>
      <c r="L524" s="20"/>
      <c r="M524" s="20"/>
      <c r="N524" s="20"/>
      <c r="O524" s="18"/>
      <c r="P524" s="17"/>
      <c r="Q524" s="17"/>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1"/>
      <c r="BH524" s="1"/>
      <c r="BI524" s="1"/>
      <c r="BJ524" s="1"/>
      <c r="BK524" s="1"/>
      <c r="BL524" s="1"/>
      <c r="BM524" s="1"/>
      <c r="BN524" s="1"/>
      <c r="BO524" s="1"/>
      <c r="BP524" s="1"/>
      <c r="BQ524" s="1"/>
      <c r="BR524" s="1"/>
      <c r="BS524" s="1"/>
      <c r="BT524" s="1"/>
    </row>
    <row r="525" spans="1:72" s="139" customFormat="1" x14ac:dyDescent="0.2">
      <c r="A525" s="20"/>
      <c r="B525" s="20"/>
      <c r="C525" s="25"/>
      <c r="D525" s="19"/>
      <c r="E525" s="19"/>
      <c r="F525" s="19"/>
      <c r="G525" s="19"/>
      <c r="H525" s="20"/>
      <c r="I525" s="20"/>
      <c r="J525" s="20"/>
      <c r="K525" s="20"/>
      <c r="L525" s="20"/>
      <c r="M525" s="20"/>
      <c r="N525" s="20"/>
      <c r="O525" s="18"/>
      <c r="P525" s="17"/>
      <c r="Q525" s="17"/>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1"/>
      <c r="BH525" s="1"/>
      <c r="BI525" s="1"/>
      <c r="BJ525" s="1"/>
      <c r="BK525" s="1"/>
      <c r="BL525" s="1"/>
      <c r="BM525" s="1"/>
      <c r="BN525" s="1"/>
      <c r="BO525" s="1"/>
      <c r="BP525" s="1"/>
      <c r="BQ525" s="1"/>
      <c r="BR525" s="1"/>
      <c r="BS525" s="1"/>
      <c r="BT525" s="1"/>
    </row>
    <row r="526" spans="1:72" s="139" customFormat="1" x14ac:dyDescent="0.2">
      <c r="A526" s="20"/>
      <c r="B526" s="20"/>
      <c r="C526" s="25"/>
      <c r="D526" s="19"/>
      <c r="E526" s="19"/>
      <c r="F526" s="19"/>
      <c r="G526" s="19"/>
      <c r="H526" s="20"/>
      <c r="I526" s="20"/>
      <c r="J526" s="20"/>
      <c r="K526" s="20"/>
      <c r="L526" s="20"/>
      <c r="M526" s="20"/>
      <c r="N526" s="20"/>
      <c r="O526" s="18"/>
      <c r="P526" s="17"/>
      <c r="Q526" s="17"/>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1"/>
      <c r="BH526" s="1"/>
      <c r="BI526" s="1"/>
      <c r="BJ526" s="1"/>
      <c r="BK526" s="1"/>
      <c r="BL526" s="1"/>
      <c r="BM526" s="1"/>
      <c r="BN526" s="1"/>
      <c r="BO526" s="1"/>
      <c r="BP526" s="1"/>
      <c r="BQ526" s="1"/>
      <c r="BR526" s="1"/>
      <c r="BS526" s="1"/>
      <c r="BT526" s="1"/>
    </row>
    <row r="527" spans="1:72" s="139" customFormat="1" x14ac:dyDescent="0.2">
      <c r="A527" s="20"/>
      <c r="B527" s="20"/>
      <c r="C527" s="25"/>
      <c r="D527" s="19"/>
      <c r="E527" s="19"/>
      <c r="F527" s="19"/>
      <c r="G527" s="19"/>
      <c r="H527" s="20"/>
      <c r="I527" s="20"/>
      <c r="J527" s="20"/>
      <c r="K527" s="20"/>
      <c r="L527" s="20"/>
      <c r="M527" s="20"/>
      <c r="N527" s="20"/>
      <c r="O527" s="18"/>
      <c r="P527" s="17"/>
      <c r="Q527" s="17"/>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1"/>
      <c r="BH527" s="1"/>
      <c r="BI527" s="1"/>
      <c r="BJ527" s="1"/>
      <c r="BK527" s="1"/>
      <c r="BL527" s="1"/>
      <c r="BM527" s="1"/>
      <c r="BN527" s="1"/>
      <c r="BO527" s="1"/>
      <c r="BP527" s="1"/>
      <c r="BQ527" s="1"/>
      <c r="BR527" s="1"/>
      <c r="BS527" s="1"/>
      <c r="BT527" s="1"/>
    </row>
    <row r="528" spans="1:72" s="139" customFormat="1" x14ac:dyDescent="0.2">
      <c r="A528" s="20"/>
      <c r="B528" s="20"/>
      <c r="C528" s="25"/>
      <c r="D528" s="19"/>
      <c r="E528" s="19"/>
      <c r="F528" s="19"/>
      <c r="G528" s="19"/>
      <c r="H528" s="20"/>
      <c r="I528" s="20"/>
      <c r="J528" s="20"/>
      <c r="K528" s="20"/>
      <c r="L528" s="20"/>
      <c r="M528" s="20"/>
      <c r="N528" s="20"/>
      <c r="O528" s="18"/>
      <c r="P528" s="17"/>
      <c r="Q528" s="17"/>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1"/>
      <c r="BH528" s="1"/>
      <c r="BI528" s="1"/>
      <c r="BJ528" s="1"/>
      <c r="BK528" s="1"/>
      <c r="BL528" s="1"/>
      <c r="BM528" s="1"/>
      <c r="BN528" s="1"/>
      <c r="BO528" s="1"/>
      <c r="BP528" s="1"/>
      <c r="BQ528" s="1"/>
      <c r="BR528" s="1"/>
      <c r="BS528" s="1"/>
      <c r="BT528" s="1"/>
    </row>
    <row r="529" spans="1:72" s="139" customFormat="1" x14ac:dyDescent="0.2">
      <c r="A529" s="20"/>
      <c r="B529" s="20"/>
      <c r="C529" s="25"/>
      <c r="D529" s="19"/>
      <c r="E529" s="19"/>
      <c r="F529" s="19"/>
      <c r="G529" s="19"/>
      <c r="H529" s="20"/>
      <c r="I529" s="20"/>
      <c r="J529" s="20"/>
      <c r="K529" s="20"/>
      <c r="L529" s="20"/>
      <c r="M529" s="20"/>
      <c r="N529" s="20"/>
      <c r="O529" s="18"/>
      <c r="P529" s="17"/>
      <c r="Q529" s="17"/>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1"/>
      <c r="BH529" s="1"/>
      <c r="BI529" s="1"/>
      <c r="BJ529" s="1"/>
      <c r="BK529" s="1"/>
      <c r="BL529" s="1"/>
      <c r="BM529" s="1"/>
      <c r="BN529" s="1"/>
      <c r="BO529" s="1"/>
      <c r="BP529" s="1"/>
      <c r="BQ529" s="1"/>
      <c r="BR529" s="1"/>
      <c r="BS529" s="1"/>
      <c r="BT529" s="1"/>
    </row>
    <row r="530" spans="1:72" s="139" customFormat="1" x14ac:dyDescent="0.2">
      <c r="A530" s="20"/>
      <c r="B530" s="20"/>
      <c r="C530" s="25"/>
      <c r="D530" s="19"/>
      <c r="E530" s="19"/>
      <c r="F530" s="19"/>
      <c r="G530" s="19"/>
      <c r="H530" s="20"/>
      <c r="I530" s="20"/>
      <c r="J530" s="20"/>
      <c r="K530" s="20"/>
      <c r="L530" s="20"/>
      <c r="M530" s="20"/>
      <c r="N530" s="20"/>
      <c r="O530" s="18"/>
      <c r="P530" s="17"/>
      <c r="Q530" s="17"/>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1"/>
      <c r="BH530" s="1"/>
      <c r="BI530" s="1"/>
      <c r="BJ530" s="1"/>
      <c r="BK530" s="1"/>
      <c r="BL530" s="1"/>
      <c r="BM530" s="1"/>
      <c r="BN530" s="1"/>
      <c r="BO530" s="1"/>
      <c r="BP530" s="1"/>
      <c r="BQ530" s="1"/>
      <c r="BR530" s="1"/>
      <c r="BS530" s="1"/>
      <c r="BT530" s="1"/>
    </row>
    <row r="531" spans="1:72" s="139" customFormat="1" x14ac:dyDescent="0.2">
      <c r="A531" s="20"/>
      <c r="B531" s="20"/>
      <c r="C531" s="25"/>
      <c r="D531" s="19"/>
      <c r="E531" s="19"/>
      <c r="F531" s="19"/>
      <c r="G531" s="19"/>
      <c r="H531" s="20"/>
      <c r="I531" s="20"/>
      <c r="J531" s="20"/>
      <c r="K531" s="20"/>
      <c r="L531" s="20"/>
      <c r="M531" s="20"/>
      <c r="N531" s="20"/>
      <c r="O531" s="18"/>
      <c r="P531" s="17"/>
      <c r="Q531" s="17"/>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1"/>
      <c r="BH531" s="1"/>
      <c r="BI531" s="1"/>
      <c r="BJ531" s="1"/>
      <c r="BK531" s="1"/>
      <c r="BL531" s="1"/>
      <c r="BM531" s="1"/>
      <c r="BN531" s="1"/>
      <c r="BO531" s="1"/>
      <c r="BP531" s="1"/>
      <c r="BQ531" s="1"/>
      <c r="BR531" s="1"/>
      <c r="BS531" s="1"/>
      <c r="BT531" s="1"/>
    </row>
    <row r="532" spans="1:72" s="139" customFormat="1" x14ac:dyDescent="0.2">
      <c r="A532" s="20"/>
      <c r="B532" s="20"/>
      <c r="C532" s="25"/>
      <c r="D532" s="19"/>
      <c r="E532" s="19"/>
      <c r="F532" s="19"/>
      <c r="G532" s="19"/>
      <c r="H532" s="20"/>
      <c r="I532" s="20"/>
      <c r="J532" s="20"/>
      <c r="K532" s="20"/>
      <c r="L532" s="20"/>
      <c r="M532" s="20"/>
      <c r="N532" s="20"/>
      <c r="O532" s="18"/>
      <c r="P532" s="17"/>
      <c r="Q532" s="17"/>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1"/>
      <c r="BH532" s="1"/>
      <c r="BI532" s="1"/>
      <c r="BJ532" s="1"/>
      <c r="BK532" s="1"/>
      <c r="BL532" s="1"/>
      <c r="BM532" s="1"/>
      <c r="BN532" s="1"/>
      <c r="BO532" s="1"/>
      <c r="BP532" s="1"/>
      <c r="BQ532" s="1"/>
      <c r="BR532" s="1"/>
      <c r="BS532" s="1"/>
      <c r="BT532" s="1"/>
    </row>
    <row r="533" spans="1:72" s="139" customFormat="1" x14ac:dyDescent="0.2">
      <c r="A533" s="20"/>
      <c r="B533" s="20"/>
      <c r="C533" s="25"/>
      <c r="D533" s="19"/>
      <c r="E533" s="19"/>
      <c r="F533" s="19"/>
      <c r="G533" s="19"/>
      <c r="H533" s="20"/>
      <c r="I533" s="20"/>
      <c r="J533" s="20"/>
      <c r="K533" s="20"/>
      <c r="L533" s="20"/>
      <c r="M533" s="20"/>
      <c r="N533" s="20"/>
      <c r="O533" s="18"/>
      <c r="P533" s="17"/>
      <c r="Q533" s="17"/>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1"/>
      <c r="BH533" s="1"/>
      <c r="BI533" s="1"/>
      <c r="BJ533" s="1"/>
      <c r="BK533" s="1"/>
      <c r="BL533" s="1"/>
      <c r="BM533" s="1"/>
      <c r="BN533" s="1"/>
      <c r="BO533" s="1"/>
      <c r="BP533" s="1"/>
      <c r="BQ533" s="1"/>
      <c r="BR533" s="1"/>
      <c r="BS533" s="1"/>
      <c r="BT533" s="1"/>
    </row>
    <row r="534" spans="1:72" s="139" customFormat="1" x14ac:dyDescent="0.2">
      <c r="A534" s="20"/>
      <c r="B534" s="20"/>
      <c r="C534" s="25"/>
      <c r="D534" s="19"/>
      <c r="E534" s="19"/>
      <c r="F534" s="19"/>
      <c r="G534" s="19"/>
      <c r="H534" s="20"/>
      <c r="I534" s="20"/>
      <c r="J534" s="20"/>
      <c r="K534" s="20"/>
      <c r="L534" s="20"/>
      <c r="M534" s="20"/>
      <c r="N534" s="20"/>
      <c r="O534" s="18"/>
      <c r="P534" s="17"/>
      <c r="Q534" s="17"/>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1"/>
      <c r="BH534" s="1"/>
      <c r="BI534" s="1"/>
      <c r="BJ534" s="1"/>
      <c r="BK534" s="1"/>
      <c r="BL534" s="1"/>
      <c r="BM534" s="1"/>
      <c r="BN534" s="1"/>
      <c r="BO534" s="1"/>
      <c r="BP534" s="1"/>
      <c r="BQ534" s="1"/>
      <c r="BR534" s="1"/>
      <c r="BS534" s="1"/>
      <c r="BT534" s="1"/>
    </row>
    <row r="535" spans="1:72" s="139" customFormat="1" x14ac:dyDescent="0.2">
      <c r="A535" s="20"/>
      <c r="B535" s="20"/>
      <c r="C535" s="25"/>
      <c r="D535" s="19"/>
      <c r="E535" s="19"/>
      <c r="F535" s="19"/>
      <c r="G535" s="19"/>
      <c r="H535" s="20"/>
      <c r="I535" s="20"/>
      <c r="J535" s="20"/>
      <c r="K535" s="20"/>
      <c r="L535" s="20"/>
      <c r="M535" s="20"/>
      <c r="N535" s="20"/>
      <c r="O535" s="18"/>
      <c r="P535" s="17"/>
      <c r="Q535" s="17"/>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1"/>
      <c r="BH535" s="1"/>
      <c r="BI535" s="1"/>
      <c r="BJ535" s="1"/>
      <c r="BK535" s="1"/>
      <c r="BL535" s="1"/>
      <c r="BM535" s="1"/>
      <c r="BN535" s="1"/>
      <c r="BO535" s="1"/>
      <c r="BP535" s="1"/>
      <c r="BQ535" s="1"/>
      <c r="BR535" s="1"/>
      <c r="BS535" s="1"/>
      <c r="BT535" s="1"/>
    </row>
    <row r="536" spans="1:72" s="139" customFormat="1" x14ac:dyDescent="0.2">
      <c r="A536" s="20"/>
      <c r="B536" s="20"/>
      <c r="C536" s="25"/>
      <c r="D536" s="19"/>
      <c r="E536" s="19"/>
      <c r="F536" s="19"/>
      <c r="G536" s="19"/>
      <c r="H536" s="20"/>
      <c r="I536" s="20"/>
      <c r="J536" s="20"/>
      <c r="K536" s="20"/>
      <c r="L536" s="20"/>
      <c r="M536" s="20"/>
      <c r="N536" s="20"/>
      <c r="O536" s="18"/>
      <c r="P536" s="17"/>
      <c r="Q536" s="17"/>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1"/>
      <c r="BH536" s="1"/>
      <c r="BI536" s="1"/>
      <c r="BJ536" s="1"/>
      <c r="BK536" s="1"/>
      <c r="BL536" s="1"/>
      <c r="BM536" s="1"/>
      <c r="BN536" s="1"/>
      <c r="BO536" s="1"/>
      <c r="BP536" s="1"/>
      <c r="BQ536" s="1"/>
      <c r="BR536" s="1"/>
      <c r="BS536" s="1"/>
      <c r="BT536" s="1"/>
    </row>
    <row r="537" spans="1:72" s="139" customFormat="1" x14ac:dyDescent="0.2">
      <c r="A537" s="20"/>
      <c r="B537" s="20"/>
      <c r="C537" s="25"/>
      <c r="D537" s="19"/>
      <c r="E537" s="19"/>
      <c r="F537" s="19"/>
      <c r="G537" s="19"/>
      <c r="H537" s="20"/>
      <c r="I537" s="20"/>
      <c r="J537" s="20"/>
      <c r="K537" s="20"/>
      <c r="L537" s="20"/>
      <c r="M537" s="20"/>
      <c r="N537" s="20"/>
      <c r="O537" s="18"/>
      <c r="P537" s="17"/>
      <c r="Q537" s="17"/>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1"/>
      <c r="BH537" s="1"/>
      <c r="BI537" s="1"/>
      <c r="BJ537" s="1"/>
      <c r="BK537" s="1"/>
      <c r="BL537" s="1"/>
      <c r="BM537" s="1"/>
      <c r="BN537" s="1"/>
      <c r="BO537" s="1"/>
      <c r="BP537" s="1"/>
      <c r="BQ537" s="1"/>
      <c r="BR537" s="1"/>
      <c r="BS537" s="1"/>
      <c r="BT537" s="1"/>
    </row>
    <row r="538" spans="1:72" s="139" customFormat="1" x14ac:dyDescent="0.2">
      <c r="A538" s="20"/>
      <c r="B538" s="20"/>
      <c r="C538" s="25"/>
      <c r="D538" s="19"/>
      <c r="E538" s="19"/>
      <c r="F538" s="19"/>
      <c r="G538" s="19"/>
      <c r="H538" s="20"/>
      <c r="I538" s="20"/>
      <c r="J538" s="20"/>
      <c r="K538" s="20"/>
      <c r="L538" s="20"/>
      <c r="M538" s="20"/>
      <c r="N538" s="20"/>
      <c r="O538" s="18"/>
      <c r="P538" s="17"/>
      <c r="Q538" s="17"/>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1"/>
      <c r="BH538" s="1"/>
      <c r="BI538" s="1"/>
      <c r="BJ538" s="1"/>
      <c r="BK538" s="1"/>
      <c r="BL538" s="1"/>
      <c r="BM538" s="1"/>
      <c r="BN538" s="1"/>
      <c r="BO538" s="1"/>
      <c r="BP538" s="1"/>
      <c r="BQ538" s="1"/>
      <c r="BR538" s="1"/>
      <c r="BS538" s="1"/>
      <c r="BT538" s="1"/>
    </row>
    <row r="539" spans="1:72" s="139" customFormat="1" x14ac:dyDescent="0.2">
      <c r="A539" s="20"/>
      <c r="B539" s="20"/>
      <c r="C539" s="25"/>
      <c r="D539" s="19"/>
      <c r="E539" s="19"/>
      <c r="F539" s="19"/>
      <c r="G539" s="19"/>
      <c r="H539" s="20"/>
      <c r="I539" s="20"/>
      <c r="J539" s="20"/>
      <c r="K539" s="20"/>
      <c r="L539" s="20"/>
      <c r="M539" s="20"/>
      <c r="N539" s="20"/>
      <c r="O539" s="18"/>
      <c r="P539" s="17"/>
      <c r="Q539" s="17"/>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1"/>
      <c r="BH539" s="1"/>
      <c r="BI539" s="1"/>
      <c r="BJ539" s="1"/>
      <c r="BK539" s="1"/>
      <c r="BL539" s="1"/>
      <c r="BM539" s="1"/>
      <c r="BN539" s="1"/>
      <c r="BO539" s="1"/>
      <c r="BP539" s="1"/>
      <c r="BQ539" s="1"/>
      <c r="BR539" s="1"/>
      <c r="BS539" s="1"/>
      <c r="BT539" s="1"/>
    </row>
    <row r="540" spans="1:72" s="139" customFormat="1" x14ac:dyDescent="0.2">
      <c r="A540" s="20"/>
      <c r="B540" s="20"/>
      <c r="C540" s="25"/>
      <c r="D540" s="19"/>
      <c r="E540" s="19"/>
      <c r="F540" s="19"/>
      <c r="G540" s="19"/>
      <c r="H540" s="20"/>
      <c r="I540" s="20"/>
      <c r="J540" s="20"/>
      <c r="K540" s="20"/>
      <c r="L540" s="20"/>
      <c r="M540" s="20"/>
      <c r="N540" s="20"/>
      <c r="O540" s="18"/>
      <c r="P540" s="17"/>
      <c r="Q540" s="17"/>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1"/>
      <c r="BH540" s="1"/>
      <c r="BI540" s="1"/>
      <c r="BJ540" s="1"/>
      <c r="BK540" s="1"/>
      <c r="BL540" s="1"/>
      <c r="BM540" s="1"/>
      <c r="BN540" s="1"/>
      <c r="BO540" s="1"/>
      <c r="BP540" s="1"/>
      <c r="BQ540" s="1"/>
      <c r="BR540" s="1"/>
      <c r="BS540" s="1"/>
      <c r="BT540" s="1"/>
    </row>
    <row r="541" spans="1:72" s="139" customFormat="1" x14ac:dyDescent="0.2">
      <c r="A541" s="20"/>
      <c r="B541" s="20"/>
      <c r="C541" s="25"/>
      <c r="D541" s="19"/>
      <c r="E541" s="19"/>
      <c r="F541" s="19"/>
      <c r="G541" s="19"/>
      <c r="H541" s="20"/>
      <c r="I541" s="20"/>
      <c r="J541" s="20"/>
      <c r="K541" s="20"/>
      <c r="L541" s="20"/>
      <c r="M541" s="20"/>
      <c r="N541" s="20"/>
      <c r="O541" s="18"/>
      <c r="P541" s="17"/>
      <c r="Q541" s="17"/>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1"/>
      <c r="BH541" s="1"/>
      <c r="BI541" s="1"/>
      <c r="BJ541" s="1"/>
      <c r="BK541" s="1"/>
      <c r="BL541" s="1"/>
      <c r="BM541" s="1"/>
      <c r="BN541" s="1"/>
      <c r="BO541" s="1"/>
      <c r="BP541" s="1"/>
      <c r="BQ541" s="1"/>
      <c r="BR541" s="1"/>
      <c r="BS541" s="1"/>
      <c r="BT541" s="1"/>
    </row>
    <row r="542" spans="1:72" s="139" customFormat="1" x14ac:dyDescent="0.2">
      <c r="A542" s="20"/>
      <c r="B542" s="20"/>
      <c r="C542" s="25"/>
      <c r="D542" s="19"/>
      <c r="E542" s="19"/>
      <c r="F542" s="19"/>
      <c r="G542" s="19"/>
      <c r="H542" s="20"/>
      <c r="I542" s="20"/>
      <c r="J542" s="20"/>
      <c r="K542" s="20"/>
      <c r="L542" s="20"/>
      <c r="M542" s="20"/>
      <c r="N542" s="20"/>
      <c r="O542" s="18"/>
      <c r="P542" s="17"/>
      <c r="Q542" s="17"/>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1"/>
      <c r="BH542" s="1"/>
      <c r="BI542" s="1"/>
      <c r="BJ542" s="1"/>
      <c r="BK542" s="1"/>
      <c r="BL542" s="1"/>
      <c r="BM542" s="1"/>
      <c r="BN542" s="1"/>
      <c r="BO542" s="1"/>
      <c r="BP542" s="1"/>
      <c r="BQ542" s="1"/>
      <c r="BR542" s="1"/>
      <c r="BS542" s="1"/>
      <c r="BT542" s="1"/>
    </row>
    <row r="543" spans="1:72" s="139" customFormat="1" x14ac:dyDescent="0.2">
      <c r="A543" s="20"/>
      <c r="B543" s="20"/>
      <c r="C543" s="25"/>
      <c r="D543" s="19"/>
      <c r="E543" s="19"/>
      <c r="F543" s="19"/>
      <c r="G543" s="19"/>
      <c r="H543" s="20"/>
      <c r="I543" s="20"/>
      <c r="J543" s="20"/>
      <c r="K543" s="20"/>
      <c r="L543" s="20"/>
      <c r="M543" s="20"/>
      <c r="N543" s="20"/>
      <c r="O543" s="18"/>
      <c r="P543" s="17"/>
      <c r="Q543" s="17"/>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1"/>
      <c r="BH543" s="1"/>
      <c r="BI543" s="1"/>
      <c r="BJ543" s="1"/>
      <c r="BK543" s="1"/>
      <c r="BL543" s="1"/>
      <c r="BM543" s="1"/>
      <c r="BN543" s="1"/>
      <c r="BO543" s="1"/>
      <c r="BP543" s="1"/>
      <c r="BQ543" s="1"/>
      <c r="BR543" s="1"/>
      <c r="BS543" s="1"/>
      <c r="BT543" s="1"/>
    </row>
    <row r="544" spans="1:72" s="139" customFormat="1" x14ac:dyDescent="0.2">
      <c r="A544" s="20"/>
      <c r="B544" s="20"/>
      <c r="C544" s="25"/>
      <c r="D544" s="19"/>
      <c r="E544" s="19"/>
      <c r="F544" s="19"/>
      <c r="G544" s="19"/>
      <c r="H544" s="20"/>
      <c r="I544" s="20"/>
      <c r="J544" s="20"/>
      <c r="K544" s="20"/>
      <c r="L544" s="20"/>
      <c r="M544" s="20"/>
      <c r="N544" s="20"/>
      <c r="O544" s="18"/>
      <c r="P544" s="17"/>
      <c r="Q544" s="17"/>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1"/>
      <c r="BH544" s="1"/>
      <c r="BI544" s="1"/>
      <c r="BJ544" s="1"/>
      <c r="BK544" s="1"/>
      <c r="BL544" s="1"/>
      <c r="BM544" s="1"/>
      <c r="BN544" s="1"/>
      <c r="BO544" s="1"/>
      <c r="BP544" s="1"/>
      <c r="BQ544" s="1"/>
      <c r="BR544" s="1"/>
      <c r="BS544" s="1"/>
      <c r="BT544" s="1"/>
    </row>
    <row r="545" spans="1:72" s="139" customFormat="1" x14ac:dyDescent="0.2">
      <c r="A545" s="20"/>
      <c r="B545" s="20"/>
      <c r="C545" s="25"/>
      <c r="D545" s="19"/>
      <c r="E545" s="19"/>
      <c r="F545" s="19"/>
      <c r="G545" s="19"/>
      <c r="H545" s="20"/>
      <c r="I545" s="20"/>
      <c r="J545" s="20"/>
      <c r="K545" s="20"/>
      <c r="L545" s="20"/>
      <c r="M545" s="20"/>
      <c r="N545" s="20"/>
      <c r="O545" s="18"/>
      <c r="P545" s="17"/>
      <c r="Q545" s="17"/>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1"/>
      <c r="BH545" s="1"/>
      <c r="BI545" s="1"/>
      <c r="BJ545" s="1"/>
      <c r="BK545" s="1"/>
      <c r="BL545" s="1"/>
      <c r="BM545" s="1"/>
      <c r="BN545" s="1"/>
      <c r="BO545" s="1"/>
      <c r="BP545" s="1"/>
      <c r="BQ545" s="1"/>
      <c r="BR545" s="1"/>
      <c r="BS545" s="1"/>
      <c r="BT545" s="1"/>
    </row>
    <row r="546" spans="1:72" s="139" customFormat="1" x14ac:dyDescent="0.2">
      <c r="A546" s="20"/>
      <c r="B546" s="20"/>
      <c r="C546" s="25"/>
      <c r="D546" s="19"/>
      <c r="E546" s="19"/>
      <c r="F546" s="19"/>
      <c r="G546" s="19"/>
      <c r="H546" s="20"/>
      <c r="I546" s="20"/>
      <c r="J546" s="20"/>
      <c r="K546" s="20"/>
      <c r="L546" s="20"/>
      <c r="M546" s="20"/>
      <c r="N546" s="20"/>
      <c r="O546" s="18"/>
      <c r="P546" s="17"/>
      <c r="Q546" s="17"/>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1"/>
      <c r="BH546" s="1"/>
      <c r="BI546" s="1"/>
      <c r="BJ546" s="1"/>
      <c r="BK546" s="1"/>
      <c r="BL546" s="1"/>
      <c r="BM546" s="1"/>
      <c r="BN546" s="1"/>
      <c r="BO546" s="1"/>
      <c r="BP546" s="1"/>
      <c r="BQ546" s="1"/>
      <c r="BR546" s="1"/>
      <c r="BS546" s="1"/>
      <c r="BT546" s="1"/>
    </row>
    <row r="547" spans="1:72" s="139" customFormat="1" x14ac:dyDescent="0.2">
      <c r="A547" s="20"/>
      <c r="B547" s="20"/>
      <c r="C547" s="25"/>
      <c r="D547" s="19"/>
      <c r="E547" s="19"/>
      <c r="F547" s="19"/>
      <c r="G547" s="19"/>
      <c r="H547" s="20"/>
      <c r="I547" s="20"/>
      <c r="J547" s="20"/>
      <c r="K547" s="20"/>
      <c r="L547" s="20"/>
      <c r="M547" s="20"/>
      <c r="N547" s="20"/>
      <c r="O547" s="18"/>
      <c r="P547" s="17"/>
      <c r="Q547" s="17"/>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1"/>
      <c r="BH547" s="1"/>
      <c r="BI547" s="1"/>
      <c r="BJ547" s="1"/>
      <c r="BK547" s="1"/>
      <c r="BL547" s="1"/>
      <c r="BM547" s="1"/>
      <c r="BN547" s="1"/>
      <c r="BO547" s="1"/>
      <c r="BP547" s="1"/>
      <c r="BQ547" s="1"/>
      <c r="BR547" s="1"/>
      <c r="BS547" s="1"/>
      <c r="BT547" s="1"/>
    </row>
    <row r="548" spans="1:72" s="139" customFormat="1" x14ac:dyDescent="0.2">
      <c r="A548" s="20"/>
      <c r="B548" s="20"/>
      <c r="C548" s="25"/>
      <c r="D548" s="19"/>
      <c r="E548" s="19"/>
      <c r="F548" s="19"/>
      <c r="G548" s="19"/>
      <c r="H548" s="20"/>
      <c r="I548" s="20"/>
      <c r="J548" s="20"/>
      <c r="K548" s="20"/>
      <c r="L548" s="20"/>
      <c r="M548" s="20"/>
      <c r="N548" s="20"/>
      <c r="O548" s="18"/>
      <c r="P548" s="17"/>
      <c r="Q548" s="17"/>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1"/>
      <c r="BH548" s="1"/>
      <c r="BI548" s="1"/>
      <c r="BJ548" s="1"/>
      <c r="BK548" s="1"/>
      <c r="BL548" s="1"/>
      <c r="BM548" s="1"/>
      <c r="BN548" s="1"/>
      <c r="BO548" s="1"/>
      <c r="BP548" s="1"/>
      <c r="BQ548" s="1"/>
      <c r="BR548" s="1"/>
      <c r="BS548" s="1"/>
      <c r="BT548" s="1"/>
    </row>
    <row r="549" spans="1:72" s="139" customFormat="1" x14ac:dyDescent="0.2">
      <c r="A549" s="20"/>
      <c r="B549" s="20"/>
      <c r="C549" s="25"/>
      <c r="D549" s="19"/>
      <c r="E549" s="19"/>
      <c r="F549" s="19"/>
      <c r="G549" s="19"/>
      <c r="H549" s="20"/>
      <c r="I549" s="20"/>
      <c r="J549" s="20"/>
      <c r="K549" s="20"/>
      <c r="L549" s="20"/>
      <c r="M549" s="20"/>
      <c r="N549" s="20"/>
      <c r="O549" s="18"/>
      <c r="P549" s="17"/>
      <c r="Q549" s="17"/>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1"/>
      <c r="BH549" s="1"/>
      <c r="BI549" s="1"/>
      <c r="BJ549" s="1"/>
      <c r="BK549" s="1"/>
      <c r="BL549" s="1"/>
      <c r="BM549" s="1"/>
      <c r="BN549" s="1"/>
      <c r="BO549" s="1"/>
      <c r="BP549" s="1"/>
      <c r="BQ549" s="1"/>
      <c r="BR549" s="1"/>
      <c r="BS549" s="1"/>
      <c r="BT549" s="1"/>
    </row>
    <row r="550" spans="1:72" s="139" customFormat="1" x14ac:dyDescent="0.2">
      <c r="A550" s="20"/>
      <c r="B550" s="20"/>
      <c r="C550" s="25"/>
      <c r="D550" s="19"/>
      <c r="E550" s="19"/>
      <c r="F550" s="19"/>
      <c r="G550" s="19"/>
      <c r="H550" s="20"/>
      <c r="I550" s="20"/>
      <c r="J550" s="20"/>
      <c r="K550" s="20"/>
      <c r="L550" s="20"/>
      <c r="M550" s="20"/>
      <c r="N550" s="20"/>
      <c r="O550" s="18"/>
      <c r="P550" s="17"/>
      <c r="Q550" s="17"/>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1"/>
      <c r="BH550" s="1"/>
      <c r="BI550" s="1"/>
      <c r="BJ550" s="1"/>
      <c r="BK550" s="1"/>
      <c r="BL550" s="1"/>
      <c r="BM550" s="1"/>
      <c r="BN550" s="1"/>
      <c r="BO550" s="1"/>
      <c r="BP550" s="1"/>
      <c r="BQ550" s="1"/>
      <c r="BR550" s="1"/>
      <c r="BS550" s="1"/>
      <c r="BT550" s="1"/>
    </row>
    <row r="551" spans="1:72" s="139" customFormat="1" x14ac:dyDescent="0.2">
      <c r="A551" s="20"/>
      <c r="B551" s="20"/>
      <c r="C551" s="25"/>
      <c r="D551" s="19"/>
      <c r="E551" s="19"/>
      <c r="F551" s="19"/>
      <c r="G551" s="19"/>
      <c r="H551" s="20"/>
      <c r="I551" s="20"/>
      <c r="J551" s="20"/>
      <c r="K551" s="20"/>
      <c r="L551" s="20"/>
      <c r="M551" s="20"/>
      <c r="N551" s="20"/>
      <c r="O551" s="18"/>
      <c r="P551" s="17"/>
      <c r="Q551" s="17"/>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1"/>
      <c r="BH551" s="1"/>
      <c r="BI551" s="1"/>
      <c r="BJ551" s="1"/>
      <c r="BK551" s="1"/>
      <c r="BL551" s="1"/>
      <c r="BM551" s="1"/>
      <c r="BN551" s="1"/>
      <c r="BO551" s="1"/>
      <c r="BP551" s="1"/>
      <c r="BQ551" s="1"/>
      <c r="BR551" s="1"/>
      <c r="BS551" s="1"/>
      <c r="BT551" s="1"/>
    </row>
    <row r="552" spans="1:72" s="139" customFormat="1" x14ac:dyDescent="0.2">
      <c r="A552" s="20"/>
      <c r="B552" s="20"/>
      <c r="C552" s="25"/>
      <c r="D552" s="19"/>
      <c r="E552" s="19"/>
      <c r="F552" s="19"/>
      <c r="G552" s="19"/>
      <c r="H552" s="20"/>
      <c r="I552" s="20"/>
      <c r="J552" s="20"/>
      <c r="K552" s="20"/>
      <c r="L552" s="20"/>
      <c r="M552" s="20"/>
      <c r="N552" s="20"/>
      <c r="O552" s="18"/>
      <c r="P552" s="17"/>
      <c r="Q552" s="17"/>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1"/>
      <c r="BH552" s="1"/>
      <c r="BI552" s="1"/>
      <c r="BJ552" s="1"/>
      <c r="BK552" s="1"/>
      <c r="BL552" s="1"/>
      <c r="BM552" s="1"/>
      <c r="BN552" s="1"/>
      <c r="BO552" s="1"/>
      <c r="BP552" s="1"/>
      <c r="BQ552" s="1"/>
      <c r="BR552" s="1"/>
      <c r="BS552" s="1"/>
      <c r="BT552" s="1"/>
    </row>
    <row r="553" spans="1:72" s="139" customFormat="1" x14ac:dyDescent="0.2">
      <c r="A553" s="20"/>
      <c r="B553" s="20"/>
      <c r="C553" s="25"/>
      <c r="D553" s="19"/>
      <c r="E553" s="19"/>
      <c r="F553" s="19"/>
      <c r="G553" s="19"/>
      <c r="H553" s="20"/>
      <c r="I553" s="20"/>
      <c r="J553" s="20"/>
      <c r="K553" s="20"/>
      <c r="L553" s="20"/>
      <c r="M553" s="20"/>
      <c r="N553" s="20"/>
      <c r="O553" s="18"/>
      <c r="P553" s="17"/>
      <c r="Q553" s="17"/>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1"/>
      <c r="BH553" s="1"/>
      <c r="BI553" s="1"/>
      <c r="BJ553" s="1"/>
      <c r="BK553" s="1"/>
      <c r="BL553" s="1"/>
      <c r="BM553" s="1"/>
      <c r="BN553" s="1"/>
      <c r="BO553" s="1"/>
      <c r="BP553" s="1"/>
      <c r="BQ553" s="1"/>
      <c r="BR553" s="1"/>
      <c r="BS553" s="1"/>
      <c r="BT553" s="1"/>
    </row>
    <row r="554" spans="1:72" s="139" customFormat="1" x14ac:dyDescent="0.2">
      <c r="A554" s="20"/>
      <c r="B554" s="20"/>
      <c r="C554" s="25"/>
      <c r="D554" s="19"/>
      <c r="E554" s="19"/>
      <c r="F554" s="19"/>
      <c r="G554" s="19"/>
      <c r="H554" s="20"/>
      <c r="I554" s="20"/>
      <c r="J554" s="20"/>
      <c r="K554" s="20"/>
      <c r="L554" s="20"/>
      <c r="M554" s="20"/>
      <c r="N554" s="20"/>
      <c r="O554" s="18"/>
      <c r="P554" s="17"/>
      <c r="Q554" s="17"/>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1"/>
      <c r="BH554" s="1"/>
      <c r="BI554" s="1"/>
      <c r="BJ554" s="1"/>
      <c r="BK554" s="1"/>
      <c r="BL554" s="1"/>
      <c r="BM554" s="1"/>
      <c r="BN554" s="1"/>
      <c r="BO554" s="1"/>
      <c r="BP554" s="1"/>
      <c r="BQ554" s="1"/>
      <c r="BR554" s="1"/>
      <c r="BS554" s="1"/>
      <c r="BT554" s="1"/>
    </row>
    <row r="555" spans="1:72" s="139" customFormat="1" x14ac:dyDescent="0.2">
      <c r="A555" s="20"/>
      <c r="B555" s="20"/>
      <c r="C555" s="25"/>
      <c r="D555" s="19"/>
      <c r="E555" s="19"/>
      <c r="F555" s="19"/>
      <c r="G555" s="19"/>
      <c r="H555" s="20"/>
      <c r="I555" s="20"/>
      <c r="J555" s="20"/>
      <c r="K555" s="20"/>
      <c r="L555" s="20"/>
      <c r="M555" s="20"/>
      <c r="N555" s="20"/>
      <c r="O555" s="18"/>
      <c r="P555" s="17"/>
      <c r="Q555" s="17"/>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1"/>
      <c r="BH555" s="1"/>
      <c r="BI555" s="1"/>
      <c r="BJ555" s="1"/>
      <c r="BK555" s="1"/>
      <c r="BL555" s="1"/>
      <c r="BM555" s="1"/>
      <c r="BN555" s="1"/>
      <c r="BO555" s="1"/>
      <c r="BP555" s="1"/>
      <c r="BQ555" s="1"/>
      <c r="BR555" s="1"/>
      <c r="BS555" s="1"/>
      <c r="BT555" s="1"/>
    </row>
    <row r="556" spans="1:72" s="139" customFormat="1" x14ac:dyDescent="0.2">
      <c r="A556" s="20"/>
      <c r="B556" s="20"/>
      <c r="C556" s="25"/>
      <c r="D556" s="19"/>
      <c r="E556" s="19"/>
      <c r="F556" s="19"/>
      <c r="G556" s="19"/>
      <c r="H556" s="20"/>
      <c r="I556" s="20"/>
      <c r="J556" s="20"/>
      <c r="K556" s="20"/>
      <c r="L556" s="20"/>
      <c r="M556" s="20"/>
      <c r="N556" s="20"/>
      <c r="O556" s="18"/>
      <c r="P556" s="17"/>
      <c r="Q556" s="17"/>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1"/>
      <c r="BH556" s="1"/>
      <c r="BI556" s="1"/>
      <c r="BJ556" s="1"/>
      <c r="BK556" s="1"/>
      <c r="BL556" s="1"/>
      <c r="BM556" s="1"/>
      <c r="BN556" s="1"/>
      <c r="BO556" s="1"/>
      <c r="BP556" s="1"/>
      <c r="BQ556" s="1"/>
      <c r="BR556" s="1"/>
      <c r="BS556" s="1"/>
      <c r="BT556" s="1"/>
    </row>
    <row r="557" spans="1:72" s="139" customFormat="1" x14ac:dyDescent="0.2">
      <c r="A557" s="20"/>
      <c r="B557" s="20"/>
      <c r="C557" s="25"/>
      <c r="D557" s="19"/>
      <c r="E557" s="19"/>
      <c r="F557" s="19"/>
      <c r="G557" s="19"/>
      <c r="H557" s="20"/>
      <c r="I557" s="20"/>
      <c r="J557" s="20"/>
      <c r="K557" s="20"/>
      <c r="L557" s="20"/>
      <c r="M557" s="20"/>
      <c r="N557" s="20"/>
      <c r="O557" s="18"/>
      <c r="P557" s="17"/>
      <c r="Q557" s="17"/>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1"/>
      <c r="BH557" s="1"/>
      <c r="BI557" s="1"/>
      <c r="BJ557" s="1"/>
      <c r="BK557" s="1"/>
      <c r="BL557" s="1"/>
      <c r="BM557" s="1"/>
      <c r="BN557" s="1"/>
      <c r="BO557" s="1"/>
      <c r="BP557" s="1"/>
      <c r="BQ557" s="1"/>
      <c r="BR557" s="1"/>
      <c r="BS557" s="1"/>
      <c r="BT557" s="1"/>
    </row>
    <row r="558" spans="1:72" s="139" customFormat="1" x14ac:dyDescent="0.2">
      <c r="A558" s="20"/>
      <c r="B558" s="20"/>
      <c r="C558" s="25"/>
      <c r="D558" s="19"/>
      <c r="E558" s="19"/>
      <c r="F558" s="19"/>
      <c r="G558" s="19"/>
      <c r="H558" s="20"/>
      <c r="I558" s="20"/>
      <c r="J558" s="20"/>
      <c r="K558" s="20"/>
      <c r="L558" s="20"/>
      <c r="M558" s="20"/>
      <c r="N558" s="20"/>
      <c r="O558" s="18"/>
      <c r="P558" s="17"/>
      <c r="Q558" s="17"/>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1"/>
      <c r="BH558" s="1"/>
      <c r="BI558" s="1"/>
      <c r="BJ558" s="1"/>
      <c r="BK558" s="1"/>
      <c r="BL558" s="1"/>
      <c r="BM558" s="1"/>
      <c r="BN558" s="1"/>
      <c r="BO558" s="1"/>
      <c r="BP558" s="1"/>
      <c r="BQ558" s="1"/>
      <c r="BR558" s="1"/>
      <c r="BS558" s="1"/>
      <c r="BT558" s="1"/>
    </row>
    <row r="559" spans="1:72" s="139" customFormat="1" x14ac:dyDescent="0.2">
      <c r="A559" s="20"/>
      <c r="B559" s="20"/>
      <c r="C559" s="25"/>
      <c r="D559" s="19"/>
      <c r="E559" s="19"/>
      <c r="F559" s="19"/>
      <c r="G559" s="19"/>
      <c r="H559" s="20"/>
      <c r="I559" s="20"/>
      <c r="J559" s="20"/>
      <c r="K559" s="20"/>
      <c r="L559" s="20"/>
      <c r="M559" s="20"/>
      <c r="N559" s="20"/>
      <c r="O559" s="18"/>
      <c r="P559" s="17"/>
      <c r="Q559" s="17"/>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1"/>
      <c r="BH559" s="1"/>
      <c r="BI559" s="1"/>
      <c r="BJ559" s="1"/>
      <c r="BK559" s="1"/>
      <c r="BL559" s="1"/>
      <c r="BM559" s="1"/>
      <c r="BN559" s="1"/>
      <c r="BO559" s="1"/>
      <c r="BP559" s="1"/>
      <c r="BQ559" s="1"/>
      <c r="BR559" s="1"/>
      <c r="BS559" s="1"/>
      <c r="BT559" s="1"/>
    </row>
    <row r="560" spans="1:72" s="139" customFormat="1" x14ac:dyDescent="0.2">
      <c r="A560" s="20"/>
      <c r="B560" s="20"/>
      <c r="C560" s="25"/>
      <c r="D560" s="19"/>
      <c r="E560" s="19"/>
      <c r="F560" s="19"/>
      <c r="G560" s="19"/>
      <c r="H560" s="20"/>
      <c r="I560" s="20"/>
      <c r="J560" s="20"/>
      <c r="K560" s="20"/>
      <c r="L560" s="20"/>
      <c r="M560" s="20"/>
      <c r="N560" s="20"/>
      <c r="O560" s="18"/>
      <c r="P560" s="17"/>
      <c r="Q560" s="17"/>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1"/>
      <c r="BH560" s="1"/>
      <c r="BI560" s="1"/>
      <c r="BJ560" s="1"/>
      <c r="BK560" s="1"/>
      <c r="BL560" s="1"/>
      <c r="BM560" s="1"/>
      <c r="BN560" s="1"/>
      <c r="BO560" s="1"/>
      <c r="BP560" s="1"/>
      <c r="BQ560" s="1"/>
      <c r="BR560" s="1"/>
      <c r="BS560" s="1"/>
      <c r="BT560" s="1"/>
    </row>
    <row r="561" spans="1:72" s="139" customFormat="1" x14ac:dyDescent="0.2">
      <c r="A561" s="20"/>
      <c r="B561" s="20"/>
      <c r="C561" s="25"/>
      <c r="D561" s="19"/>
      <c r="E561" s="19"/>
      <c r="F561" s="19"/>
      <c r="G561" s="19"/>
      <c r="H561" s="20"/>
      <c r="I561" s="20"/>
      <c r="J561" s="20"/>
      <c r="K561" s="20"/>
      <c r="L561" s="20"/>
      <c r="M561" s="20"/>
      <c r="N561" s="20"/>
      <c r="O561" s="18"/>
      <c r="P561" s="17"/>
      <c r="Q561" s="17"/>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1"/>
      <c r="BH561" s="1"/>
      <c r="BI561" s="1"/>
      <c r="BJ561" s="1"/>
      <c r="BK561" s="1"/>
      <c r="BL561" s="1"/>
      <c r="BM561" s="1"/>
      <c r="BN561" s="1"/>
      <c r="BO561" s="1"/>
      <c r="BP561" s="1"/>
      <c r="BQ561" s="1"/>
      <c r="BR561" s="1"/>
      <c r="BS561" s="1"/>
      <c r="BT561" s="1"/>
    </row>
    <row r="562" spans="1:72" s="139" customFormat="1" x14ac:dyDescent="0.2">
      <c r="A562" s="20"/>
      <c r="B562" s="20"/>
      <c r="C562" s="25"/>
      <c r="D562" s="19"/>
      <c r="E562" s="19"/>
      <c r="F562" s="19"/>
      <c r="G562" s="19"/>
      <c r="H562" s="20"/>
      <c r="I562" s="20"/>
      <c r="J562" s="20"/>
      <c r="K562" s="20"/>
      <c r="L562" s="20"/>
      <c r="M562" s="20"/>
      <c r="N562" s="20"/>
      <c r="O562" s="18"/>
      <c r="P562" s="17"/>
      <c r="Q562" s="17"/>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1"/>
      <c r="BH562" s="1"/>
      <c r="BI562" s="1"/>
      <c r="BJ562" s="1"/>
      <c r="BK562" s="1"/>
      <c r="BL562" s="1"/>
      <c r="BM562" s="1"/>
      <c r="BN562" s="1"/>
      <c r="BO562" s="1"/>
      <c r="BP562" s="1"/>
      <c r="BQ562" s="1"/>
      <c r="BR562" s="1"/>
      <c r="BS562" s="1"/>
      <c r="BT562" s="1"/>
    </row>
    <row r="563" spans="1:72" s="139" customFormat="1" x14ac:dyDescent="0.2">
      <c r="A563" s="20"/>
      <c r="B563" s="20"/>
      <c r="C563" s="25"/>
      <c r="D563" s="19"/>
      <c r="E563" s="19"/>
      <c r="F563" s="19"/>
      <c r="G563" s="19"/>
      <c r="H563" s="20"/>
      <c r="I563" s="20"/>
      <c r="J563" s="20"/>
      <c r="K563" s="20"/>
      <c r="L563" s="20"/>
      <c r="M563" s="20"/>
      <c r="N563" s="20"/>
      <c r="O563" s="18"/>
      <c r="P563" s="17"/>
      <c r="Q563" s="17"/>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1"/>
      <c r="BH563" s="1"/>
      <c r="BI563" s="1"/>
      <c r="BJ563" s="1"/>
      <c r="BK563" s="1"/>
      <c r="BL563" s="1"/>
      <c r="BM563" s="1"/>
      <c r="BN563" s="1"/>
      <c r="BO563" s="1"/>
      <c r="BP563" s="1"/>
      <c r="BQ563" s="1"/>
      <c r="BR563" s="1"/>
      <c r="BS563" s="1"/>
      <c r="BT563" s="1"/>
    </row>
    <row r="564" spans="1:72" s="139" customFormat="1" x14ac:dyDescent="0.2">
      <c r="A564" s="20"/>
      <c r="B564" s="20"/>
      <c r="C564" s="25"/>
      <c r="D564" s="19"/>
      <c r="E564" s="19"/>
      <c r="F564" s="19"/>
      <c r="G564" s="19"/>
      <c r="H564" s="20"/>
      <c r="I564" s="20"/>
      <c r="J564" s="20"/>
      <c r="K564" s="20"/>
      <c r="L564" s="20"/>
      <c r="M564" s="20"/>
      <c r="N564" s="20"/>
      <c r="O564" s="18"/>
      <c r="P564" s="17"/>
      <c r="Q564" s="17"/>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1"/>
      <c r="BH564" s="1"/>
      <c r="BI564" s="1"/>
      <c r="BJ564" s="1"/>
      <c r="BK564" s="1"/>
      <c r="BL564" s="1"/>
      <c r="BM564" s="1"/>
      <c r="BN564" s="1"/>
      <c r="BO564" s="1"/>
      <c r="BP564" s="1"/>
      <c r="BQ564" s="1"/>
      <c r="BR564" s="1"/>
      <c r="BS564" s="1"/>
      <c r="BT564" s="1"/>
    </row>
    <row r="565" spans="1:72" s="139" customFormat="1" x14ac:dyDescent="0.2">
      <c r="A565" s="20"/>
      <c r="B565" s="20"/>
      <c r="C565" s="25"/>
      <c r="D565" s="19"/>
      <c r="E565" s="19"/>
      <c r="F565" s="19"/>
      <c r="G565" s="19"/>
      <c r="H565" s="20"/>
      <c r="I565" s="20"/>
      <c r="J565" s="20"/>
      <c r="K565" s="20"/>
      <c r="L565" s="20"/>
      <c r="M565" s="20"/>
      <c r="N565" s="20"/>
      <c r="O565" s="18"/>
      <c r="P565" s="17"/>
      <c r="Q565" s="17"/>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1"/>
      <c r="BH565" s="1"/>
      <c r="BI565" s="1"/>
      <c r="BJ565" s="1"/>
      <c r="BK565" s="1"/>
      <c r="BL565" s="1"/>
      <c r="BM565" s="1"/>
      <c r="BN565" s="1"/>
      <c r="BO565" s="1"/>
      <c r="BP565" s="1"/>
      <c r="BQ565" s="1"/>
      <c r="BR565" s="1"/>
      <c r="BS565" s="1"/>
      <c r="BT565" s="1"/>
    </row>
    <row r="566" spans="1:72" s="139" customFormat="1" x14ac:dyDescent="0.2">
      <c r="A566" s="20"/>
      <c r="B566" s="20"/>
      <c r="C566" s="25"/>
      <c r="D566" s="19"/>
      <c r="E566" s="19"/>
      <c r="F566" s="19"/>
      <c r="G566" s="19"/>
      <c r="H566" s="20"/>
      <c r="I566" s="20"/>
      <c r="J566" s="20"/>
      <c r="K566" s="20"/>
      <c r="L566" s="20"/>
      <c r="M566" s="20"/>
      <c r="N566" s="20"/>
      <c r="O566" s="18"/>
      <c r="P566" s="17"/>
      <c r="Q566" s="17"/>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1"/>
      <c r="BH566" s="1"/>
      <c r="BI566" s="1"/>
      <c r="BJ566" s="1"/>
      <c r="BK566" s="1"/>
      <c r="BL566" s="1"/>
      <c r="BM566" s="1"/>
      <c r="BN566" s="1"/>
      <c r="BO566" s="1"/>
      <c r="BP566" s="1"/>
      <c r="BQ566" s="1"/>
      <c r="BR566" s="1"/>
      <c r="BS566" s="1"/>
      <c r="BT566" s="1"/>
    </row>
    <row r="567" spans="1:72" s="139" customFormat="1" x14ac:dyDescent="0.2">
      <c r="A567" s="20"/>
      <c r="B567" s="20"/>
      <c r="C567" s="25"/>
      <c r="D567" s="19"/>
      <c r="E567" s="19"/>
      <c r="F567" s="19"/>
      <c r="G567" s="19"/>
      <c r="H567" s="20"/>
      <c r="I567" s="20"/>
      <c r="J567" s="20"/>
      <c r="K567" s="20"/>
      <c r="L567" s="20"/>
      <c r="M567" s="20"/>
      <c r="N567" s="20"/>
      <c r="O567" s="18"/>
      <c r="P567" s="17"/>
      <c r="Q567" s="17"/>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1"/>
      <c r="BH567" s="1"/>
      <c r="BI567" s="1"/>
      <c r="BJ567" s="1"/>
      <c r="BK567" s="1"/>
      <c r="BL567" s="1"/>
      <c r="BM567" s="1"/>
      <c r="BN567" s="1"/>
      <c r="BO567" s="1"/>
      <c r="BP567" s="1"/>
      <c r="BQ567" s="1"/>
      <c r="BR567" s="1"/>
      <c r="BS567" s="1"/>
      <c r="BT567" s="1"/>
    </row>
    <row r="568" spans="1:72" s="139" customFormat="1" x14ac:dyDescent="0.2">
      <c r="A568" s="20"/>
      <c r="B568" s="20"/>
      <c r="C568" s="25"/>
      <c r="D568" s="19"/>
      <c r="E568" s="19"/>
      <c r="F568" s="19"/>
      <c r="G568" s="19"/>
      <c r="H568" s="20"/>
      <c r="I568" s="20"/>
      <c r="J568" s="20"/>
      <c r="K568" s="20"/>
      <c r="L568" s="20"/>
      <c r="M568" s="20"/>
      <c r="N568" s="20"/>
      <c r="O568" s="18"/>
      <c r="P568" s="17"/>
      <c r="Q568" s="17"/>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1"/>
      <c r="BH568" s="1"/>
      <c r="BI568" s="1"/>
      <c r="BJ568" s="1"/>
      <c r="BK568" s="1"/>
      <c r="BL568" s="1"/>
      <c r="BM568" s="1"/>
      <c r="BN568" s="1"/>
      <c r="BO568" s="1"/>
      <c r="BP568" s="1"/>
      <c r="BQ568" s="1"/>
      <c r="BR568" s="1"/>
      <c r="BS568" s="1"/>
      <c r="BT568" s="1"/>
    </row>
    <row r="569" spans="1:72" s="139" customFormat="1" x14ac:dyDescent="0.2">
      <c r="A569" s="20"/>
      <c r="B569" s="20"/>
      <c r="C569" s="25"/>
      <c r="D569" s="19"/>
      <c r="E569" s="19"/>
      <c r="F569" s="19"/>
      <c r="G569" s="19"/>
      <c r="H569" s="20"/>
      <c r="I569" s="20"/>
      <c r="J569" s="20"/>
      <c r="K569" s="20"/>
      <c r="L569" s="20"/>
      <c r="M569" s="20"/>
      <c r="N569" s="20"/>
      <c r="O569" s="18"/>
      <c r="P569" s="17"/>
      <c r="Q569" s="17"/>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1"/>
      <c r="BH569" s="1"/>
      <c r="BI569" s="1"/>
      <c r="BJ569" s="1"/>
      <c r="BK569" s="1"/>
      <c r="BL569" s="1"/>
      <c r="BM569" s="1"/>
      <c r="BN569" s="1"/>
      <c r="BO569" s="1"/>
      <c r="BP569" s="1"/>
      <c r="BQ569" s="1"/>
      <c r="BR569" s="1"/>
      <c r="BS569" s="1"/>
      <c r="BT569" s="1"/>
    </row>
    <row r="570" spans="1:72" s="139" customFormat="1" x14ac:dyDescent="0.2">
      <c r="A570" s="20"/>
      <c r="B570" s="20"/>
      <c r="C570" s="25"/>
      <c r="D570" s="19"/>
      <c r="E570" s="19"/>
      <c r="F570" s="19"/>
      <c r="G570" s="19"/>
      <c r="H570" s="20"/>
      <c r="I570" s="20"/>
      <c r="J570" s="20"/>
      <c r="K570" s="20"/>
      <c r="L570" s="20"/>
      <c r="M570" s="20"/>
      <c r="N570" s="20"/>
      <c r="O570" s="18"/>
      <c r="P570" s="17"/>
      <c r="Q570" s="17"/>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1"/>
      <c r="BH570" s="1"/>
      <c r="BI570" s="1"/>
      <c r="BJ570" s="1"/>
      <c r="BK570" s="1"/>
      <c r="BL570" s="1"/>
      <c r="BM570" s="1"/>
      <c r="BN570" s="1"/>
      <c r="BO570" s="1"/>
      <c r="BP570" s="1"/>
      <c r="BQ570" s="1"/>
      <c r="BR570" s="1"/>
      <c r="BS570" s="1"/>
      <c r="BT570" s="1"/>
    </row>
    <row r="571" spans="1:72" s="139" customFormat="1" x14ac:dyDescent="0.2">
      <c r="A571" s="20"/>
      <c r="B571" s="20"/>
      <c r="C571" s="25"/>
      <c r="D571" s="19"/>
      <c r="E571" s="19"/>
      <c r="F571" s="19"/>
      <c r="G571" s="19"/>
      <c r="H571" s="20"/>
      <c r="I571" s="20"/>
      <c r="J571" s="20"/>
      <c r="K571" s="20"/>
      <c r="L571" s="20"/>
      <c r="M571" s="20"/>
      <c r="N571" s="20"/>
      <c r="O571" s="18"/>
      <c r="P571" s="17"/>
      <c r="Q571" s="17"/>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1"/>
      <c r="BH571" s="1"/>
      <c r="BI571" s="1"/>
      <c r="BJ571" s="1"/>
      <c r="BK571" s="1"/>
      <c r="BL571" s="1"/>
      <c r="BM571" s="1"/>
      <c r="BN571" s="1"/>
      <c r="BO571" s="1"/>
      <c r="BP571" s="1"/>
      <c r="BQ571" s="1"/>
      <c r="BR571" s="1"/>
      <c r="BS571" s="1"/>
      <c r="BT571" s="1"/>
    </row>
    <row r="572" spans="1:72" s="139" customFormat="1" x14ac:dyDescent="0.2">
      <c r="A572" s="20"/>
      <c r="B572" s="20"/>
      <c r="C572" s="25"/>
      <c r="D572" s="19"/>
      <c r="E572" s="19"/>
      <c r="F572" s="19"/>
      <c r="G572" s="19"/>
      <c r="H572" s="20"/>
      <c r="I572" s="20"/>
      <c r="J572" s="20"/>
      <c r="K572" s="20"/>
      <c r="L572" s="20"/>
      <c r="M572" s="20"/>
      <c r="N572" s="20"/>
      <c r="O572" s="18"/>
      <c r="P572" s="17"/>
      <c r="Q572" s="17"/>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1"/>
      <c r="BH572" s="1"/>
      <c r="BI572" s="1"/>
      <c r="BJ572" s="1"/>
      <c r="BK572" s="1"/>
      <c r="BL572" s="1"/>
      <c r="BM572" s="1"/>
      <c r="BN572" s="1"/>
      <c r="BO572" s="1"/>
      <c r="BP572" s="1"/>
      <c r="BQ572" s="1"/>
      <c r="BR572" s="1"/>
      <c r="BS572" s="1"/>
      <c r="BT572" s="1"/>
    </row>
    <row r="573" spans="1:72" s="139" customFormat="1" x14ac:dyDescent="0.2">
      <c r="A573" s="20"/>
      <c r="B573" s="20"/>
      <c r="C573" s="25"/>
      <c r="D573" s="19"/>
      <c r="E573" s="19"/>
      <c r="F573" s="19"/>
      <c r="G573" s="19"/>
      <c r="H573" s="20"/>
      <c r="I573" s="20"/>
      <c r="J573" s="20"/>
      <c r="K573" s="20"/>
      <c r="L573" s="20"/>
      <c r="M573" s="20"/>
      <c r="N573" s="20"/>
      <c r="O573" s="18"/>
      <c r="P573" s="17"/>
      <c r="Q573" s="17"/>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1"/>
      <c r="BH573" s="1"/>
      <c r="BI573" s="1"/>
      <c r="BJ573" s="1"/>
      <c r="BK573" s="1"/>
      <c r="BL573" s="1"/>
      <c r="BM573" s="1"/>
      <c r="BN573" s="1"/>
      <c r="BO573" s="1"/>
      <c r="BP573" s="1"/>
      <c r="BQ573" s="1"/>
      <c r="BR573" s="1"/>
      <c r="BS573" s="1"/>
      <c r="BT573" s="1"/>
    </row>
    <row r="574" spans="1:72" s="139" customFormat="1" x14ac:dyDescent="0.2">
      <c r="A574" s="20"/>
      <c r="B574" s="20"/>
      <c r="C574" s="25"/>
      <c r="D574" s="19"/>
      <c r="E574" s="19"/>
      <c r="F574" s="19"/>
      <c r="G574" s="19"/>
      <c r="H574" s="20"/>
      <c r="I574" s="20"/>
      <c r="J574" s="20"/>
      <c r="K574" s="20"/>
      <c r="L574" s="20"/>
      <c r="M574" s="20"/>
      <c r="N574" s="20"/>
      <c r="O574" s="18"/>
      <c r="P574" s="17"/>
      <c r="Q574" s="17"/>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1"/>
      <c r="BH574" s="1"/>
      <c r="BI574" s="1"/>
      <c r="BJ574" s="1"/>
      <c r="BK574" s="1"/>
      <c r="BL574" s="1"/>
      <c r="BM574" s="1"/>
      <c r="BN574" s="1"/>
      <c r="BO574" s="1"/>
      <c r="BP574" s="1"/>
      <c r="BQ574" s="1"/>
      <c r="BR574" s="1"/>
      <c r="BS574" s="1"/>
      <c r="BT574" s="1"/>
    </row>
    <row r="575" spans="1:72" s="139" customFormat="1" x14ac:dyDescent="0.2">
      <c r="A575" s="20"/>
      <c r="B575" s="20"/>
      <c r="C575" s="25"/>
      <c r="D575" s="19"/>
      <c r="E575" s="19"/>
      <c r="F575" s="19"/>
      <c r="G575" s="19"/>
      <c r="H575" s="20"/>
      <c r="I575" s="20"/>
      <c r="J575" s="20"/>
      <c r="K575" s="20"/>
      <c r="L575" s="20"/>
      <c r="M575" s="20"/>
      <c r="N575" s="20"/>
      <c r="O575" s="18"/>
      <c r="P575" s="17"/>
      <c r="Q575" s="17"/>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1"/>
      <c r="BH575" s="1"/>
      <c r="BI575" s="1"/>
      <c r="BJ575" s="1"/>
      <c r="BK575" s="1"/>
      <c r="BL575" s="1"/>
      <c r="BM575" s="1"/>
      <c r="BN575" s="1"/>
      <c r="BO575" s="1"/>
      <c r="BP575" s="1"/>
      <c r="BQ575" s="1"/>
      <c r="BR575" s="1"/>
      <c r="BS575" s="1"/>
      <c r="BT575" s="1"/>
    </row>
    <row r="576" spans="1:72" s="139" customFormat="1" x14ac:dyDescent="0.2">
      <c r="A576" s="20"/>
      <c r="B576" s="20"/>
      <c r="C576" s="25"/>
      <c r="D576" s="19"/>
      <c r="E576" s="19"/>
      <c r="F576" s="19"/>
      <c r="G576" s="19"/>
      <c r="H576" s="20"/>
      <c r="I576" s="20"/>
      <c r="J576" s="20"/>
      <c r="K576" s="20"/>
      <c r="L576" s="20"/>
      <c r="M576" s="20"/>
      <c r="N576" s="20"/>
      <c r="O576" s="18"/>
      <c r="P576" s="17"/>
      <c r="Q576" s="17"/>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1"/>
      <c r="BH576" s="1"/>
      <c r="BI576" s="1"/>
      <c r="BJ576" s="1"/>
      <c r="BK576" s="1"/>
      <c r="BL576" s="1"/>
      <c r="BM576" s="1"/>
      <c r="BN576" s="1"/>
      <c r="BO576" s="1"/>
      <c r="BP576" s="1"/>
      <c r="BQ576" s="1"/>
      <c r="BR576" s="1"/>
      <c r="BS576" s="1"/>
      <c r="BT576" s="1"/>
    </row>
    <row r="577" spans="1:72" s="139" customFormat="1" x14ac:dyDescent="0.2">
      <c r="A577" s="20"/>
      <c r="B577" s="20"/>
      <c r="C577" s="25"/>
      <c r="D577" s="19"/>
      <c r="E577" s="19"/>
      <c r="F577" s="19"/>
      <c r="G577" s="19"/>
      <c r="H577" s="20"/>
      <c r="I577" s="20"/>
      <c r="J577" s="20"/>
      <c r="K577" s="20"/>
      <c r="L577" s="20"/>
      <c r="M577" s="20"/>
      <c r="N577" s="20"/>
      <c r="O577" s="18"/>
      <c r="P577" s="17"/>
      <c r="Q577" s="17"/>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1"/>
      <c r="BH577" s="1"/>
      <c r="BI577" s="1"/>
      <c r="BJ577" s="1"/>
      <c r="BK577" s="1"/>
      <c r="BL577" s="1"/>
      <c r="BM577" s="1"/>
      <c r="BN577" s="1"/>
      <c r="BO577" s="1"/>
      <c r="BP577" s="1"/>
      <c r="BQ577" s="1"/>
      <c r="BR577" s="1"/>
      <c r="BS577" s="1"/>
      <c r="BT577" s="1"/>
    </row>
    <row r="578" spans="1:72" s="139" customFormat="1" x14ac:dyDescent="0.2">
      <c r="A578" s="20"/>
      <c r="B578" s="20"/>
      <c r="C578" s="25"/>
      <c r="D578" s="19"/>
      <c r="E578" s="19"/>
      <c r="F578" s="19"/>
      <c r="G578" s="19"/>
      <c r="H578" s="20"/>
      <c r="I578" s="20"/>
      <c r="J578" s="20"/>
      <c r="K578" s="20"/>
      <c r="L578" s="20"/>
      <c r="M578" s="20"/>
      <c r="N578" s="20"/>
      <c r="O578" s="18"/>
      <c r="P578" s="17"/>
      <c r="Q578" s="17"/>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1"/>
      <c r="BH578" s="1"/>
      <c r="BI578" s="1"/>
      <c r="BJ578" s="1"/>
      <c r="BK578" s="1"/>
      <c r="BL578" s="1"/>
      <c r="BM578" s="1"/>
      <c r="BN578" s="1"/>
      <c r="BO578" s="1"/>
      <c r="BP578" s="1"/>
      <c r="BQ578" s="1"/>
      <c r="BR578" s="1"/>
      <c r="BS578" s="1"/>
      <c r="BT578" s="1"/>
    </row>
    <row r="579" spans="1:72" s="139" customFormat="1" x14ac:dyDescent="0.2">
      <c r="A579" s="20"/>
      <c r="B579" s="20"/>
      <c r="C579" s="25"/>
      <c r="D579" s="19"/>
      <c r="E579" s="19"/>
      <c r="F579" s="19"/>
      <c r="G579" s="19"/>
      <c r="H579" s="20"/>
      <c r="I579" s="20"/>
      <c r="J579" s="20"/>
      <c r="K579" s="20"/>
      <c r="L579" s="20"/>
      <c r="M579" s="20"/>
      <c r="N579" s="20"/>
      <c r="O579" s="18"/>
      <c r="P579" s="17"/>
      <c r="Q579" s="17"/>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1"/>
      <c r="BH579" s="1"/>
      <c r="BI579" s="1"/>
      <c r="BJ579" s="1"/>
      <c r="BK579" s="1"/>
      <c r="BL579" s="1"/>
      <c r="BM579" s="1"/>
      <c r="BN579" s="1"/>
      <c r="BO579" s="1"/>
      <c r="BP579" s="1"/>
      <c r="BQ579" s="1"/>
      <c r="BR579" s="1"/>
      <c r="BS579" s="1"/>
      <c r="BT579" s="1"/>
    </row>
    <row r="580" spans="1:72" s="139" customFormat="1" x14ac:dyDescent="0.2">
      <c r="A580" s="20"/>
      <c r="B580" s="20"/>
      <c r="C580" s="25"/>
      <c r="D580" s="19"/>
      <c r="E580" s="19"/>
      <c r="F580" s="19"/>
      <c r="G580" s="19"/>
      <c r="H580" s="20"/>
      <c r="I580" s="20"/>
      <c r="J580" s="20"/>
      <c r="K580" s="20"/>
      <c r="L580" s="20"/>
      <c r="M580" s="20"/>
      <c r="N580" s="20"/>
      <c r="O580" s="18"/>
      <c r="P580" s="17"/>
      <c r="Q580" s="17"/>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1"/>
      <c r="BH580" s="1"/>
      <c r="BI580" s="1"/>
      <c r="BJ580" s="1"/>
      <c r="BK580" s="1"/>
      <c r="BL580" s="1"/>
      <c r="BM580" s="1"/>
      <c r="BN580" s="1"/>
      <c r="BO580" s="1"/>
      <c r="BP580" s="1"/>
      <c r="BQ580" s="1"/>
      <c r="BR580" s="1"/>
      <c r="BS580" s="1"/>
      <c r="BT580" s="1"/>
    </row>
    <row r="581" spans="1:72" s="139" customFormat="1" x14ac:dyDescent="0.2">
      <c r="A581" s="20"/>
      <c r="B581" s="20"/>
      <c r="C581" s="25"/>
      <c r="D581" s="19"/>
      <c r="E581" s="19"/>
      <c r="F581" s="19"/>
      <c r="G581" s="19"/>
      <c r="H581" s="20"/>
      <c r="I581" s="20"/>
      <c r="J581" s="20"/>
      <c r="K581" s="20"/>
      <c r="L581" s="20"/>
      <c r="M581" s="20"/>
      <c r="N581" s="20"/>
      <c r="O581" s="18"/>
      <c r="P581" s="17"/>
      <c r="Q581" s="17"/>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1"/>
      <c r="BH581" s="1"/>
      <c r="BI581" s="1"/>
      <c r="BJ581" s="1"/>
      <c r="BK581" s="1"/>
      <c r="BL581" s="1"/>
      <c r="BM581" s="1"/>
      <c r="BN581" s="1"/>
      <c r="BO581" s="1"/>
      <c r="BP581" s="1"/>
      <c r="BQ581" s="1"/>
      <c r="BR581" s="1"/>
      <c r="BS581" s="1"/>
      <c r="BT581" s="1"/>
    </row>
    <row r="582" spans="1:72" s="139" customFormat="1" x14ac:dyDescent="0.2">
      <c r="A582" s="20"/>
      <c r="B582" s="20"/>
      <c r="C582" s="25"/>
      <c r="D582" s="19"/>
      <c r="E582" s="19"/>
      <c r="F582" s="19"/>
      <c r="G582" s="19"/>
      <c r="H582" s="20"/>
      <c r="I582" s="20"/>
      <c r="J582" s="20"/>
      <c r="K582" s="20"/>
      <c r="L582" s="20"/>
      <c r="M582" s="20"/>
      <c r="N582" s="20"/>
      <c r="O582" s="18"/>
      <c r="P582" s="17"/>
      <c r="Q582" s="17"/>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1"/>
      <c r="BH582" s="1"/>
      <c r="BI582" s="1"/>
      <c r="BJ582" s="1"/>
      <c r="BK582" s="1"/>
      <c r="BL582" s="1"/>
      <c r="BM582" s="1"/>
      <c r="BN582" s="1"/>
      <c r="BO582" s="1"/>
      <c r="BP582" s="1"/>
      <c r="BQ582" s="1"/>
      <c r="BR582" s="1"/>
      <c r="BS582" s="1"/>
      <c r="BT582" s="1"/>
    </row>
    <row r="583" spans="1:72" s="139" customFormat="1" x14ac:dyDescent="0.2">
      <c r="A583" s="20"/>
      <c r="B583" s="20"/>
      <c r="C583" s="25"/>
      <c r="D583" s="19"/>
      <c r="E583" s="19"/>
      <c r="F583" s="19"/>
      <c r="G583" s="19"/>
      <c r="H583" s="20"/>
      <c r="I583" s="20"/>
      <c r="J583" s="20"/>
      <c r="K583" s="20"/>
      <c r="L583" s="20"/>
      <c r="M583" s="20"/>
      <c r="N583" s="20"/>
      <c r="O583" s="18"/>
      <c r="P583" s="17"/>
      <c r="Q583" s="17"/>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1"/>
      <c r="BH583" s="1"/>
      <c r="BI583" s="1"/>
      <c r="BJ583" s="1"/>
      <c r="BK583" s="1"/>
      <c r="BL583" s="1"/>
      <c r="BM583" s="1"/>
      <c r="BN583" s="1"/>
      <c r="BO583" s="1"/>
      <c r="BP583" s="1"/>
      <c r="BQ583" s="1"/>
      <c r="BR583" s="1"/>
      <c r="BS583" s="1"/>
      <c r="BT583" s="1"/>
    </row>
    <row r="584" spans="1:72" s="139" customFormat="1" x14ac:dyDescent="0.2">
      <c r="A584" s="20"/>
      <c r="B584" s="20"/>
      <c r="C584" s="25"/>
      <c r="D584" s="19"/>
      <c r="E584" s="19"/>
      <c r="F584" s="19"/>
      <c r="G584" s="19"/>
      <c r="H584" s="20"/>
      <c r="I584" s="20"/>
      <c r="J584" s="20"/>
      <c r="K584" s="20"/>
      <c r="L584" s="20"/>
      <c r="M584" s="20"/>
      <c r="N584" s="20"/>
      <c r="O584" s="18"/>
      <c r="P584" s="17"/>
      <c r="Q584" s="17"/>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1"/>
      <c r="BH584" s="1"/>
      <c r="BI584" s="1"/>
      <c r="BJ584" s="1"/>
      <c r="BK584" s="1"/>
      <c r="BL584" s="1"/>
      <c r="BM584" s="1"/>
      <c r="BN584" s="1"/>
      <c r="BO584" s="1"/>
      <c r="BP584" s="1"/>
      <c r="BQ584" s="1"/>
      <c r="BR584" s="1"/>
      <c r="BS584" s="1"/>
      <c r="BT584" s="1"/>
    </row>
    <row r="585" spans="1:72" s="139" customFormat="1" x14ac:dyDescent="0.2">
      <c r="A585" s="20"/>
      <c r="B585" s="20"/>
      <c r="C585" s="25"/>
      <c r="D585" s="19"/>
      <c r="E585" s="19"/>
      <c r="F585" s="19"/>
      <c r="G585" s="19"/>
      <c r="H585" s="20"/>
      <c r="I585" s="20"/>
      <c r="J585" s="20"/>
      <c r="K585" s="20"/>
      <c r="L585" s="20"/>
      <c r="M585" s="20"/>
      <c r="N585" s="20"/>
      <c r="O585" s="18"/>
      <c r="P585" s="17"/>
      <c r="Q585" s="17"/>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1"/>
      <c r="BH585" s="1"/>
      <c r="BI585" s="1"/>
      <c r="BJ585" s="1"/>
      <c r="BK585" s="1"/>
      <c r="BL585" s="1"/>
      <c r="BM585" s="1"/>
      <c r="BN585" s="1"/>
      <c r="BO585" s="1"/>
      <c r="BP585" s="1"/>
      <c r="BQ585" s="1"/>
      <c r="BR585" s="1"/>
      <c r="BS585" s="1"/>
      <c r="BT585" s="1"/>
    </row>
    <row r="586" spans="1:72" s="139" customFormat="1" x14ac:dyDescent="0.2">
      <c r="A586" s="20"/>
      <c r="B586" s="20"/>
      <c r="C586" s="25"/>
      <c r="D586" s="19"/>
      <c r="E586" s="19"/>
      <c r="F586" s="19"/>
      <c r="G586" s="19"/>
      <c r="H586" s="20"/>
      <c r="I586" s="20"/>
      <c r="J586" s="20"/>
      <c r="K586" s="20"/>
      <c r="L586" s="20"/>
      <c r="M586" s="20"/>
      <c r="N586" s="20"/>
      <c r="O586" s="18"/>
      <c r="P586" s="17"/>
      <c r="Q586" s="17"/>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1"/>
      <c r="BH586" s="1"/>
      <c r="BI586" s="1"/>
      <c r="BJ586" s="1"/>
      <c r="BK586" s="1"/>
      <c r="BL586" s="1"/>
      <c r="BM586" s="1"/>
      <c r="BN586" s="1"/>
      <c r="BO586" s="1"/>
      <c r="BP586" s="1"/>
      <c r="BQ586" s="1"/>
      <c r="BR586" s="1"/>
      <c r="BS586" s="1"/>
      <c r="BT586" s="1"/>
    </row>
    <row r="587" spans="1:72" s="139" customFormat="1" x14ac:dyDescent="0.2">
      <c r="A587" s="20"/>
      <c r="B587" s="20"/>
      <c r="C587" s="25"/>
      <c r="D587" s="19"/>
      <c r="E587" s="19"/>
      <c r="F587" s="19"/>
      <c r="G587" s="19"/>
      <c r="H587" s="20"/>
      <c r="I587" s="20"/>
      <c r="J587" s="20"/>
      <c r="K587" s="20"/>
      <c r="L587" s="20"/>
      <c r="M587" s="20"/>
      <c r="N587" s="20"/>
      <c r="O587" s="18"/>
      <c r="P587" s="17"/>
      <c r="Q587" s="17"/>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1"/>
      <c r="BH587" s="1"/>
      <c r="BI587" s="1"/>
      <c r="BJ587" s="1"/>
      <c r="BK587" s="1"/>
      <c r="BL587" s="1"/>
      <c r="BM587" s="1"/>
      <c r="BN587" s="1"/>
      <c r="BO587" s="1"/>
      <c r="BP587" s="1"/>
      <c r="BQ587" s="1"/>
      <c r="BR587" s="1"/>
      <c r="BS587" s="1"/>
      <c r="BT587" s="1"/>
    </row>
    <row r="588" spans="1:72" s="139" customFormat="1" x14ac:dyDescent="0.2">
      <c r="A588" s="20"/>
      <c r="B588" s="20"/>
      <c r="C588" s="25"/>
      <c r="D588" s="19"/>
      <c r="E588" s="19"/>
      <c r="F588" s="19"/>
      <c r="G588" s="19"/>
      <c r="H588" s="20"/>
      <c r="I588" s="20"/>
      <c r="J588" s="20"/>
      <c r="K588" s="20"/>
      <c r="L588" s="20"/>
      <c r="M588" s="20"/>
      <c r="N588" s="20"/>
      <c r="O588" s="18"/>
      <c r="P588" s="17"/>
      <c r="Q588" s="17"/>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1"/>
      <c r="BH588" s="1"/>
      <c r="BI588" s="1"/>
      <c r="BJ588" s="1"/>
      <c r="BK588" s="1"/>
      <c r="BL588" s="1"/>
      <c r="BM588" s="1"/>
      <c r="BN588" s="1"/>
      <c r="BO588" s="1"/>
      <c r="BP588" s="1"/>
      <c r="BQ588" s="1"/>
      <c r="BR588" s="1"/>
      <c r="BS588" s="1"/>
      <c r="BT588" s="1"/>
    </row>
    <row r="589" spans="1:72" s="139" customFormat="1" x14ac:dyDescent="0.2">
      <c r="A589" s="20"/>
      <c r="B589" s="20"/>
      <c r="C589" s="25"/>
      <c r="D589" s="19"/>
      <c r="E589" s="19"/>
      <c r="F589" s="19"/>
      <c r="G589" s="19"/>
      <c r="H589" s="20"/>
      <c r="I589" s="20"/>
      <c r="J589" s="20"/>
      <c r="K589" s="20"/>
      <c r="L589" s="20"/>
      <c r="M589" s="20"/>
      <c r="N589" s="20"/>
      <c r="O589" s="18"/>
      <c r="P589" s="17"/>
      <c r="Q589" s="17"/>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1"/>
      <c r="BH589" s="1"/>
      <c r="BI589" s="1"/>
      <c r="BJ589" s="1"/>
      <c r="BK589" s="1"/>
      <c r="BL589" s="1"/>
      <c r="BM589" s="1"/>
      <c r="BN589" s="1"/>
      <c r="BO589" s="1"/>
      <c r="BP589" s="1"/>
      <c r="BQ589" s="1"/>
      <c r="BR589" s="1"/>
      <c r="BS589" s="1"/>
      <c r="BT589" s="1"/>
    </row>
    <row r="590" spans="1:72" s="139" customFormat="1" x14ac:dyDescent="0.2">
      <c r="A590" s="20"/>
      <c r="B590" s="20"/>
      <c r="C590" s="25"/>
      <c r="D590" s="19"/>
      <c r="E590" s="19"/>
      <c r="F590" s="19"/>
      <c r="G590" s="19"/>
      <c r="H590" s="20"/>
      <c r="I590" s="20"/>
      <c r="J590" s="20"/>
      <c r="K590" s="20"/>
      <c r="L590" s="20"/>
      <c r="M590" s="20"/>
      <c r="N590" s="20"/>
      <c r="O590" s="18"/>
      <c r="P590" s="17"/>
      <c r="Q590" s="17"/>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1"/>
      <c r="BH590" s="1"/>
      <c r="BI590" s="1"/>
      <c r="BJ590" s="1"/>
      <c r="BK590" s="1"/>
      <c r="BL590" s="1"/>
      <c r="BM590" s="1"/>
      <c r="BN590" s="1"/>
      <c r="BO590" s="1"/>
      <c r="BP590" s="1"/>
      <c r="BQ590" s="1"/>
      <c r="BR590" s="1"/>
      <c r="BS590" s="1"/>
      <c r="BT590" s="1"/>
    </row>
    <row r="591" spans="1:72" s="139" customFormat="1" x14ac:dyDescent="0.2">
      <c r="A591" s="20"/>
      <c r="B591" s="20"/>
      <c r="C591" s="25"/>
      <c r="D591" s="19"/>
      <c r="E591" s="19"/>
      <c r="F591" s="19"/>
      <c r="G591" s="19"/>
      <c r="H591" s="20"/>
      <c r="I591" s="20"/>
      <c r="J591" s="20"/>
      <c r="K591" s="20"/>
      <c r="L591" s="20"/>
      <c r="M591" s="20"/>
      <c r="N591" s="20"/>
      <c r="O591" s="18"/>
      <c r="P591" s="17"/>
      <c r="Q591" s="17"/>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1"/>
      <c r="BH591" s="1"/>
      <c r="BI591" s="1"/>
      <c r="BJ591" s="1"/>
      <c r="BK591" s="1"/>
      <c r="BL591" s="1"/>
      <c r="BM591" s="1"/>
      <c r="BN591" s="1"/>
      <c r="BO591" s="1"/>
      <c r="BP591" s="1"/>
      <c r="BQ591" s="1"/>
      <c r="BR591" s="1"/>
      <c r="BS591" s="1"/>
      <c r="BT591" s="1"/>
    </row>
    <row r="592" spans="1:72" s="139" customFormat="1" x14ac:dyDescent="0.2">
      <c r="A592" s="20"/>
      <c r="B592" s="20"/>
      <c r="C592" s="25"/>
      <c r="D592" s="19"/>
      <c r="E592" s="19"/>
      <c r="F592" s="19"/>
      <c r="G592" s="19"/>
      <c r="H592" s="20"/>
      <c r="I592" s="20"/>
      <c r="J592" s="20"/>
      <c r="K592" s="20"/>
      <c r="L592" s="20"/>
      <c r="M592" s="20"/>
      <c r="N592" s="20"/>
      <c r="O592" s="18"/>
      <c r="P592" s="17"/>
      <c r="Q592" s="17"/>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1"/>
      <c r="BH592" s="1"/>
      <c r="BI592" s="1"/>
      <c r="BJ592" s="1"/>
      <c r="BK592" s="1"/>
      <c r="BL592" s="1"/>
      <c r="BM592" s="1"/>
      <c r="BN592" s="1"/>
      <c r="BO592" s="1"/>
      <c r="BP592" s="1"/>
      <c r="BQ592" s="1"/>
      <c r="BR592" s="1"/>
      <c r="BS592" s="1"/>
      <c r="BT592" s="1"/>
    </row>
    <row r="593" spans="1:72" s="139" customFormat="1" x14ac:dyDescent="0.2">
      <c r="A593" s="20"/>
      <c r="B593" s="20"/>
      <c r="C593" s="25"/>
      <c r="D593" s="19"/>
      <c r="E593" s="19"/>
      <c r="F593" s="19"/>
      <c r="G593" s="19"/>
      <c r="H593" s="20"/>
      <c r="I593" s="20"/>
      <c r="J593" s="20"/>
      <c r="K593" s="20"/>
      <c r="L593" s="20"/>
      <c r="M593" s="20"/>
      <c r="N593" s="20"/>
      <c r="O593" s="18"/>
      <c r="P593" s="17"/>
      <c r="Q593" s="17"/>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1"/>
      <c r="BH593" s="1"/>
      <c r="BI593" s="1"/>
      <c r="BJ593" s="1"/>
      <c r="BK593" s="1"/>
      <c r="BL593" s="1"/>
      <c r="BM593" s="1"/>
      <c r="BN593" s="1"/>
      <c r="BO593" s="1"/>
      <c r="BP593" s="1"/>
      <c r="BQ593" s="1"/>
      <c r="BR593" s="1"/>
      <c r="BS593" s="1"/>
      <c r="BT593" s="1"/>
    </row>
    <row r="594" spans="1:72" s="139" customFormat="1" x14ac:dyDescent="0.2">
      <c r="A594" s="20"/>
      <c r="B594" s="20"/>
      <c r="C594" s="25"/>
      <c r="D594" s="19"/>
      <c r="E594" s="19"/>
      <c r="F594" s="19"/>
      <c r="G594" s="19"/>
      <c r="H594" s="20"/>
      <c r="I594" s="20"/>
      <c r="J594" s="20"/>
      <c r="K594" s="20"/>
      <c r="L594" s="20"/>
      <c r="M594" s="20"/>
      <c r="N594" s="20"/>
      <c r="O594" s="18"/>
      <c r="P594" s="17"/>
      <c r="Q594" s="17"/>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1"/>
      <c r="BH594" s="1"/>
      <c r="BI594" s="1"/>
      <c r="BJ594" s="1"/>
      <c r="BK594" s="1"/>
      <c r="BL594" s="1"/>
      <c r="BM594" s="1"/>
      <c r="BN594" s="1"/>
      <c r="BO594" s="1"/>
      <c r="BP594" s="1"/>
      <c r="BQ594" s="1"/>
      <c r="BR594" s="1"/>
      <c r="BS594" s="1"/>
      <c r="BT594" s="1"/>
    </row>
    <row r="595" spans="1:72" s="139" customFormat="1" x14ac:dyDescent="0.2">
      <c r="A595" s="20"/>
      <c r="B595" s="20"/>
      <c r="C595" s="25"/>
      <c r="D595" s="19"/>
      <c r="E595" s="19"/>
      <c r="F595" s="19"/>
      <c r="G595" s="19"/>
      <c r="H595" s="20"/>
      <c r="I595" s="20"/>
      <c r="J595" s="20"/>
      <c r="K595" s="20"/>
      <c r="L595" s="20"/>
      <c r="M595" s="20"/>
      <c r="N595" s="20"/>
      <c r="O595" s="18"/>
      <c r="P595" s="17"/>
      <c r="Q595" s="17"/>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1"/>
      <c r="BH595" s="1"/>
      <c r="BI595" s="1"/>
      <c r="BJ595" s="1"/>
      <c r="BK595" s="1"/>
      <c r="BL595" s="1"/>
      <c r="BM595" s="1"/>
      <c r="BN595" s="1"/>
      <c r="BO595" s="1"/>
      <c r="BP595" s="1"/>
      <c r="BQ595" s="1"/>
      <c r="BR595" s="1"/>
      <c r="BS595" s="1"/>
      <c r="BT595" s="1"/>
    </row>
    <row r="596" spans="1:72" s="139" customFormat="1" x14ac:dyDescent="0.2">
      <c r="A596" s="20"/>
      <c r="B596" s="20"/>
      <c r="C596" s="25"/>
      <c r="D596" s="19"/>
      <c r="E596" s="19"/>
      <c r="F596" s="19"/>
      <c r="G596" s="19"/>
      <c r="H596" s="20"/>
      <c r="I596" s="20"/>
      <c r="J596" s="20"/>
      <c r="K596" s="20"/>
      <c r="L596" s="20"/>
      <c r="M596" s="20"/>
      <c r="N596" s="20"/>
      <c r="O596" s="18"/>
      <c r="P596" s="17"/>
      <c r="Q596" s="17"/>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1"/>
      <c r="BH596" s="1"/>
      <c r="BI596" s="1"/>
      <c r="BJ596" s="1"/>
      <c r="BK596" s="1"/>
      <c r="BL596" s="1"/>
      <c r="BM596" s="1"/>
      <c r="BN596" s="1"/>
      <c r="BO596" s="1"/>
      <c r="BP596" s="1"/>
      <c r="BQ596" s="1"/>
      <c r="BR596" s="1"/>
      <c r="BS596" s="1"/>
      <c r="BT596" s="1"/>
    </row>
    <row r="597" spans="1:72" s="139" customFormat="1" x14ac:dyDescent="0.2">
      <c r="A597" s="20"/>
      <c r="B597" s="20"/>
      <c r="C597" s="25"/>
      <c r="D597" s="19"/>
      <c r="E597" s="19"/>
      <c r="F597" s="19"/>
      <c r="G597" s="19"/>
      <c r="H597" s="20"/>
      <c r="I597" s="20"/>
      <c r="J597" s="20"/>
      <c r="K597" s="20"/>
      <c r="L597" s="20"/>
      <c r="M597" s="20"/>
      <c r="N597" s="20"/>
      <c r="O597" s="18"/>
      <c r="P597" s="17"/>
      <c r="Q597" s="17"/>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1"/>
      <c r="BH597" s="1"/>
      <c r="BI597" s="1"/>
      <c r="BJ597" s="1"/>
      <c r="BK597" s="1"/>
      <c r="BL597" s="1"/>
      <c r="BM597" s="1"/>
      <c r="BN597" s="1"/>
      <c r="BO597" s="1"/>
      <c r="BP597" s="1"/>
      <c r="BQ597" s="1"/>
      <c r="BR597" s="1"/>
      <c r="BS597" s="1"/>
      <c r="BT597" s="1"/>
    </row>
    <row r="598" spans="1:72" s="139" customFormat="1" x14ac:dyDescent="0.2">
      <c r="A598" s="20"/>
      <c r="B598" s="20"/>
      <c r="C598" s="25"/>
      <c r="D598" s="19"/>
      <c r="E598" s="19"/>
      <c r="F598" s="19"/>
      <c r="G598" s="19"/>
      <c r="H598" s="20"/>
      <c r="I598" s="20"/>
      <c r="J598" s="20"/>
      <c r="K598" s="20"/>
      <c r="L598" s="20"/>
      <c r="M598" s="20"/>
      <c r="N598" s="20"/>
      <c r="O598" s="18"/>
      <c r="P598" s="17"/>
      <c r="Q598" s="17"/>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1"/>
      <c r="BH598" s="1"/>
      <c r="BI598" s="1"/>
      <c r="BJ598" s="1"/>
      <c r="BK598" s="1"/>
      <c r="BL598" s="1"/>
      <c r="BM598" s="1"/>
      <c r="BN598" s="1"/>
      <c r="BO598" s="1"/>
      <c r="BP598" s="1"/>
      <c r="BQ598" s="1"/>
      <c r="BR598" s="1"/>
      <c r="BS598" s="1"/>
      <c r="BT598" s="1"/>
    </row>
    <row r="599" spans="1:72" s="139" customFormat="1" x14ac:dyDescent="0.2">
      <c r="A599" s="20"/>
      <c r="B599" s="20"/>
      <c r="C599" s="25"/>
      <c r="D599" s="19"/>
      <c r="E599" s="19"/>
      <c r="F599" s="19"/>
      <c r="G599" s="19"/>
      <c r="H599" s="20"/>
      <c r="I599" s="20"/>
      <c r="J599" s="20"/>
      <c r="K599" s="20"/>
      <c r="L599" s="20"/>
      <c r="M599" s="20"/>
      <c r="N599" s="20"/>
      <c r="O599" s="18"/>
      <c r="P599" s="17"/>
      <c r="Q599" s="17"/>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1"/>
      <c r="BH599" s="1"/>
      <c r="BI599" s="1"/>
      <c r="BJ599" s="1"/>
      <c r="BK599" s="1"/>
      <c r="BL599" s="1"/>
      <c r="BM599" s="1"/>
      <c r="BN599" s="1"/>
      <c r="BO599" s="1"/>
      <c r="BP599" s="1"/>
      <c r="BQ599" s="1"/>
      <c r="BR599" s="1"/>
      <c r="BS599" s="1"/>
      <c r="BT599" s="1"/>
    </row>
    <row r="600" spans="1:72" s="139" customFormat="1" x14ac:dyDescent="0.2">
      <c r="A600" s="20"/>
      <c r="B600" s="20"/>
      <c r="C600" s="25"/>
      <c r="D600" s="19"/>
      <c r="E600" s="19"/>
      <c r="F600" s="19"/>
      <c r="G600" s="19"/>
      <c r="H600" s="20"/>
      <c r="I600" s="20"/>
      <c r="J600" s="20"/>
      <c r="K600" s="20"/>
      <c r="L600" s="20"/>
      <c r="M600" s="20"/>
      <c r="N600" s="20"/>
      <c r="O600" s="18"/>
      <c r="P600" s="17"/>
      <c r="Q600" s="17"/>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1"/>
      <c r="BH600" s="1"/>
      <c r="BI600" s="1"/>
      <c r="BJ600" s="1"/>
      <c r="BK600" s="1"/>
      <c r="BL600" s="1"/>
      <c r="BM600" s="1"/>
      <c r="BN600" s="1"/>
      <c r="BO600" s="1"/>
      <c r="BP600" s="1"/>
      <c r="BQ600" s="1"/>
      <c r="BR600" s="1"/>
      <c r="BS600" s="1"/>
      <c r="BT600" s="1"/>
    </row>
    <row r="601" spans="1:72" s="139" customFormat="1" x14ac:dyDescent="0.2">
      <c r="A601" s="20"/>
      <c r="B601" s="20"/>
      <c r="C601" s="25"/>
      <c r="D601" s="19"/>
      <c r="E601" s="19"/>
      <c r="F601" s="19"/>
      <c r="G601" s="19"/>
      <c r="H601" s="20"/>
      <c r="I601" s="20"/>
      <c r="J601" s="20"/>
      <c r="K601" s="20"/>
      <c r="L601" s="20"/>
      <c r="M601" s="20"/>
      <c r="N601" s="20"/>
      <c r="O601" s="18"/>
      <c r="P601" s="17"/>
      <c r="Q601" s="17"/>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1"/>
      <c r="BH601" s="1"/>
      <c r="BI601" s="1"/>
      <c r="BJ601" s="1"/>
      <c r="BK601" s="1"/>
      <c r="BL601" s="1"/>
      <c r="BM601" s="1"/>
      <c r="BN601" s="1"/>
      <c r="BO601" s="1"/>
      <c r="BP601" s="1"/>
      <c r="BQ601" s="1"/>
      <c r="BR601" s="1"/>
      <c r="BS601" s="1"/>
      <c r="BT601" s="1"/>
    </row>
    <row r="602" spans="1:72" s="139" customFormat="1" x14ac:dyDescent="0.2">
      <c r="A602" s="20"/>
      <c r="B602" s="20"/>
      <c r="C602" s="25"/>
      <c r="D602" s="19"/>
      <c r="E602" s="19"/>
      <c r="F602" s="19"/>
      <c r="G602" s="19"/>
      <c r="H602" s="20"/>
      <c r="I602" s="20"/>
      <c r="J602" s="20"/>
      <c r="K602" s="20"/>
      <c r="L602" s="20"/>
      <c r="M602" s="20"/>
      <c r="N602" s="20"/>
      <c r="O602" s="18"/>
      <c r="P602" s="17"/>
      <c r="Q602" s="17"/>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1"/>
      <c r="BH602" s="1"/>
      <c r="BI602" s="1"/>
      <c r="BJ602" s="1"/>
      <c r="BK602" s="1"/>
      <c r="BL602" s="1"/>
      <c r="BM602" s="1"/>
      <c r="BN602" s="1"/>
      <c r="BO602" s="1"/>
      <c r="BP602" s="1"/>
      <c r="BQ602" s="1"/>
      <c r="BR602" s="1"/>
      <c r="BS602" s="1"/>
      <c r="BT602" s="1"/>
    </row>
    <row r="603" spans="1:72" s="139" customFormat="1" x14ac:dyDescent="0.2">
      <c r="A603" s="20"/>
      <c r="B603" s="20"/>
      <c r="C603" s="25"/>
      <c r="D603" s="19"/>
      <c r="E603" s="19"/>
      <c r="F603" s="19"/>
      <c r="G603" s="19"/>
      <c r="H603" s="20"/>
      <c r="I603" s="20"/>
      <c r="J603" s="20"/>
      <c r="K603" s="20"/>
      <c r="L603" s="20"/>
      <c r="M603" s="20"/>
      <c r="N603" s="20"/>
      <c r="O603" s="18"/>
      <c r="P603" s="17"/>
      <c r="Q603" s="17"/>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1"/>
      <c r="BH603" s="1"/>
      <c r="BI603" s="1"/>
      <c r="BJ603" s="1"/>
      <c r="BK603" s="1"/>
      <c r="BL603" s="1"/>
      <c r="BM603" s="1"/>
      <c r="BN603" s="1"/>
      <c r="BO603" s="1"/>
      <c r="BP603" s="1"/>
      <c r="BQ603" s="1"/>
      <c r="BR603" s="1"/>
      <c r="BS603" s="1"/>
      <c r="BT603" s="1"/>
    </row>
    <row r="604" spans="1:72" s="139" customFormat="1" x14ac:dyDescent="0.2">
      <c r="A604" s="20"/>
      <c r="B604" s="20"/>
      <c r="C604" s="25"/>
      <c r="D604" s="19"/>
      <c r="E604" s="19"/>
      <c r="F604" s="19"/>
      <c r="G604" s="19"/>
      <c r="H604" s="20"/>
      <c r="I604" s="20"/>
      <c r="J604" s="20"/>
      <c r="K604" s="20"/>
      <c r="L604" s="20"/>
      <c r="M604" s="20"/>
      <c r="N604" s="20"/>
      <c r="O604" s="18"/>
      <c r="P604" s="17"/>
      <c r="Q604" s="17"/>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1"/>
      <c r="BH604" s="1"/>
      <c r="BI604" s="1"/>
      <c r="BJ604" s="1"/>
      <c r="BK604" s="1"/>
      <c r="BL604" s="1"/>
      <c r="BM604" s="1"/>
      <c r="BN604" s="1"/>
      <c r="BO604" s="1"/>
      <c r="BP604" s="1"/>
      <c r="BQ604" s="1"/>
      <c r="BR604" s="1"/>
      <c r="BS604" s="1"/>
      <c r="BT604" s="1"/>
    </row>
    <row r="605" spans="1:72" s="139" customFormat="1" x14ac:dyDescent="0.2">
      <c r="A605" s="20"/>
      <c r="B605" s="20"/>
      <c r="C605" s="25"/>
      <c r="D605" s="19"/>
      <c r="E605" s="19"/>
      <c r="F605" s="19"/>
      <c r="G605" s="19"/>
      <c r="H605" s="20"/>
      <c r="I605" s="20"/>
      <c r="J605" s="20"/>
      <c r="K605" s="20"/>
      <c r="L605" s="20"/>
      <c r="M605" s="20"/>
      <c r="N605" s="20"/>
      <c r="O605" s="18"/>
      <c r="P605" s="17"/>
      <c r="Q605" s="17"/>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1"/>
      <c r="BH605" s="1"/>
      <c r="BI605" s="1"/>
      <c r="BJ605" s="1"/>
      <c r="BK605" s="1"/>
      <c r="BL605" s="1"/>
      <c r="BM605" s="1"/>
      <c r="BN605" s="1"/>
      <c r="BO605" s="1"/>
      <c r="BP605" s="1"/>
      <c r="BQ605" s="1"/>
      <c r="BR605" s="1"/>
      <c r="BS605" s="1"/>
      <c r="BT605" s="1"/>
    </row>
    <row r="606" spans="1:72" s="139" customFormat="1" x14ac:dyDescent="0.2">
      <c r="A606" s="20"/>
      <c r="B606" s="20"/>
      <c r="C606" s="25"/>
      <c r="D606" s="19"/>
      <c r="E606" s="19"/>
      <c r="F606" s="19"/>
      <c r="G606" s="19"/>
      <c r="H606" s="20"/>
      <c r="I606" s="20"/>
      <c r="J606" s="20"/>
      <c r="K606" s="20"/>
      <c r="L606" s="20"/>
      <c r="M606" s="20"/>
      <c r="N606" s="20"/>
      <c r="O606" s="18"/>
      <c r="P606" s="17"/>
      <c r="Q606" s="17"/>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1"/>
      <c r="BH606" s="1"/>
      <c r="BI606" s="1"/>
      <c r="BJ606" s="1"/>
      <c r="BK606" s="1"/>
      <c r="BL606" s="1"/>
      <c r="BM606" s="1"/>
      <c r="BN606" s="1"/>
      <c r="BO606" s="1"/>
      <c r="BP606" s="1"/>
      <c r="BQ606" s="1"/>
      <c r="BR606" s="1"/>
      <c r="BS606" s="1"/>
      <c r="BT606" s="1"/>
    </row>
    <row r="607" spans="1:72" s="139" customFormat="1" x14ac:dyDescent="0.2">
      <c r="A607" s="20"/>
      <c r="B607" s="20"/>
      <c r="C607" s="25"/>
      <c r="D607" s="19"/>
      <c r="E607" s="19"/>
      <c r="F607" s="19"/>
      <c r="G607" s="19"/>
      <c r="H607" s="20"/>
      <c r="I607" s="20"/>
      <c r="J607" s="20"/>
      <c r="K607" s="20"/>
      <c r="L607" s="20"/>
      <c r="M607" s="20"/>
      <c r="N607" s="20"/>
      <c r="O607" s="18"/>
      <c r="P607" s="17"/>
      <c r="Q607" s="17"/>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1"/>
      <c r="BH607" s="1"/>
      <c r="BI607" s="1"/>
      <c r="BJ607" s="1"/>
      <c r="BK607" s="1"/>
      <c r="BL607" s="1"/>
      <c r="BM607" s="1"/>
      <c r="BN607" s="1"/>
      <c r="BO607" s="1"/>
      <c r="BP607" s="1"/>
      <c r="BQ607" s="1"/>
      <c r="BR607" s="1"/>
      <c r="BS607" s="1"/>
      <c r="BT607" s="1"/>
    </row>
    <row r="608" spans="1:72" s="139" customFormat="1" x14ac:dyDescent="0.2">
      <c r="A608" s="20"/>
      <c r="B608" s="20"/>
      <c r="C608" s="25"/>
      <c r="D608" s="19"/>
      <c r="E608" s="19"/>
      <c r="F608" s="19"/>
      <c r="G608" s="19"/>
      <c r="H608" s="20"/>
      <c r="I608" s="20"/>
      <c r="J608" s="20"/>
      <c r="K608" s="20"/>
      <c r="L608" s="20"/>
      <c r="M608" s="20"/>
      <c r="N608" s="20"/>
      <c r="O608" s="18"/>
      <c r="P608" s="17"/>
      <c r="Q608" s="17"/>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1"/>
      <c r="BH608" s="1"/>
      <c r="BI608" s="1"/>
      <c r="BJ608" s="1"/>
      <c r="BK608" s="1"/>
      <c r="BL608" s="1"/>
      <c r="BM608" s="1"/>
      <c r="BN608" s="1"/>
      <c r="BO608" s="1"/>
      <c r="BP608" s="1"/>
      <c r="BQ608" s="1"/>
      <c r="BR608" s="1"/>
      <c r="BS608" s="1"/>
      <c r="BT608" s="1"/>
    </row>
    <row r="609" spans="1:72" s="139" customFormat="1" x14ac:dyDescent="0.2">
      <c r="A609" s="20"/>
      <c r="B609" s="20"/>
      <c r="C609" s="25"/>
      <c r="D609" s="19"/>
      <c r="E609" s="19"/>
      <c r="F609" s="19"/>
      <c r="G609" s="19"/>
      <c r="H609" s="20"/>
      <c r="I609" s="20"/>
      <c r="J609" s="20"/>
      <c r="K609" s="20"/>
      <c r="L609" s="20"/>
      <c r="M609" s="20"/>
      <c r="N609" s="20"/>
      <c r="O609" s="18"/>
      <c r="P609" s="17"/>
      <c r="Q609" s="17"/>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1"/>
      <c r="BH609" s="1"/>
      <c r="BI609" s="1"/>
      <c r="BJ609" s="1"/>
      <c r="BK609" s="1"/>
      <c r="BL609" s="1"/>
      <c r="BM609" s="1"/>
      <c r="BN609" s="1"/>
      <c r="BO609" s="1"/>
      <c r="BP609" s="1"/>
      <c r="BQ609" s="1"/>
      <c r="BR609" s="1"/>
      <c r="BS609" s="1"/>
      <c r="BT609" s="1"/>
    </row>
    <row r="610" spans="1:72" s="139" customFormat="1" x14ac:dyDescent="0.2">
      <c r="A610" s="20"/>
      <c r="B610" s="20"/>
      <c r="C610" s="25"/>
      <c r="D610" s="19"/>
      <c r="E610" s="19"/>
      <c r="F610" s="19"/>
      <c r="G610" s="19"/>
      <c r="H610" s="20"/>
      <c r="I610" s="20"/>
      <c r="J610" s="20"/>
      <c r="K610" s="20"/>
      <c r="L610" s="20"/>
      <c r="M610" s="20"/>
      <c r="N610" s="20"/>
      <c r="O610" s="18"/>
      <c r="P610" s="17"/>
      <c r="Q610" s="17"/>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1"/>
      <c r="BH610" s="1"/>
      <c r="BI610" s="1"/>
      <c r="BJ610" s="1"/>
      <c r="BK610" s="1"/>
      <c r="BL610" s="1"/>
      <c r="BM610" s="1"/>
      <c r="BN610" s="1"/>
      <c r="BO610" s="1"/>
      <c r="BP610" s="1"/>
      <c r="BQ610" s="1"/>
      <c r="BR610" s="1"/>
      <c r="BS610" s="1"/>
      <c r="BT610" s="1"/>
    </row>
    <row r="611" spans="1:72" s="139" customFormat="1" x14ac:dyDescent="0.2">
      <c r="A611" s="20"/>
      <c r="B611" s="20"/>
      <c r="C611" s="25"/>
      <c r="D611" s="19"/>
      <c r="E611" s="19"/>
      <c r="F611" s="19"/>
      <c r="G611" s="19"/>
      <c r="H611" s="20"/>
      <c r="I611" s="20"/>
      <c r="J611" s="20"/>
      <c r="K611" s="20"/>
      <c r="L611" s="20"/>
      <c r="M611" s="20"/>
      <c r="N611" s="20"/>
      <c r="O611" s="18"/>
      <c r="P611" s="17"/>
      <c r="Q611" s="17"/>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1"/>
      <c r="BH611" s="1"/>
      <c r="BI611" s="1"/>
      <c r="BJ611" s="1"/>
      <c r="BK611" s="1"/>
      <c r="BL611" s="1"/>
      <c r="BM611" s="1"/>
      <c r="BN611" s="1"/>
      <c r="BO611" s="1"/>
      <c r="BP611" s="1"/>
      <c r="BQ611" s="1"/>
      <c r="BR611" s="1"/>
      <c r="BS611" s="1"/>
      <c r="BT611" s="1"/>
    </row>
    <row r="612" spans="1:72" s="139" customFormat="1" x14ac:dyDescent="0.2">
      <c r="A612" s="20"/>
      <c r="B612" s="20"/>
      <c r="C612" s="25"/>
      <c r="D612" s="19"/>
      <c r="E612" s="19"/>
      <c r="F612" s="19"/>
      <c r="G612" s="19"/>
      <c r="H612" s="20"/>
      <c r="I612" s="20"/>
      <c r="J612" s="20"/>
      <c r="K612" s="20"/>
      <c r="L612" s="20"/>
      <c r="M612" s="20"/>
      <c r="N612" s="20"/>
      <c r="O612" s="18"/>
      <c r="P612" s="17"/>
      <c r="Q612" s="17"/>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1"/>
      <c r="BH612" s="1"/>
      <c r="BI612" s="1"/>
      <c r="BJ612" s="1"/>
      <c r="BK612" s="1"/>
      <c r="BL612" s="1"/>
      <c r="BM612" s="1"/>
      <c r="BN612" s="1"/>
      <c r="BO612" s="1"/>
      <c r="BP612" s="1"/>
      <c r="BQ612" s="1"/>
      <c r="BR612" s="1"/>
      <c r="BS612" s="1"/>
      <c r="BT612" s="1"/>
    </row>
    <row r="613" spans="1:72" s="139" customFormat="1" x14ac:dyDescent="0.2">
      <c r="A613" s="20"/>
      <c r="B613" s="20"/>
      <c r="C613" s="25"/>
      <c r="D613" s="19"/>
      <c r="E613" s="19"/>
      <c r="F613" s="19"/>
      <c r="G613" s="19"/>
      <c r="H613" s="20"/>
      <c r="I613" s="20"/>
      <c r="J613" s="20"/>
      <c r="K613" s="20"/>
      <c r="L613" s="20"/>
      <c r="M613" s="20"/>
      <c r="N613" s="20"/>
      <c r="O613" s="18"/>
      <c r="P613" s="17"/>
      <c r="Q613" s="17"/>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1"/>
      <c r="BH613" s="1"/>
      <c r="BI613" s="1"/>
      <c r="BJ613" s="1"/>
      <c r="BK613" s="1"/>
      <c r="BL613" s="1"/>
      <c r="BM613" s="1"/>
      <c r="BN613" s="1"/>
      <c r="BO613" s="1"/>
      <c r="BP613" s="1"/>
      <c r="BQ613" s="1"/>
      <c r="BR613" s="1"/>
      <c r="BS613" s="1"/>
      <c r="BT613" s="1"/>
    </row>
    <row r="614" spans="1:72" s="139" customFormat="1" x14ac:dyDescent="0.2">
      <c r="A614" s="20"/>
      <c r="B614" s="20"/>
      <c r="C614" s="25"/>
      <c r="D614" s="19"/>
      <c r="E614" s="19"/>
      <c r="F614" s="19"/>
      <c r="G614" s="19"/>
      <c r="H614" s="20"/>
      <c r="I614" s="20"/>
      <c r="J614" s="20"/>
      <c r="K614" s="20"/>
      <c r="L614" s="20"/>
      <c r="M614" s="20"/>
      <c r="N614" s="20"/>
      <c r="O614" s="18"/>
      <c r="P614" s="17"/>
      <c r="Q614" s="17"/>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1"/>
      <c r="BH614" s="1"/>
      <c r="BI614" s="1"/>
      <c r="BJ614" s="1"/>
      <c r="BK614" s="1"/>
      <c r="BL614" s="1"/>
      <c r="BM614" s="1"/>
      <c r="BN614" s="1"/>
      <c r="BO614" s="1"/>
      <c r="BP614" s="1"/>
      <c r="BQ614" s="1"/>
      <c r="BR614" s="1"/>
      <c r="BS614" s="1"/>
      <c r="BT614" s="1"/>
    </row>
    <row r="615" spans="1:72" s="139" customFormat="1" x14ac:dyDescent="0.2">
      <c r="A615" s="20"/>
      <c r="B615" s="20"/>
      <c r="C615" s="25"/>
      <c r="D615" s="19"/>
      <c r="E615" s="19"/>
      <c r="F615" s="19"/>
      <c r="G615" s="19"/>
      <c r="H615" s="20"/>
      <c r="I615" s="20"/>
      <c r="J615" s="20"/>
      <c r="K615" s="20"/>
      <c r="L615" s="20"/>
      <c r="M615" s="20"/>
      <c r="N615" s="20"/>
      <c r="O615" s="18"/>
      <c r="P615" s="17"/>
      <c r="Q615" s="17"/>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1"/>
      <c r="BH615" s="1"/>
      <c r="BI615" s="1"/>
      <c r="BJ615" s="1"/>
      <c r="BK615" s="1"/>
      <c r="BL615" s="1"/>
      <c r="BM615" s="1"/>
      <c r="BN615" s="1"/>
      <c r="BO615" s="1"/>
      <c r="BP615" s="1"/>
      <c r="BQ615" s="1"/>
      <c r="BR615" s="1"/>
      <c r="BS615" s="1"/>
      <c r="BT615" s="1"/>
    </row>
    <row r="616" spans="1:72" s="139" customFormat="1" x14ac:dyDescent="0.2">
      <c r="A616" s="20"/>
      <c r="B616" s="20"/>
      <c r="C616" s="25"/>
      <c r="D616" s="19"/>
      <c r="E616" s="19"/>
      <c r="F616" s="19"/>
      <c r="G616" s="19"/>
      <c r="H616" s="20"/>
      <c r="I616" s="20"/>
      <c r="J616" s="20"/>
      <c r="K616" s="20"/>
      <c r="L616" s="20"/>
      <c r="M616" s="20"/>
      <c r="N616" s="20"/>
      <c r="O616" s="18"/>
      <c r="P616" s="17"/>
      <c r="Q616" s="17"/>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1"/>
      <c r="BH616" s="1"/>
      <c r="BI616" s="1"/>
      <c r="BJ616" s="1"/>
      <c r="BK616" s="1"/>
      <c r="BL616" s="1"/>
      <c r="BM616" s="1"/>
      <c r="BN616" s="1"/>
      <c r="BO616" s="1"/>
      <c r="BP616" s="1"/>
      <c r="BQ616" s="1"/>
      <c r="BR616" s="1"/>
      <c r="BS616" s="1"/>
      <c r="BT616" s="1"/>
    </row>
    <row r="617" spans="1:72" s="139" customFormat="1" x14ac:dyDescent="0.2">
      <c r="A617" s="20"/>
      <c r="B617" s="20"/>
      <c r="C617" s="25"/>
      <c r="D617" s="19"/>
      <c r="E617" s="19"/>
      <c r="F617" s="19"/>
      <c r="G617" s="19"/>
      <c r="H617" s="20"/>
      <c r="I617" s="20"/>
      <c r="J617" s="20"/>
      <c r="K617" s="20"/>
      <c r="L617" s="20"/>
      <c r="M617" s="20"/>
      <c r="N617" s="20"/>
      <c r="O617" s="18"/>
      <c r="P617" s="17"/>
      <c r="Q617" s="17"/>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1"/>
      <c r="BH617" s="1"/>
      <c r="BI617" s="1"/>
      <c r="BJ617" s="1"/>
      <c r="BK617" s="1"/>
      <c r="BL617" s="1"/>
      <c r="BM617" s="1"/>
      <c r="BN617" s="1"/>
      <c r="BO617" s="1"/>
      <c r="BP617" s="1"/>
      <c r="BQ617" s="1"/>
      <c r="BR617" s="1"/>
      <c r="BS617" s="1"/>
      <c r="BT617" s="1"/>
    </row>
    <row r="618" spans="1:72" s="139" customFormat="1" x14ac:dyDescent="0.2">
      <c r="A618" s="20"/>
      <c r="B618" s="20"/>
      <c r="C618" s="25"/>
      <c r="D618" s="19"/>
      <c r="E618" s="19"/>
      <c r="F618" s="19"/>
      <c r="G618" s="19"/>
      <c r="H618" s="20"/>
      <c r="I618" s="20"/>
      <c r="J618" s="20"/>
      <c r="K618" s="20"/>
      <c r="L618" s="20"/>
      <c r="M618" s="20"/>
      <c r="N618" s="20"/>
      <c r="O618" s="18"/>
      <c r="P618" s="17"/>
      <c r="Q618" s="17"/>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1"/>
      <c r="BH618" s="1"/>
      <c r="BI618" s="1"/>
      <c r="BJ618" s="1"/>
      <c r="BK618" s="1"/>
      <c r="BL618" s="1"/>
      <c r="BM618" s="1"/>
      <c r="BN618" s="1"/>
      <c r="BO618" s="1"/>
      <c r="BP618" s="1"/>
      <c r="BQ618" s="1"/>
      <c r="BR618" s="1"/>
      <c r="BS618" s="1"/>
      <c r="BT618" s="1"/>
    </row>
    <row r="619" spans="1:72" s="139" customFormat="1" x14ac:dyDescent="0.2">
      <c r="A619" s="20"/>
      <c r="B619" s="20"/>
      <c r="C619" s="25"/>
      <c r="D619" s="19"/>
      <c r="E619" s="19"/>
      <c r="F619" s="19"/>
      <c r="G619" s="19"/>
      <c r="H619" s="20"/>
      <c r="I619" s="20"/>
      <c r="J619" s="20"/>
      <c r="K619" s="20"/>
      <c r="L619" s="20"/>
      <c r="M619" s="20"/>
      <c r="N619" s="20"/>
      <c r="O619" s="18"/>
      <c r="P619" s="17"/>
      <c r="Q619" s="17"/>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1"/>
      <c r="BH619" s="1"/>
      <c r="BI619" s="1"/>
      <c r="BJ619" s="1"/>
      <c r="BK619" s="1"/>
      <c r="BL619" s="1"/>
      <c r="BM619" s="1"/>
      <c r="BN619" s="1"/>
      <c r="BO619" s="1"/>
      <c r="BP619" s="1"/>
      <c r="BQ619" s="1"/>
      <c r="BR619" s="1"/>
      <c r="BS619" s="1"/>
      <c r="BT619" s="1"/>
    </row>
    <row r="620" spans="1:72" s="139" customFormat="1" x14ac:dyDescent="0.2">
      <c r="A620" s="20"/>
      <c r="B620" s="20"/>
      <c r="C620" s="25"/>
      <c r="D620" s="19"/>
      <c r="E620" s="19"/>
      <c r="F620" s="19"/>
      <c r="G620" s="19"/>
      <c r="H620" s="20"/>
      <c r="I620" s="20"/>
      <c r="J620" s="20"/>
      <c r="K620" s="20"/>
      <c r="L620" s="20"/>
      <c r="M620" s="20"/>
      <c r="N620" s="20"/>
      <c r="O620" s="18"/>
      <c r="P620" s="17"/>
      <c r="Q620" s="17"/>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1"/>
      <c r="BH620" s="1"/>
      <c r="BI620" s="1"/>
      <c r="BJ620" s="1"/>
      <c r="BK620" s="1"/>
      <c r="BL620" s="1"/>
      <c r="BM620" s="1"/>
      <c r="BN620" s="1"/>
      <c r="BO620" s="1"/>
      <c r="BP620" s="1"/>
      <c r="BQ620" s="1"/>
      <c r="BR620" s="1"/>
      <c r="BS620" s="1"/>
      <c r="BT620" s="1"/>
    </row>
    <row r="621" spans="1:72" s="139" customFormat="1" x14ac:dyDescent="0.2">
      <c r="A621" s="20"/>
      <c r="B621" s="20"/>
      <c r="C621" s="25"/>
      <c r="D621" s="19"/>
      <c r="E621" s="19"/>
      <c r="F621" s="19"/>
      <c r="G621" s="19"/>
      <c r="H621" s="20"/>
      <c r="I621" s="20"/>
      <c r="J621" s="20"/>
      <c r="K621" s="20"/>
      <c r="L621" s="20"/>
      <c r="M621" s="20"/>
      <c r="N621" s="20"/>
      <c r="O621" s="18"/>
      <c r="P621" s="17"/>
      <c r="Q621" s="17"/>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1"/>
      <c r="BH621" s="1"/>
      <c r="BI621" s="1"/>
      <c r="BJ621" s="1"/>
      <c r="BK621" s="1"/>
      <c r="BL621" s="1"/>
      <c r="BM621" s="1"/>
      <c r="BN621" s="1"/>
      <c r="BO621" s="1"/>
      <c r="BP621" s="1"/>
      <c r="BQ621" s="1"/>
      <c r="BR621" s="1"/>
      <c r="BS621" s="1"/>
      <c r="BT621" s="1"/>
    </row>
    <row r="622" spans="1:72" s="139" customFormat="1" x14ac:dyDescent="0.2">
      <c r="A622" s="20"/>
      <c r="B622" s="20"/>
      <c r="C622" s="25"/>
      <c r="D622" s="19"/>
      <c r="E622" s="19"/>
      <c r="F622" s="19"/>
      <c r="G622" s="19"/>
      <c r="H622" s="20"/>
      <c r="I622" s="20"/>
      <c r="J622" s="20"/>
      <c r="K622" s="20"/>
      <c r="L622" s="20"/>
      <c r="M622" s="20"/>
      <c r="N622" s="20"/>
      <c r="O622" s="18"/>
      <c r="P622" s="17"/>
      <c r="Q622" s="17"/>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1"/>
      <c r="BH622" s="1"/>
      <c r="BI622" s="1"/>
      <c r="BJ622" s="1"/>
      <c r="BK622" s="1"/>
      <c r="BL622" s="1"/>
      <c r="BM622" s="1"/>
      <c r="BN622" s="1"/>
      <c r="BO622" s="1"/>
      <c r="BP622" s="1"/>
      <c r="BQ622" s="1"/>
      <c r="BR622" s="1"/>
      <c r="BS622" s="1"/>
      <c r="BT622" s="1"/>
    </row>
    <row r="623" spans="1:72" s="139" customFormat="1" x14ac:dyDescent="0.2">
      <c r="A623" s="20"/>
      <c r="B623" s="20"/>
      <c r="C623" s="25"/>
      <c r="D623" s="19"/>
      <c r="E623" s="19"/>
      <c r="F623" s="19"/>
      <c r="G623" s="19"/>
      <c r="H623" s="20"/>
      <c r="I623" s="20"/>
      <c r="J623" s="20"/>
      <c r="K623" s="20"/>
      <c r="L623" s="20"/>
      <c r="M623" s="20"/>
      <c r="N623" s="20"/>
      <c r="O623" s="18"/>
      <c r="P623" s="17"/>
      <c r="Q623" s="17"/>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1"/>
      <c r="BH623" s="1"/>
      <c r="BI623" s="1"/>
      <c r="BJ623" s="1"/>
      <c r="BK623" s="1"/>
      <c r="BL623" s="1"/>
      <c r="BM623" s="1"/>
      <c r="BN623" s="1"/>
      <c r="BO623" s="1"/>
      <c r="BP623" s="1"/>
      <c r="BQ623" s="1"/>
      <c r="BR623" s="1"/>
      <c r="BS623" s="1"/>
      <c r="BT623" s="1"/>
    </row>
    <row r="624" spans="1:72" s="139" customFormat="1" x14ac:dyDescent="0.2">
      <c r="A624" s="20"/>
      <c r="B624" s="20"/>
      <c r="C624" s="25"/>
      <c r="D624" s="19"/>
      <c r="E624" s="19"/>
      <c r="F624" s="19"/>
      <c r="G624" s="19"/>
      <c r="H624" s="20"/>
      <c r="I624" s="20"/>
      <c r="J624" s="20"/>
      <c r="K624" s="20"/>
      <c r="L624" s="20"/>
      <c r="M624" s="20"/>
      <c r="N624" s="20"/>
      <c r="O624" s="18"/>
      <c r="P624" s="17"/>
      <c r="Q624" s="17"/>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1"/>
      <c r="BH624" s="1"/>
      <c r="BI624" s="1"/>
      <c r="BJ624" s="1"/>
      <c r="BK624" s="1"/>
      <c r="BL624" s="1"/>
      <c r="BM624" s="1"/>
      <c r="BN624" s="1"/>
      <c r="BO624" s="1"/>
      <c r="BP624" s="1"/>
      <c r="BQ624" s="1"/>
      <c r="BR624" s="1"/>
      <c r="BS624" s="1"/>
      <c r="BT624" s="1"/>
    </row>
    <row r="625" spans="1:72" s="139" customFormat="1" x14ac:dyDescent="0.2">
      <c r="A625" s="20"/>
      <c r="B625" s="20"/>
      <c r="C625" s="25"/>
      <c r="D625" s="19"/>
      <c r="E625" s="19"/>
      <c r="F625" s="19"/>
      <c r="G625" s="19"/>
      <c r="H625" s="20"/>
      <c r="I625" s="20"/>
      <c r="J625" s="20"/>
      <c r="K625" s="20"/>
      <c r="L625" s="20"/>
      <c r="M625" s="20"/>
      <c r="N625" s="20"/>
      <c r="O625" s="18"/>
      <c r="P625" s="17"/>
      <c r="Q625" s="17"/>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1"/>
      <c r="BH625" s="1"/>
      <c r="BI625" s="1"/>
      <c r="BJ625" s="1"/>
      <c r="BK625" s="1"/>
      <c r="BL625" s="1"/>
      <c r="BM625" s="1"/>
      <c r="BN625" s="1"/>
      <c r="BO625" s="1"/>
      <c r="BP625" s="1"/>
      <c r="BQ625" s="1"/>
      <c r="BR625" s="1"/>
      <c r="BS625" s="1"/>
      <c r="BT625" s="1"/>
    </row>
    <row r="626" spans="1:72" s="139" customFormat="1" x14ac:dyDescent="0.2">
      <c r="A626" s="20"/>
      <c r="B626" s="20"/>
      <c r="C626" s="25"/>
      <c r="D626" s="19"/>
      <c r="E626" s="19"/>
      <c r="F626" s="19"/>
      <c r="G626" s="19"/>
      <c r="H626" s="20"/>
      <c r="I626" s="20"/>
      <c r="J626" s="20"/>
      <c r="K626" s="20"/>
      <c r="L626" s="20"/>
      <c r="M626" s="20"/>
      <c r="N626" s="20"/>
      <c r="O626" s="18"/>
      <c r="P626" s="17"/>
      <c r="Q626" s="17"/>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1"/>
      <c r="BH626" s="1"/>
      <c r="BI626" s="1"/>
      <c r="BJ626" s="1"/>
      <c r="BK626" s="1"/>
      <c r="BL626" s="1"/>
      <c r="BM626" s="1"/>
      <c r="BN626" s="1"/>
      <c r="BO626" s="1"/>
      <c r="BP626" s="1"/>
      <c r="BQ626" s="1"/>
      <c r="BR626" s="1"/>
      <c r="BS626" s="1"/>
      <c r="BT626" s="1"/>
    </row>
    <row r="627" spans="1:72" s="139" customFormat="1" x14ac:dyDescent="0.2">
      <c r="A627" s="20"/>
      <c r="B627" s="20"/>
      <c r="C627" s="25"/>
      <c r="D627" s="19"/>
      <c r="E627" s="19"/>
      <c r="F627" s="19"/>
      <c r="G627" s="19"/>
      <c r="H627" s="20"/>
      <c r="I627" s="20"/>
      <c r="J627" s="20"/>
      <c r="K627" s="20"/>
      <c r="L627" s="20"/>
      <c r="M627" s="20"/>
      <c r="N627" s="20"/>
      <c r="O627" s="18"/>
      <c r="P627" s="17"/>
      <c r="Q627" s="17"/>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1"/>
      <c r="BH627" s="1"/>
      <c r="BI627" s="1"/>
      <c r="BJ627" s="1"/>
      <c r="BK627" s="1"/>
      <c r="BL627" s="1"/>
      <c r="BM627" s="1"/>
      <c r="BN627" s="1"/>
      <c r="BO627" s="1"/>
      <c r="BP627" s="1"/>
      <c r="BQ627" s="1"/>
      <c r="BR627" s="1"/>
      <c r="BS627" s="1"/>
      <c r="BT627" s="1"/>
    </row>
    <row r="628" spans="1:72" s="139" customFormat="1" x14ac:dyDescent="0.2">
      <c r="A628" s="20"/>
      <c r="B628" s="20"/>
      <c r="C628" s="25"/>
      <c r="D628" s="19"/>
      <c r="E628" s="19"/>
      <c r="F628" s="19"/>
      <c r="G628" s="19"/>
      <c r="H628" s="20"/>
      <c r="I628" s="20"/>
      <c r="J628" s="20"/>
      <c r="K628" s="20"/>
      <c r="L628" s="20"/>
      <c r="M628" s="20"/>
      <c r="N628" s="20"/>
      <c r="O628" s="18"/>
      <c r="P628" s="17"/>
      <c r="Q628" s="17"/>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1"/>
      <c r="BH628" s="1"/>
      <c r="BI628" s="1"/>
      <c r="BJ628" s="1"/>
      <c r="BK628" s="1"/>
      <c r="BL628" s="1"/>
      <c r="BM628" s="1"/>
      <c r="BN628" s="1"/>
      <c r="BO628" s="1"/>
      <c r="BP628" s="1"/>
      <c r="BQ628" s="1"/>
      <c r="BR628" s="1"/>
      <c r="BS628" s="1"/>
      <c r="BT628" s="1"/>
    </row>
    <row r="629" spans="1:72" s="139" customFormat="1" x14ac:dyDescent="0.2">
      <c r="A629" s="20"/>
      <c r="B629" s="20"/>
      <c r="C629" s="25"/>
      <c r="D629" s="19"/>
      <c r="E629" s="19"/>
      <c r="F629" s="19"/>
      <c r="G629" s="19"/>
      <c r="H629" s="20"/>
      <c r="I629" s="20"/>
      <c r="J629" s="20"/>
      <c r="K629" s="20"/>
      <c r="L629" s="20"/>
      <c r="M629" s="20"/>
      <c r="N629" s="20"/>
      <c r="O629" s="18"/>
      <c r="P629" s="17"/>
      <c r="Q629" s="17"/>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1"/>
      <c r="BH629" s="1"/>
      <c r="BI629" s="1"/>
      <c r="BJ629" s="1"/>
      <c r="BK629" s="1"/>
      <c r="BL629" s="1"/>
      <c r="BM629" s="1"/>
      <c r="BN629" s="1"/>
      <c r="BO629" s="1"/>
      <c r="BP629" s="1"/>
      <c r="BQ629" s="1"/>
      <c r="BR629" s="1"/>
      <c r="BS629" s="1"/>
      <c r="BT629" s="1"/>
    </row>
    <row r="630" spans="1:72" s="139" customFormat="1" x14ac:dyDescent="0.2">
      <c r="A630" s="20"/>
      <c r="B630" s="20"/>
      <c r="C630" s="25"/>
      <c r="D630" s="19"/>
      <c r="E630" s="19"/>
      <c r="F630" s="19"/>
      <c r="G630" s="19"/>
      <c r="H630" s="20"/>
      <c r="I630" s="20"/>
      <c r="J630" s="20"/>
      <c r="K630" s="20"/>
      <c r="L630" s="20"/>
      <c r="M630" s="20"/>
      <c r="N630" s="20"/>
      <c r="O630" s="18"/>
      <c r="P630" s="17"/>
      <c r="Q630" s="17"/>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1"/>
      <c r="BH630" s="1"/>
      <c r="BI630" s="1"/>
      <c r="BJ630" s="1"/>
      <c r="BK630" s="1"/>
      <c r="BL630" s="1"/>
      <c r="BM630" s="1"/>
      <c r="BN630" s="1"/>
      <c r="BO630" s="1"/>
      <c r="BP630" s="1"/>
      <c r="BQ630" s="1"/>
      <c r="BR630" s="1"/>
      <c r="BS630" s="1"/>
      <c r="BT630" s="1"/>
    </row>
    <row r="631" spans="1:72" s="139" customFormat="1" x14ac:dyDescent="0.2">
      <c r="A631" s="20"/>
      <c r="B631" s="20"/>
      <c r="C631" s="25"/>
      <c r="D631" s="19"/>
      <c r="E631" s="19"/>
      <c r="F631" s="19"/>
      <c r="G631" s="19"/>
      <c r="H631" s="20"/>
      <c r="I631" s="20"/>
      <c r="J631" s="20"/>
      <c r="K631" s="20"/>
      <c r="L631" s="20"/>
      <c r="M631" s="20"/>
      <c r="N631" s="20"/>
      <c r="O631" s="18"/>
      <c r="P631" s="17"/>
      <c r="Q631" s="17"/>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1"/>
      <c r="BH631" s="1"/>
      <c r="BI631" s="1"/>
      <c r="BJ631" s="1"/>
      <c r="BK631" s="1"/>
      <c r="BL631" s="1"/>
      <c r="BM631" s="1"/>
      <c r="BN631" s="1"/>
      <c r="BO631" s="1"/>
      <c r="BP631" s="1"/>
      <c r="BQ631" s="1"/>
      <c r="BR631" s="1"/>
      <c r="BS631" s="1"/>
      <c r="BT631" s="1"/>
    </row>
    <row r="632" spans="1:72" s="139" customFormat="1" x14ac:dyDescent="0.2">
      <c r="A632" s="20"/>
      <c r="B632" s="20"/>
      <c r="C632" s="25"/>
      <c r="D632" s="19"/>
      <c r="E632" s="19"/>
      <c r="F632" s="19"/>
      <c r="G632" s="19"/>
      <c r="H632" s="20"/>
      <c r="I632" s="20"/>
      <c r="J632" s="20"/>
      <c r="K632" s="20"/>
      <c r="L632" s="20"/>
      <c r="M632" s="20"/>
      <c r="N632" s="20"/>
      <c r="O632" s="18"/>
      <c r="P632" s="17"/>
      <c r="Q632" s="17"/>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1"/>
      <c r="BH632" s="1"/>
      <c r="BI632" s="1"/>
      <c r="BJ632" s="1"/>
      <c r="BK632" s="1"/>
      <c r="BL632" s="1"/>
      <c r="BM632" s="1"/>
      <c r="BN632" s="1"/>
      <c r="BO632" s="1"/>
      <c r="BP632" s="1"/>
      <c r="BQ632" s="1"/>
      <c r="BR632" s="1"/>
      <c r="BS632" s="1"/>
      <c r="BT632" s="1"/>
    </row>
    <row r="633" spans="1:72" s="139" customFormat="1" x14ac:dyDescent="0.2">
      <c r="A633" s="20"/>
      <c r="B633" s="20"/>
      <c r="C633" s="25"/>
      <c r="D633" s="19"/>
      <c r="E633" s="19"/>
      <c r="F633" s="19"/>
      <c r="G633" s="19"/>
      <c r="H633" s="20"/>
      <c r="I633" s="20"/>
      <c r="J633" s="20"/>
      <c r="K633" s="20"/>
      <c r="L633" s="20"/>
      <c r="M633" s="20"/>
      <c r="N633" s="20"/>
      <c r="O633" s="18"/>
      <c r="P633" s="17"/>
      <c r="Q633" s="17"/>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1"/>
      <c r="BH633" s="1"/>
      <c r="BI633" s="1"/>
      <c r="BJ633" s="1"/>
      <c r="BK633" s="1"/>
      <c r="BL633" s="1"/>
      <c r="BM633" s="1"/>
      <c r="BN633" s="1"/>
      <c r="BO633" s="1"/>
      <c r="BP633" s="1"/>
      <c r="BQ633" s="1"/>
      <c r="BR633" s="1"/>
      <c r="BS633" s="1"/>
      <c r="BT633" s="1"/>
    </row>
    <row r="634" spans="1:72" s="139" customFormat="1" x14ac:dyDescent="0.2">
      <c r="A634" s="20"/>
      <c r="B634" s="20"/>
      <c r="C634" s="25"/>
      <c r="D634" s="19"/>
      <c r="E634" s="19"/>
      <c r="F634" s="19"/>
      <c r="G634" s="19"/>
      <c r="H634" s="20"/>
      <c r="I634" s="20"/>
      <c r="J634" s="20"/>
      <c r="K634" s="20"/>
      <c r="L634" s="20"/>
      <c r="M634" s="20"/>
      <c r="N634" s="20"/>
      <c r="O634" s="18"/>
      <c r="P634" s="17"/>
      <c r="Q634" s="17"/>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1"/>
      <c r="BH634" s="1"/>
      <c r="BI634" s="1"/>
      <c r="BJ634" s="1"/>
      <c r="BK634" s="1"/>
      <c r="BL634" s="1"/>
      <c r="BM634" s="1"/>
      <c r="BN634" s="1"/>
      <c r="BO634" s="1"/>
      <c r="BP634" s="1"/>
      <c r="BQ634" s="1"/>
      <c r="BR634" s="1"/>
      <c r="BS634" s="1"/>
      <c r="BT634" s="1"/>
    </row>
    <row r="635" spans="1:72" s="139" customFormat="1" x14ac:dyDescent="0.2">
      <c r="A635" s="20"/>
      <c r="B635" s="20"/>
      <c r="C635" s="25"/>
      <c r="D635" s="19"/>
      <c r="E635" s="19"/>
      <c r="F635" s="19"/>
      <c r="G635" s="19"/>
      <c r="H635" s="20"/>
      <c r="I635" s="20"/>
      <c r="J635" s="20"/>
      <c r="K635" s="20"/>
      <c r="L635" s="20"/>
      <c r="M635" s="20"/>
      <c r="N635" s="20"/>
      <c r="O635" s="18"/>
      <c r="P635" s="17"/>
      <c r="Q635" s="17"/>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1"/>
      <c r="BH635" s="1"/>
      <c r="BI635" s="1"/>
      <c r="BJ635" s="1"/>
      <c r="BK635" s="1"/>
      <c r="BL635" s="1"/>
      <c r="BM635" s="1"/>
      <c r="BN635" s="1"/>
      <c r="BO635" s="1"/>
      <c r="BP635" s="1"/>
      <c r="BQ635" s="1"/>
      <c r="BR635" s="1"/>
      <c r="BS635" s="1"/>
      <c r="BT635" s="1"/>
    </row>
    <row r="636" spans="1:72" s="139" customFormat="1" x14ac:dyDescent="0.2">
      <c r="A636" s="20"/>
      <c r="B636" s="20"/>
      <c r="C636" s="25"/>
      <c r="D636" s="19"/>
      <c r="E636" s="19"/>
      <c r="F636" s="19"/>
      <c r="G636" s="19"/>
      <c r="H636" s="20"/>
      <c r="I636" s="20"/>
      <c r="J636" s="20"/>
      <c r="K636" s="20"/>
      <c r="L636" s="20"/>
      <c r="M636" s="20"/>
      <c r="N636" s="20"/>
      <c r="O636" s="18"/>
      <c r="P636" s="17"/>
      <c r="Q636" s="17"/>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1"/>
      <c r="BH636" s="1"/>
      <c r="BI636" s="1"/>
      <c r="BJ636" s="1"/>
      <c r="BK636" s="1"/>
      <c r="BL636" s="1"/>
      <c r="BM636" s="1"/>
      <c r="BN636" s="1"/>
      <c r="BO636" s="1"/>
      <c r="BP636" s="1"/>
      <c r="BQ636" s="1"/>
      <c r="BR636" s="1"/>
      <c r="BS636" s="1"/>
      <c r="BT636" s="1"/>
    </row>
    <row r="637" spans="1:72" s="139" customFormat="1" x14ac:dyDescent="0.2">
      <c r="A637" s="20"/>
      <c r="B637" s="20"/>
      <c r="C637" s="25"/>
      <c r="D637" s="19"/>
      <c r="E637" s="19"/>
      <c r="F637" s="19"/>
      <c r="G637" s="19"/>
      <c r="H637" s="20"/>
      <c r="I637" s="20"/>
      <c r="J637" s="20"/>
      <c r="K637" s="20"/>
      <c r="L637" s="20"/>
      <c r="M637" s="20"/>
      <c r="N637" s="20"/>
      <c r="O637" s="18"/>
      <c r="P637" s="17"/>
      <c r="Q637" s="17"/>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1"/>
      <c r="BH637" s="1"/>
      <c r="BI637" s="1"/>
      <c r="BJ637" s="1"/>
      <c r="BK637" s="1"/>
      <c r="BL637" s="1"/>
      <c r="BM637" s="1"/>
      <c r="BN637" s="1"/>
      <c r="BO637" s="1"/>
      <c r="BP637" s="1"/>
      <c r="BQ637" s="1"/>
      <c r="BR637" s="1"/>
      <c r="BS637" s="1"/>
      <c r="BT637" s="1"/>
    </row>
    <row r="638" spans="1:72" s="139" customFormat="1" x14ac:dyDescent="0.2">
      <c r="A638" s="20"/>
      <c r="B638" s="20"/>
      <c r="C638" s="25"/>
      <c r="D638" s="19"/>
      <c r="E638" s="19"/>
      <c r="F638" s="19"/>
      <c r="G638" s="19"/>
      <c r="H638" s="20"/>
      <c r="I638" s="20"/>
      <c r="J638" s="20"/>
      <c r="K638" s="20"/>
      <c r="L638" s="20"/>
      <c r="M638" s="20"/>
      <c r="N638" s="20"/>
      <c r="O638" s="18"/>
      <c r="P638" s="17"/>
      <c r="Q638" s="17"/>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1"/>
      <c r="BH638" s="1"/>
      <c r="BI638" s="1"/>
      <c r="BJ638" s="1"/>
      <c r="BK638" s="1"/>
      <c r="BL638" s="1"/>
      <c r="BM638" s="1"/>
      <c r="BN638" s="1"/>
      <c r="BO638" s="1"/>
      <c r="BP638" s="1"/>
      <c r="BQ638" s="1"/>
      <c r="BR638" s="1"/>
      <c r="BS638" s="1"/>
      <c r="BT638" s="1"/>
    </row>
    <row r="639" spans="1:72" s="139" customFormat="1" x14ac:dyDescent="0.2">
      <c r="A639" s="20"/>
      <c r="B639" s="20"/>
      <c r="C639" s="25"/>
      <c r="D639" s="19"/>
      <c r="E639" s="19"/>
      <c r="F639" s="19"/>
      <c r="G639" s="19"/>
      <c r="H639" s="20"/>
      <c r="I639" s="20"/>
      <c r="J639" s="20"/>
      <c r="K639" s="20"/>
      <c r="L639" s="20"/>
      <c r="M639" s="20"/>
      <c r="N639" s="20"/>
      <c r="O639" s="18"/>
      <c r="P639" s="17"/>
      <c r="Q639" s="17"/>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1"/>
      <c r="BH639" s="1"/>
      <c r="BI639" s="1"/>
      <c r="BJ639" s="1"/>
      <c r="BK639" s="1"/>
      <c r="BL639" s="1"/>
      <c r="BM639" s="1"/>
      <c r="BN639" s="1"/>
      <c r="BO639" s="1"/>
      <c r="BP639" s="1"/>
      <c r="BQ639" s="1"/>
      <c r="BR639" s="1"/>
      <c r="BS639" s="1"/>
      <c r="BT639" s="1"/>
    </row>
    <row r="640" spans="1:72" s="139" customFormat="1" x14ac:dyDescent="0.2">
      <c r="A640" s="20"/>
      <c r="B640" s="20"/>
      <c r="C640" s="25"/>
      <c r="D640" s="19"/>
      <c r="E640" s="19"/>
      <c r="F640" s="19"/>
      <c r="G640" s="19"/>
      <c r="H640" s="20"/>
      <c r="I640" s="20"/>
      <c r="J640" s="20"/>
      <c r="K640" s="20"/>
      <c r="L640" s="20"/>
      <c r="M640" s="20"/>
      <c r="N640" s="20"/>
      <c r="O640" s="18"/>
      <c r="P640" s="17"/>
      <c r="Q640" s="17"/>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1"/>
      <c r="BH640" s="1"/>
      <c r="BI640" s="1"/>
      <c r="BJ640" s="1"/>
      <c r="BK640" s="1"/>
      <c r="BL640" s="1"/>
      <c r="BM640" s="1"/>
      <c r="BN640" s="1"/>
      <c r="BO640" s="1"/>
      <c r="BP640" s="1"/>
      <c r="BQ640" s="1"/>
      <c r="BR640" s="1"/>
      <c r="BS640" s="1"/>
      <c r="BT640" s="1"/>
    </row>
    <row r="641" spans="1:72" s="139" customFormat="1" x14ac:dyDescent="0.2">
      <c r="A641" s="20"/>
      <c r="B641" s="20"/>
      <c r="C641" s="25"/>
      <c r="D641" s="19"/>
      <c r="E641" s="19"/>
      <c r="F641" s="19"/>
      <c r="G641" s="19"/>
      <c r="H641" s="20"/>
      <c r="I641" s="20"/>
      <c r="J641" s="20"/>
      <c r="K641" s="20"/>
      <c r="L641" s="20"/>
      <c r="M641" s="20"/>
      <c r="N641" s="20"/>
      <c r="O641" s="18"/>
      <c r="P641" s="17"/>
      <c r="Q641" s="17"/>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1"/>
      <c r="BH641" s="1"/>
      <c r="BI641" s="1"/>
      <c r="BJ641" s="1"/>
      <c r="BK641" s="1"/>
      <c r="BL641" s="1"/>
      <c r="BM641" s="1"/>
      <c r="BN641" s="1"/>
      <c r="BO641" s="1"/>
      <c r="BP641" s="1"/>
      <c r="BQ641" s="1"/>
      <c r="BR641" s="1"/>
      <c r="BS641" s="1"/>
      <c r="BT641" s="1"/>
    </row>
    <row r="642" spans="1:72" s="139" customFormat="1" x14ac:dyDescent="0.2">
      <c r="A642" s="20"/>
      <c r="B642" s="20"/>
      <c r="C642" s="25"/>
      <c r="D642" s="19"/>
      <c r="E642" s="19"/>
      <c r="F642" s="19"/>
      <c r="G642" s="19"/>
      <c r="H642" s="20"/>
      <c r="I642" s="20"/>
      <c r="J642" s="20"/>
      <c r="K642" s="20"/>
      <c r="L642" s="20"/>
      <c r="M642" s="20"/>
      <c r="N642" s="20"/>
      <c r="O642" s="18"/>
      <c r="P642" s="17"/>
      <c r="Q642" s="17"/>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1"/>
      <c r="BH642" s="1"/>
      <c r="BI642" s="1"/>
      <c r="BJ642" s="1"/>
      <c r="BK642" s="1"/>
      <c r="BL642" s="1"/>
      <c r="BM642" s="1"/>
      <c r="BN642" s="1"/>
      <c r="BO642" s="1"/>
      <c r="BP642" s="1"/>
      <c r="BQ642" s="1"/>
      <c r="BR642" s="1"/>
      <c r="BS642" s="1"/>
      <c r="BT642" s="1"/>
    </row>
    <row r="643" spans="1:72" s="139" customFormat="1" x14ac:dyDescent="0.2">
      <c r="A643" s="20"/>
      <c r="B643" s="20"/>
      <c r="C643" s="25"/>
      <c r="D643" s="19"/>
      <c r="E643" s="19"/>
      <c r="F643" s="19"/>
      <c r="G643" s="19"/>
      <c r="H643" s="20"/>
      <c r="I643" s="20"/>
      <c r="J643" s="20"/>
      <c r="K643" s="20"/>
      <c r="L643" s="20"/>
      <c r="M643" s="20"/>
      <c r="N643" s="20"/>
      <c r="O643" s="18"/>
      <c r="P643" s="17"/>
      <c r="Q643" s="17"/>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1"/>
      <c r="BH643" s="1"/>
      <c r="BI643" s="1"/>
      <c r="BJ643" s="1"/>
      <c r="BK643" s="1"/>
      <c r="BL643" s="1"/>
      <c r="BM643" s="1"/>
      <c r="BN643" s="1"/>
      <c r="BO643" s="1"/>
      <c r="BP643" s="1"/>
      <c r="BQ643" s="1"/>
      <c r="BR643" s="1"/>
      <c r="BS643" s="1"/>
      <c r="BT643" s="1"/>
    </row>
    <row r="644" spans="1:72" s="139" customFormat="1" x14ac:dyDescent="0.2">
      <c r="A644" s="20"/>
      <c r="B644" s="20"/>
      <c r="C644" s="25"/>
      <c r="D644" s="19"/>
      <c r="E644" s="19"/>
      <c r="F644" s="19"/>
      <c r="G644" s="19"/>
      <c r="H644" s="20"/>
      <c r="I644" s="20"/>
      <c r="J644" s="20"/>
      <c r="K644" s="20"/>
      <c r="L644" s="20"/>
      <c r="M644" s="20"/>
      <c r="N644" s="20"/>
      <c r="O644" s="18"/>
      <c r="P644" s="17"/>
      <c r="Q644" s="17"/>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1"/>
      <c r="BH644" s="1"/>
      <c r="BI644" s="1"/>
      <c r="BJ644" s="1"/>
      <c r="BK644" s="1"/>
      <c r="BL644" s="1"/>
      <c r="BM644" s="1"/>
      <c r="BN644" s="1"/>
      <c r="BO644" s="1"/>
      <c r="BP644" s="1"/>
      <c r="BQ644" s="1"/>
      <c r="BR644" s="1"/>
      <c r="BS644" s="1"/>
      <c r="BT644" s="1"/>
    </row>
    <row r="645" spans="1:72" s="139" customFormat="1" x14ac:dyDescent="0.2">
      <c r="A645" s="20"/>
      <c r="B645" s="20"/>
      <c r="C645" s="25"/>
      <c r="D645" s="19"/>
      <c r="E645" s="19"/>
      <c r="F645" s="19"/>
      <c r="G645" s="19"/>
      <c r="H645" s="20"/>
      <c r="I645" s="20"/>
      <c r="J645" s="20"/>
      <c r="K645" s="20"/>
      <c r="L645" s="20"/>
      <c r="M645" s="20"/>
      <c r="N645" s="20"/>
      <c r="O645" s="18"/>
      <c r="P645" s="17"/>
      <c r="Q645" s="17"/>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1"/>
      <c r="BH645" s="1"/>
      <c r="BI645" s="1"/>
      <c r="BJ645" s="1"/>
      <c r="BK645" s="1"/>
      <c r="BL645" s="1"/>
      <c r="BM645" s="1"/>
      <c r="BN645" s="1"/>
      <c r="BO645" s="1"/>
      <c r="BP645" s="1"/>
      <c r="BQ645" s="1"/>
      <c r="BR645" s="1"/>
      <c r="BS645" s="1"/>
      <c r="BT645" s="1"/>
    </row>
    <row r="646" spans="1:72" s="139" customFormat="1" x14ac:dyDescent="0.2">
      <c r="A646" s="20"/>
      <c r="B646" s="20"/>
      <c r="C646" s="25"/>
      <c r="D646" s="19"/>
      <c r="E646" s="19"/>
      <c r="F646" s="19"/>
      <c r="G646" s="19"/>
      <c r="H646" s="20"/>
      <c r="I646" s="20"/>
      <c r="J646" s="20"/>
      <c r="K646" s="20"/>
      <c r="L646" s="20"/>
      <c r="M646" s="20"/>
      <c r="N646" s="20"/>
      <c r="O646" s="18"/>
      <c r="P646" s="17"/>
      <c r="Q646" s="17"/>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1"/>
      <c r="BH646" s="1"/>
      <c r="BI646" s="1"/>
      <c r="BJ646" s="1"/>
      <c r="BK646" s="1"/>
      <c r="BL646" s="1"/>
      <c r="BM646" s="1"/>
      <c r="BN646" s="1"/>
      <c r="BO646" s="1"/>
      <c r="BP646" s="1"/>
      <c r="BQ646" s="1"/>
      <c r="BR646" s="1"/>
      <c r="BS646" s="1"/>
      <c r="BT646" s="1"/>
    </row>
    <row r="647" spans="1:72" s="139" customFormat="1" x14ac:dyDescent="0.2">
      <c r="A647" s="20"/>
      <c r="B647" s="20"/>
      <c r="C647" s="25"/>
      <c r="D647" s="19"/>
      <c r="E647" s="19"/>
      <c r="F647" s="19"/>
      <c r="G647" s="19"/>
      <c r="H647" s="20"/>
      <c r="I647" s="20"/>
      <c r="J647" s="20"/>
      <c r="K647" s="20"/>
      <c r="L647" s="20"/>
      <c r="M647" s="20"/>
      <c r="N647" s="20"/>
      <c r="O647" s="18"/>
      <c r="P647" s="17"/>
      <c r="Q647" s="17"/>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1"/>
      <c r="BH647" s="1"/>
      <c r="BI647" s="1"/>
      <c r="BJ647" s="1"/>
      <c r="BK647" s="1"/>
      <c r="BL647" s="1"/>
      <c r="BM647" s="1"/>
      <c r="BN647" s="1"/>
      <c r="BO647" s="1"/>
      <c r="BP647" s="1"/>
      <c r="BQ647" s="1"/>
      <c r="BR647" s="1"/>
      <c r="BS647" s="1"/>
      <c r="BT647" s="1"/>
    </row>
    <row r="648" spans="1:72" s="139" customFormat="1" x14ac:dyDescent="0.2">
      <c r="A648" s="20"/>
      <c r="B648" s="20"/>
      <c r="C648" s="25"/>
      <c r="D648" s="19"/>
      <c r="E648" s="19"/>
      <c r="F648" s="19"/>
      <c r="G648" s="19"/>
      <c r="H648" s="20"/>
      <c r="I648" s="20"/>
      <c r="J648" s="20"/>
      <c r="K648" s="20"/>
      <c r="L648" s="20"/>
      <c r="M648" s="20"/>
      <c r="N648" s="20"/>
      <c r="O648" s="18"/>
      <c r="P648" s="17"/>
      <c r="Q648" s="17"/>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1"/>
      <c r="BH648" s="1"/>
      <c r="BI648" s="1"/>
      <c r="BJ648" s="1"/>
      <c r="BK648" s="1"/>
      <c r="BL648" s="1"/>
      <c r="BM648" s="1"/>
      <c r="BN648" s="1"/>
      <c r="BO648" s="1"/>
      <c r="BP648" s="1"/>
      <c r="BQ648" s="1"/>
      <c r="BR648" s="1"/>
      <c r="BS648" s="1"/>
      <c r="BT648" s="1"/>
    </row>
    <row r="649" spans="1:72" s="139" customFormat="1" x14ac:dyDescent="0.2">
      <c r="A649" s="20"/>
      <c r="B649" s="20"/>
      <c r="C649" s="25"/>
      <c r="D649" s="19"/>
      <c r="E649" s="19"/>
      <c r="F649" s="19"/>
      <c r="G649" s="19"/>
      <c r="H649" s="20"/>
      <c r="I649" s="20"/>
      <c r="J649" s="20"/>
      <c r="K649" s="20"/>
      <c r="L649" s="20"/>
      <c r="M649" s="20"/>
      <c r="N649" s="20"/>
      <c r="O649" s="18"/>
      <c r="P649" s="17"/>
      <c r="Q649" s="17"/>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1"/>
      <c r="BH649" s="1"/>
      <c r="BI649" s="1"/>
      <c r="BJ649" s="1"/>
      <c r="BK649" s="1"/>
      <c r="BL649" s="1"/>
      <c r="BM649" s="1"/>
      <c r="BN649" s="1"/>
      <c r="BO649" s="1"/>
      <c r="BP649" s="1"/>
      <c r="BQ649" s="1"/>
      <c r="BR649" s="1"/>
      <c r="BS649" s="1"/>
      <c r="BT649" s="1"/>
    </row>
    <row r="650" spans="1:72" s="139" customFormat="1" x14ac:dyDescent="0.2">
      <c r="A650" s="20"/>
      <c r="B650" s="20"/>
      <c r="C650" s="25"/>
      <c r="D650" s="19"/>
      <c r="E650" s="19"/>
      <c r="F650" s="19"/>
      <c r="G650" s="19"/>
      <c r="H650" s="20"/>
      <c r="I650" s="20"/>
      <c r="J650" s="20"/>
      <c r="K650" s="20"/>
      <c r="L650" s="20"/>
      <c r="M650" s="20"/>
      <c r="N650" s="20"/>
      <c r="O650" s="18"/>
      <c r="P650" s="17"/>
      <c r="Q650" s="17"/>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1"/>
      <c r="BH650" s="1"/>
      <c r="BI650" s="1"/>
      <c r="BJ650" s="1"/>
      <c r="BK650" s="1"/>
      <c r="BL650" s="1"/>
      <c r="BM650" s="1"/>
      <c r="BN650" s="1"/>
      <c r="BO650" s="1"/>
      <c r="BP650" s="1"/>
      <c r="BQ650" s="1"/>
      <c r="BR650" s="1"/>
      <c r="BS650" s="1"/>
      <c r="BT650" s="1"/>
    </row>
    <row r="651" spans="1:72" s="139" customFormat="1" x14ac:dyDescent="0.2">
      <c r="A651" s="20"/>
      <c r="B651" s="20"/>
      <c r="C651" s="25"/>
      <c r="D651" s="19"/>
      <c r="E651" s="19"/>
      <c r="F651" s="19"/>
      <c r="G651" s="19"/>
      <c r="H651" s="20"/>
      <c r="I651" s="20"/>
      <c r="J651" s="20"/>
      <c r="K651" s="20"/>
      <c r="L651" s="20"/>
      <c r="M651" s="20"/>
      <c r="N651" s="20"/>
      <c r="O651" s="18"/>
      <c r="P651" s="17"/>
      <c r="Q651" s="17"/>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1"/>
      <c r="BH651" s="1"/>
      <c r="BI651" s="1"/>
      <c r="BJ651" s="1"/>
      <c r="BK651" s="1"/>
      <c r="BL651" s="1"/>
      <c r="BM651" s="1"/>
      <c r="BN651" s="1"/>
      <c r="BO651" s="1"/>
      <c r="BP651" s="1"/>
      <c r="BQ651" s="1"/>
      <c r="BR651" s="1"/>
      <c r="BS651" s="1"/>
      <c r="BT651" s="1"/>
    </row>
    <row r="652" spans="1:72" s="139" customFormat="1" x14ac:dyDescent="0.2">
      <c r="A652" s="20"/>
      <c r="B652" s="20"/>
      <c r="C652" s="25"/>
      <c r="D652" s="19"/>
      <c r="E652" s="19"/>
      <c r="F652" s="19"/>
      <c r="G652" s="19"/>
      <c r="H652" s="20"/>
      <c r="I652" s="20"/>
      <c r="J652" s="20"/>
      <c r="K652" s="20"/>
      <c r="L652" s="20"/>
      <c r="M652" s="20"/>
      <c r="N652" s="20"/>
      <c r="O652" s="18"/>
      <c r="P652" s="17"/>
      <c r="Q652" s="17"/>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1"/>
      <c r="BH652" s="1"/>
      <c r="BI652" s="1"/>
      <c r="BJ652" s="1"/>
      <c r="BK652" s="1"/>
      <c r="BL652" s="1"/>
      <c r="BM652" s="1"/>
      <c r="BN652" s="1"/>
      <c r="BO652" s="1"/>
      <c r="BP652" s="1"/>
      <c r="BQ652" s="1"/>
      <c r="BR652" s="1"/>
      <c r="BS652" s="1"/>
      <c r="BT652" s="1"/>
    </row>
    <row r="653" spans="1:72" s="139" customFormat="1" x14ac:dyDescent="0.2">
      <c r="A653" s="20"/>
      <c r="B653" s="20"/>
      <c r="C653" s="25"/>
      <c r="D653" s="19"/>
      <c r="E653" s="19"/>
      <c r="F653" s="19"/>
      <c r="G653" s="19"/>
      <c r="H653" s="20"/>
      <c r="I653" s="20"/>
      <c r="J653" s="20"/>
      <c r="K653" s="20"/>
      <c r="L653" s="20"/>
      <c r="M653" s="20"/>
      <c r="N653" s="20"/>
      <c r="O653" s="18"/>
      <c r="P653" s="17"/>
      <c r="Q653" s="17"/>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1"/>
      <c r="BH653" s="1"/>
      <c r="BI653" s="1"/>
      <c r="BJ653" s="1"/>
      <c r="BK653" s="1"/>
      <c r="BL653" s="1"/>
      <c r="BM653" s="1"/>
      <c r="BN653" s="1"/>
      <c r="BO653" s="1"/>
      <c r="BP653" s="1"/>
      <c r="BQ653" s="1"/>
      <c r="BR653" s="1"/>
      <c r="BS653" s="1"/>
      <c r="BT653" s="1"/>
    </row>
    <row r="654" spans="1:72" s="139" customFormat="1" x14ac:dyDescent="0.2">
      <c r="A654" s="20"/>
      <c r="B654" s="20"/>
      <c r="C654" s="25"/>
      <c r="D654" s="19"/>
      <c r="E654" s="19"/>
      <c r="F654" s="19"/>
      <c r="G654" s="19"/>
      <c r="H654" s="20"/>
      <c r="I654" s="20"/>
      <c r="J654" s="20"/>
      <c r="K654" s="20"/>
      <c r="L654" s="20"/>
      <c r="M654" s="20"/>
      <c r="N654" s="20"/>
      <c r="O654" s="18"/>
      <c r="P654" s="17"/>
      <c r="Q654" s="17"/>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1"/>
      <c r="BH654" s="1"/>
      <c r="BI654" s="1"/>
      <c r="BJ654" s="1"/>
      <c r="BK654" s="1"/>
      <c r="BL654" s="1"/>
      <c r="BM654" s="1"/>
      <c r="BN654" s="1"/>
      <c r="BO654" s="1"/>
      <c r="BP654" s="1"/>
      <c r="BQ654" s="1"/>
      <c r="BR654" s="1"/>
      <c r="BS654" s="1"/>
      <c r="BT654" s="1"/>
    </row>
    <row r="655" spans="1:72" s="139" customFormat="1" x14ac:dyDescent="0.2">
      <c r="A655" s="20"/>
      <c r="B655" s="20"/>
      <c r="C655" s="25"/>
      <c r="D655" s="19"/>
      <c r="E655" s="19"/>
      <c r="F655" s="19"/>
      <c r="G655" s="19"/>
      <c r="H655" s="20"/>
      <c r="I655" s="20"/>
      <c r="J655" s="20"/>
      <c r="K655" s="20"/>
      <c r="L655" s="20"/>
      <c r="M655" s="20"/>
      <c r="N655" s="20"/>
      <c r="O655" s="18"/>
      <c r="P655" s="17"/>
      <c r="Q655" s="17"/>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1"/>
      <c r="BH655" s="1"/>
      <c r="BI655" s="1"/>
      <c r="BJ655" s="1"/>
      <c r="BK655" s="1"/>
      <c r="BL655" s="1"/>
      <c r="BM655" s="1"/>
      <c r="BN655" s="1"/>
      <c r="BO655" s="1"/>
      <c r="BP655" s="1"/>
      <c r="BQ655" s="1"/>
      <c r="BR655" s="1"/>
      <c r="BS655" s="1"/>
      <c r="BT655" s="1"/>
    </row>
    <row r="656" spans="1:72" s="139" customFormat="1" x14ac:dyDescent="0.2">
      <c r="A656" s="20"/>
      <c r="B656" s="20"/>
      <c r="C656" s="25"/>
      <c r="D656" s="19"/>
      <c r="E656" s="19"/>
      <c r="F656" s="19"/>
      <c r="G656" s="19"/>
      <c r="H656" s="20"/>
      <c r="I656" s="20"/>
      <c r="J656" s="20"/>
      <c r="K656" s="20"/>
      <c r="L656" s="20"/>
      <c r="M656" s="20"/>
      <c r="N656" s="20"/>
      <c r="O656" s="18"/>
      <c r="P656" s="17"/>
      <c r="Q656" s="17"/>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1"/>
      <c r="BH656" s="1"/>
      <c r="BI656" s="1"/>
      <c r="BJ656" s="1"/>
      <c r="BK656" s="1"/>
      <c r="BL656" s="1"/>
      <c r="BM656" s="1"/>
      <c r="BN656" s="1"/>
      <c r="BO656" s="1"/>
      <c r="BP656" s="1"/>
      <c r="BQ656" s="1"/>
      <c r="BR656" s="1"/>
      <c r="BS656" s="1"/>
      <c r="BT656" s="1"/>
    </row>
    <row r="657" spans="1:72" s="139" customFormat="1" x14ac:dyDescent="0.2">
      <c r="A657" s="20"/>
      <c r="B657" s="20"/>
      <c r="C657" s="25"/>
      <c r="D657" s="19"/>
      <c r="E657" s="19"/>
      <c r="F657" s="19"/>
      <c r="G657" s="19"/>
      <c r="H657" s="20"/>
      <c r="I657" s="20"/>
      <c r="J657" s="20"/>
      <c r="K657" s="20"/>
      <c r="L657" s="20"/>
      <c r="M657" s="20"/>
      <c r="N657" s="20"/>
      <c r="O657" s="18"/>
      <c r="P657" s="17"/>
      <c r="Q657" s="17"/>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1"/>
      <c r="BH657" s="1"/>
      <c r="BI657" s="1"/>
      <c r="BJ657" s="1"/>
      <c r="BK657" s="1"/>
      <c r="BL657" s="1"/>
      <c r="BM657" s="1"/>
      <c r="BN657" s="1"/>
      <c r="BO657" s="1"/>
      <c r="BP657" s="1"/>
      <c r="BQ657" s="1"/>
      <c r="BR657" s="1"/>
      <c r="BS657" s="1"/>
      <c r="BT657" s="1"/>
    </row>
    <row r="658" spans="1:72" s="139" customFormat="1" x14ac:dyDescent="0.2">
      <c r="A658" s="20"/>
      <c r="B658" s="20"/>
      <c r="C658" s="25"/>
      <c r="D658" s="19"/>
      <c r="E658" s="19"/>
      <c r="F658" s="19"/>
      <c r="G658" s="19"/>
      <c r="H658" s="20"/>
      <c r="I658" s="20"/>
      <c r="J658" s="20"/>
      <c r="K658" s="20"/>
      <c r="L658" s="20"/>
      <c r="M658" s="20"/>
      <c r="N658" s="20"/>
      <c r="O658" s="18"/>
      <c r="P658" s="17"/>
      <c r="Q658" s="17"/>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1"/>
      <c r="BH658" s="1"/>
      <c r="BI658" s="1"/>
      <c r="BJ658" s="1"/>
      <c r="BK658" s="1"/>
      <c r="BL658" s="1"/>
      <c r="BM658" s="1"/>
      <c r="BN658" s="1"/>
      <c r="BO658" s="1"/>
      <c r="BP658" s="1"/>
      <c r="BQ658" s="1"/>
      <c r="BR658" s="1"/>
      <c r="BS658" s="1"/>
      <c r="BT658" s="1"/>
    </row>
    <row r="659" spans="1:72" s="139" customFormat="1" x14ac:dyDescent="0.2">
      <c r="A659" s="20"/>
      <c r="B659" s="20"/>
      <c r="C659" s="25"/>
      <c r="D659" s="19"/>
      <c r="E659" s="19"/>
      <c r="F659" s="19"/>
      <c r="G659" s="19"/>
      <c r="H659" s="20"/>
      <c r="I659" s="20"/>
      <c r="J659" s="20"/>
      <c r="K659" s="20"/>
      <c r="L659" s="20"/>
      <c r="M659" s="20"/>
      <c r="N659" s="20"/>
      <c r="O659" s="18"/>
      <c r="P659" s="17"/>
      <c r="Q659" s="17"/>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1"/>
      <c r="BH659" s="1"/>
      <c r="BI659" s="1"/>
      <c r="BJ659" s="1"/>
      <c r="BK659" s="1"/>
      <c r="BL659" s="1"/>
      <c r="BM659" s="1"/>
      <c r="BN659" s="1"/>
      <c r="BO659" s="1"/>
      <c r="BP659" s="1"/>
      <c r="BQ659" s="1"/>
      <c r="BR659" s="1"/>
      <c r="BS659" s="1"/>
      <c r="BT659" s="1"/>
    </row>
    <row r="660" spans="1:72" s="139" customFormat="1" x14ac:dyDescent="0.2">
      <c r="A660" s="20"/>
      <c r="B660" s="20"/>
      <c r="C660" s="25"/>
      <c r="D660" s="19"/>
      <c r="E660" s="19"/>
      <c r="F660" s="19"/>
      <c r="G660" s="19"/>
      <c r="H660" s="20"/>
      <c r="I660" s="20"/>
      <c r="J660" s="20"/>
      <c r="K660" s="20"/>
      <c r="L660" s="20"/>
      <c r="M660" s="20"/>
      <c r="N660" s="20"/>
      <c r="O660" s="18"/>
      <c r="P660" s="17"/>
      <c r="Q660" s="17"/>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1"/>
      <c r="BH660" s="1"/>
      <c r="BI660" s="1"/>
      <c r="BJ660" s="1"/>
      <c r="BK660" s="1"/>
      <c r="BL660" s="1"/>
      <c r="BM660" s="1"/>
      <c r="BN660" s="1"/>
      <c r="BO660" s="1"/>
      <c r="BP660" s="1"/>
      <c r="BQ660" s="1"/>
      <c r="BR660" s="1"/>
      <c r="BS660" s="1"/>
      <c r="BT660" s="1"/>
    </row>
    <row r="661" spans="1:72" s="139" customFormat="1" x14ac:dyDescent="0.2">
      <c r="A661" s="20"/>
      <c r="B661" s="20"/>
      <c r="C661" s="25"/>
      <c r="D661" s="19"/>
      <c r="E661" s="19"/>
      <c r="F661" s="19"/>
      <c r="G661" s="19"/>
      <c r="H661" s="20"/>
      <c r="I661" s="20"/>
      <c r="J661" s="20"/>
      <c r="K661" s="20"/>
      <c r="L661" s="20"/>
      <c r="M661" s="20"/>
      <c r="N661" s="20"/>
      <c r="O661" s="18"/>
      <c r="P661" s="17"/>
      <c r="Q661" s="17"/>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1"/>
      <c r="BH661" s="1"/>
      <c r="BI661" s="1"/>
      <c r="BJ661" s="1"/>
      <c r="BK661" s="1"/>
      <c r="BL661" s="1"/>
      <c r="BM661" s="1"/>
      <c r="BN661" s="1"/>
      <c r="BO661" s="1"/>
      <c r="BP661" s="1"/>
      <c r="BQ661" s="1"/>
      <c r="BR661" s="1"/>
      <c r="BS661" s="1"/>
      <c r="BT661" s="1"/>
    </row>
    <row r="662" spans="1:72" s="139" customFormat="1" x14ac:dyDescent="0.2">
      <c r="A662" s="20"/>
      <c r="B662" s="20"/>
      <c r="C662" s="25"/>
      <c r="D662" s="19"/>
      <c r="E662" s="19"/>
      <c r="F662" s="19"/>
      <c r="G662" s="19"/>
      <c r="H662" s="20"/>
      <c r="I662" s="20"/>
      <c r="J662" s="20"/>
      <c r="K662" s="20"/>
      <c r="L662" s="20"/>
      <c r="M662" s="20"/>
      <c r="N662" s="20"/>
      <c r="O662" s="18"/>
      <c r="P662" s="17"/>
      <c r="Q662" s="17"/>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1"/>
      <c r="BH662" s="1"/>
      <c r="BI662" s="1"/>
      <c r="BJ662" s="1"/>
      <c r="BK662" s="1"/>
      <c r="BL662" s="1"/>
      <c r="BM662" s="1"/>
      <c r="BN662" s="1"/>
      <c r="BO662" s="1"/>
      <c r="BP662" s="1"/>
      <c r="BQ662" s="1"/>
      <c r="BR662" s="1"/>
      <c r="BS662" s="1"/>
      <c r="BT662" s="1"/>
    </row>
    <row r="663" spans="1:72" s="139" customFormat="1" x14ac:dyDescent="0.2">
      <c r="A663" s="20"/>
      <c r="B663" s="20"/>
      <c r="C663" s="25"/>
      <c r="D663" s="19"/>
      <c r="E663" s="19"/>
      <c r="F663" s="19"/>
      <c r="G663" s="19"/>
      <c r="H663" s="20"/>
      <c r="I663" s="20"/>
      <c r="J663" s="20"/>
      <c r="K663" s="20"/>
      <c r="L663" s="20"/>
      <c r="M663" s="20"/>
      <c r="N663" s="20"/>
      <c r="O663" s="18"/>
      <c r="P663" s="17"/>
      <c r="Q663" s="17"/>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1"/>
      <c r="BH663" s="1"/>
      <c r="BI663" s="1"/>
      <c r="BJ663" s="1"/>
      <c r="BK663" s="1"/>
      <c r="BL663" s="1"/>
      <c r="BM663" s="1"/>
      <c r="BN663" s="1"/>
      <c r="BO663" s="1"/>
      <c r="BP663" s="1"/>
      <c r="BQ663" s="1"/>
      <c r="BR663" s="1"/>
      <c r="BS663" s="1"/>
      <c r="BT663" s="1"/>
    </row>
    <row r="664" spans="1:72" s="139" customFormat="1" x14ac:dyDescent="0.2">
      <c r="A664" s="20"/>
      <c r="B664" s="20"/>
      <c r="C664" s="25"/>
      <c r="D664" s="19"/>
      <c r="E664" s="19"/>
      <c r="F664" s="19"/>
      <c r="G664" s="19"/>
      <c r="H664" s="20"/>
      <c r="I664" s="20"/>
      <c r="J664" s="20"/>
      <c r="K664" s="20"/>
      <c r="L664" s="20"/>
      <c r="M664" s="20"/>
      <c r="N664" s="20"/>
      <c r="O664" s="18"/>
      <c r="P664" s="17"/>
      <c r="Q664" s="17"/>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1"/>
      <c r="BH664" s="1"/>
      <c r="BI664" s="1"/>
      <c r="BJ664" s="1"/>
      <c r="BK664" s="1"/>
      <c r="BL664" s="1"/>
      <c r="BM664" s="1"/>
      <c r="BN664" s="1"/>
      <c r="BO664" s="1"/>
      <c r="BP664" s="1"/>
      <c r="BQ664" s="1"/>
      <c r="BR664" s="1"/>
      <c r="BS664" s="1"/>
      <c r="BT664" s="1"/>
    </row>
    <row r="665" spans="1:72" s="139" customFormat="1" x14ac:dyDescent="0.2">
      <c r="A665" s="20"/>
      <c r="B665" s="20"/>
      <c r="C665" s="25"/>
      <c r="D665" s="19"/>
      <c r="E665" s="19"/>
      <c r="F665" s="19"/>
      <c r="G665" s="19"/>
      <c r="H665" s="20"/>
      <c r="I665" s="20"/>
      <c r="J665" s="20"/>
      <c r="K665" s="20"/>
      <c r="L665" s="20"/>
      <c r="M665" s="20"/>
      <c r="N665" s="20"/>
      <c r="O665" s="18"/>
      <c r="P665" s="17"/>
      <c r="Q665" s="17"/>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1"/>
      <c r="BH665" s="1"/>
      <c r="BI665" s="1"/>
      <c r="BJ665" s="1"/>
      <c r="BK665" s="1"/>
      <c r="BL665" s="1"/>
      <c r="BM665" s="1"/>
      <c r="BN665" s="1"/>
      <c r="BO665" s="1"/>
      <c r="BP665" s="1"/>
      <c r="BQ665" s="1"/>
      <c r="BR665" s="1"/>
      <c r="BS665" s="1"/>
      <c r="BT665" s="1"/>
    </row>
    <row r="666" spans="1:72" s="139" customFormat="1" x14ac:dyDescent="0.2">
      <c r="A666" s="20"/>
      <c r="B666" s="20"/>
      <c r="C666" s="25"/>
      <c r="D666" s="19"/>
      <c r="E666" s="19"/>
      <c r="F666" s="19"/>
      <c r="G666" s="19"/>
      <c r="H666" s="20"/>
      <c r="I666" s="20"/>
      <c r="J666" s="20"/>
      <c r="K666" s="20"/>
      <c r="L666" s="20"/>
      <c r="M666" s="20"/>
      <c r="N666" s="20"/>
      <c r="O666" s="18"/>
      <c r="P666" s="17"/>
      <c r="Q666" s="17"/>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1"/>
      <c r="BH666" s="1"/>
      <c r="BI666" s="1"/>
      <c r="BJ666" s="1"/>
      <c r="BK666" s="1"/>
      <c r="BL666" s="1"/>
      <c r="BM666" s="1"/>
      <c r="BN666" s="1"/>
      <c r="BO666" s="1"/>
      <c r="BP666" s="1"/>
      <c r="BQ666" s="1"/>
      <c r="BR666" s="1"/>
      <c r="BS666" s="1"/>
      <c r="BT666" s="1"/>
    </row>
    <row r="667" spans="1:72" s="139" customFormat="1" x14ac:dyDescent="0.2">
      <c r="A667" s="20"/>
      <c r="B667" s="20"/>
      <c r="C667" s="25"/>
      <c r="D667" s="19"/>
      <c r="E667" s="19"/>
      <c r="F667" s="19"/>
      <c r="G667" s="19"/>
      <c r="H667" s="20"/>
      <c r="I667" s="20"/>
      <c r="J667" s="20"/>
      <c r="K667" s="20"/>
      <c r="L667" s="20"/>
      <c r="M667" s="20"/>
      <c r="N667" s="20"/>
      <c r="O667" s="18"/>
      <c r="P667" s="17"/>
      <c r="Q667" s="17"/>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1"/>
      <c r="BH667" s="1"/>
      <c r="BI667" s="1"/>
      <c r="BJ667" s="1"/>
      <c r="BK667" s="1"/>
      <c r="BL667" s="1"/>
      <c r="BM667" s="1"/>
      <c r="BN667" s="1"/>
      <c r="BO667" s="1"/>
      <c r="BP667" s="1"/>
      <c r="BQ667" s="1"/>
      <c r="BR667" s="1"/>
      <c r="BS667" s="1"/>
      <c r="BT667" s="1"/>
    </row>
    <row r="668" spans="1:72" s="139" customFormat="1" x14ac:dyDescent="0.2">
      <c r="A668" s="20"/>
      <c r="B668" s="20"/>
      <c r="C668" s="25"/>
      <c r="D668" s="19"/>
      <c r="E668" s="19"/>
      <c r="F668" s="19"/>
      <c r="G668" s="19"/>
      <c r="H668" s="20"/>
      <c r="I668" s="20"/>
      <c r="J668" s="20"/>
      <c r="K668" s="20"/>
      <c r="L668" s="20"/>
      <c r="M668" s="20"/>
      <c r="N668" s="20"/>
      <c r="O668" s="18"/>
      <c r="P668" s="17"/>
      <c r="Q668" s="17"/>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1"/>
      <c r="BH668" s="1"/>
      <c r="BI668" s="1"/>
      <c r="BJ668" s="1"/>
      <c r="BK668" s="1"/>
      <c r="BL668" s="1"/>
      <c r="BM668" s="1"/>
      <c r="BN668" s="1"/>
      <c r="BO668" s="1"/>
      <c r="BP668" s="1"/>
      <c r="BQ668" s="1"/>
      <c r="BR668" s="1"/>
      <c r="BS668" s="1"/>
      <c r="BT668" s="1"/>
    </row>
    <row r="669" spans="1:72" s="139" customFormat="1" x14ac:dyDescent="0.2">
      <c r="A669" s="20"/>
      <c r="B669" s="20"/>
      <c r="C669" s="25"/>
      <c r="D669" s="19"/>
      <c r="E669" s="19"/>
      <c r="F669" s="19"/>
      <c r="G669" s="19"/>
      <c r="H669" s="20"/>
      <c r="I669" s="20"/>
      <c r="J669" s="20"/>
      <c r="K669" s="20"/>
      <c r="L669" s="20"/>
      <c r="M669" s="20"/>
      <c r="N669" s="20"/>
      <c r="O669" s="18"/>
      <c r="P669" s="17"/>
      <c r="Q669" s="17"/>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1"/>
      <c r="BH669" s="1"/>
      <c r="BI669" s="1"/>
      <c r="BJ669" s="1"/>
      <c r="BK669" s="1"/>
      <c r="BL669" s="1"/>
      <c r="BM669" s="1"/>
      <c r="BN669" s="1"/>
      <c r="BO669" s="1"/>
      <c r="BP669" s="1"/>
      <c r="BQ669" s="1"/>
      <c r="BR669" s="1"/>
      <c r="BS669" s="1"/>
      <c r="BT669" s="1"/>
    </row>
    <row r="670" spans="1:72" s="139" customFormat="1" x14ac:dyDescent="0.2">
      <c r="A670" s="20"/>
      <c r="B670" s="20"/>
      <c r="C670" s="25"/>
      <c r="D670" s="19"/>
      <c r="E670" s="19"/>
      <c r="F670" s="19"/>
      <c r="G670" s="19"/>
      <c r="H670" s="20"/>
      <c r="I670" s="20"/>
      <c r="J670" s="20"/>
      <c r="K670" s="20"/>
      <c r="L670" s="20"/>
      <c r="M670" s="20"/>
      <c r="N670" s="20"/>
      <c r="O670" s="18"/>
      <c r="P670" s="17"/>
      <c r="Q670" s="17"/>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1"/>
      <c r="BH670" s="1"/>
      <c r="BI670" s="1"/>
      <c r="BJ670" s="1"/>
      <c r="BK670" s="1"/>
      <c r="BL670" s="1"/>
      <c r="BM670" s="1"/>
      <c r="BN670" s="1"/>
      <c r="BO670" s="1"/>
      <c r="BP670" s="1"/>
      <c r="BQ670" s="1"/>
      <c r="BR670" s="1"/>
      <c r="BS670" s="1"/>
      <c r="BT670" s="1"/>
    </row>
    <row r="671" spans="1:72" s="139" customFormat="1" x14ac:dyDescent="0.2">
      <c r="A671" s="20"/>
      <c r="B671" s="20"/>
      <c r="C671" s="25"/>
      <c r="D671" s="19"/>
      <c r="E671" s="19"/>
      <c r="F671" s="19"/>
      <c r="G671" s="19"/>
      <c r="H671" s="20"/>
      <c r="I671" s="20"/>
      <c r="J671" s="20"/>
      <c r="K671" s="20"/>
      <c r="L671" s="20"/>
      <c r="M671" s="20"/>
      <c r="N671" s="20"/>
      <c r="O671" s="18"/>
      <c r="P671" s="17"/>
      <c r="Q671" s="17"/>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1"/>
      <c r="BH671" s="1"/>
      <c r="BI671" s="1"/>
      <c r="BJ671" s="1"/>
      <c r="BK671" s="1"/>
      <c r="BL671" s="1"/>
      <c r="BM671" s="1"/>
      <c r="BN671" s="1"/>
      <c r="BO671" s="1"/>
      <c r="BP671" s="1"/>
      <c r="BQ671" s="1"/>
      <c r="BR671" s="1"/>
      <c r="BS671" s="1"/>
      <c r="BT671" s="1"/>
    </row>
    <row r="672" spans="1:72" s="139" customFormat="1" x14ac:dyDescent="0.2">
      <c r="A672" s="20"/>
      <c r="B672" s="20"/>
      <c r="C672" s="25"/>
      <c r="D672" s="19"/>
      <c r="E672" s="19"/>
      <c r="F672" s="19"/>
      <c r="G672" s="19"/>
      <c r="H672" s="20"/>
      <c r="I672" s="20"/>
      <c r="J672" s="20"/>
      <c r="K672" s="20"/>
      <c r="L672" s="20"/>
      <c r="M672" s="20"/>
      <c r="N672" s="20"/>
      <c r="O672" s="18"/>
      <c r="P672" s="17"/>
      <c r="Q672" s="17"/>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1"/>
      <c r="BH672" s="1"/>
      <c r="BI672" s="1"/>
      <c r="BJ672" s="1"/>
      <c r="BK672" s="1"/>
      <c r="BL672" s="1"/>
      <c r="BM672" s="1"/>
      <c r="BN672" s="1"/>
      <c r="BO672" s="1"/>
      <c r="BP672" s="1"/>
      <c r="BQ672" s="1"/>
      <c r="BR672" s="1"/>
      <c r="BS672" s="1"/>
      <c r="BT672" s="1"/>
    </row>
    <row r="673" spans="1:72" s="139" customFormat="1" x14ac:dyDescent="0.2">
      <c r="A673" s="20"/>
      <c r="B673" s="20"/>
      <c r="C673" s="25"/>
      <c r="D673" s="19"/>
      <c r="E673" s="19"/>
      <c r="F673" s="19"/>
      <c r="G673" s="19"/>
      <c r="H673" s="20"/>
      <c r="I673" s="20"/>
      <c r="J673" s="20"/>
      <c r="K673" s="20"/>
      <c r="L673" s="20"/>
      <c r="M673" s="20"/>
      <c r="N673" s="20"/>
      <c r="O673" s="18"/>
      <c r="P673" s="17"/>
      <c r="Q673" s="17"/>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1"/>
      <c r="BH673" s="1"/>
      <c r="BI673" s="1"/>
      <c r="BJ673" s="1"/>
      <c r="BK673" s="1"/>
      <c r="BL673" s="1"/>
      <c r="BM673" s="1"/>
      <c r="BN673" s="1"/>
      <c r="BO673" s="1"/>
      <c r="BP673" s="1"/>
      <c r="BQ673" s="1"/>
      <c r="BR673" s="1"/>
      <c r="BS673" s="1"/>
      <c r="BT673" s="1"/>
    </row>
    <row r="674" spans="1:72" s="139" customFormat="1" x14ac:dyDescent="0.2">
      <c r="A674" s="20"/>
      <c r="B674" s="20"/>
      <c r="C674" s="25"/>
      <c r="D674" s="19"/>
      <c r="E674" s="19"/>
      <c r="F674" s="19"/>
      <c r="G674" s="19"/>
      <c r="H674" s="20"/>
      <c r="I674" s="20"/>
      <c r="J674" s="20"/>
      <c r="K674" s="20"/>
      <c r="L674" s="20"/>
      <c r="M674" s="20"/>
      <c r="N674" s="20"/>
      <c r="O674" s="18"/>
      <c r="P674" s="17"/>
      <c r="Q674" s="17"/>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1"/>
      <c r="BH674" s="1"/>
      <c r="BI674" s="1"/>
      <c r="BJ674" s="1"/>
      <c r="BK674" s="1"/>
      <c r="BL674" s="1"/>
      <c r="BM674" s="1"/>
      <c r="BN674" s="1"/>
      <c r="BO674" s="1"/>
      <c r="BP674" s="1"/>
      <c r="BQ674" s="1"/>
      <c r="BR674" s="1"/>
      <c r="BS674" s="1"/>
      <c r="BT674" s="1"/>
    </row>
    <row r="675" spans="1:72" s="139" customFormat="1" x14ac:dyDescent="0.2">
      <c r="A675" s="20"/>
      <c r="B675" s="20"/>
      <c r="C675" s="25"/>
      <c r="D675" s="19"/>
      <c r="E675" s="19"/>
      <c r="F675" s="19"/>
      <c r="G675" s="19"/>
      <c r="H675" s="20"/>
      <c r="I675" s="20"/>
      <c r="J675" s="20"/>
      <c r="K675" s="20"/>
      <c r="L675" s="20"/>
      <c r="M675" s="20"/>
      <c r="N675" s="20"/>
      <c r="O675" s="18"/>
      <c r="P675" s="17"/>
      <c r="Q675" s="17"/>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1"/>
      <c r="BH675" s="1"/>
      <c r="BI675" s="1"/>
      <c r="BJ675" s="1"/>
      <c r="BK675" s="1"/>
      <c r="BL675" s="1"/>
      <c r="BM675" s="1"/>
      <c r="BN675" s="1"/>
      <c r="BO675" s="1"/>
      <c r="BP675" s="1"/>
      <c r="BQ675" s="1"/>
      <c r="BR675" s="1"/>
      <c r="BS675" s="1"/>
      <c r="BT675" s="1"/>
    </row>
    <row r="676" spans="1:72" s="139" customFormat="1" x14ac:dyDescent="0.2">
      <c r="A676" s="20"/>
      <c r="B676" s="20"/>
      <c r="C676" s="25"/>
      <c r="D676" s="19"/>
      <c r="E676" s="19"/>
      <c r="F676" s="19"/>
      <c r="G676" s="19"/>
      <c r="H676" s="20"/>
      <c r="I676" s="20"/>
      <c r="J676" s="20"/>
      <c r="K676" s="20"/>
      <c r="L676" s="20"/>
      <c r="M676" s="20"/>
      <c r="N676" s="20"/>
      <c r="O676" s="18"/>
      <c r="P676" s="17"/>
      <c r="Q676" s="17"/>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1"/>
      <c r="BH676" s="1"/>
      <c r="BI676" s="1"/>
      <c r="BJ676" s="1"/>
      <c r="BK676" s="1"/>
      <c r="BL676" s="1"/>
      <c r="BM676" s="1"/>
      <c r="BN676" s="1"/>
      <c r="BO676" s="1"/>
      <c r="BP676" s="1"/>
      <c r="BQ676" s="1"/>
      <c r="BR676" s="1"/>
      <c r="BS676" s="1"/>
      <c r="BT676" s="1"/>
    </row>
    <row r="677" spans="1:72" s="139" customFormat="1" x14ac:dyDescent="0.2">
      <c r="A677" s="20"/>
      <c r="B677" s="20"/>
      <c r="C677" s="25"/>
      <c r="D677" s="19"/>
      <c r="E677" s="19"/>
      <c r="F677" s="19"/>
      <c r="G677" s="19"/>
      <c r="H677" s="20"/>
      <c r="I677" s="20"/>
      <c r="J677" s="20"/>
      <c r="K677" s="20"/>
      <c r="L677" s="20"/>
      <c r="M677" s="20"/>
      <c r="N677" s="20"/>
      <c r="O677" s="18"/>
      <c r="P677" s="17"/>
      <c r="Q677" s="17"/>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1"/>
      <c r="BH677" s="1"/>
      <c r="BI677" s="1"/>
      <c r="BJ677" s="1"/>
      <c r="BK677" s="1"/>
      <c r="BL677" s="1"/>
      <c r="BM677" s="1"/>
      <c r="BN677" s="1"/>
      <c r="BO677" s="1"/>
      <c r="BP677" s="1"/>
      <c r="BQ677" s="1"/>
      <c r="BR677" s="1"/>
      <c r="BS677" s="1"/>
      <c r="BT677" s="1"/>
    </row>
    <row r="678" spans="1:72" s="139" customFormat="1" x14ac:dyDescent="0.2">
      <c r="A678" s="20"/>
      <c r="B678" s="20"/>
      <c r="C678" s="25"/>
      <c r="D678" s="19"/>
      <c r="E678" s="19"/>
      <c r="F678" s="19"/>
      <c r="G678" s="19"/>
      <c r="H678" s="20"/>
      <c r="I678" s="20"/>
      <c r="J678" s="20"/>
      <c r="K678" s="20"/>
      <c r="L678" s="20"/>
      <c r="M678" s="20"/>
      <c r="N678" s="20"/>
      <c r="O678" s="18"/>
      <c r="P678" s="17"/>
      <c r="Q678" s="17"/>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1"/>
      <c r="BH678" s="1"/>
      <c r="BI678" s="1"/>
      <c r="BJ678" s="1"/>
      <c r="BK678" s="1"/>
      <c r="BL678" s="1"/>
      <c r="BM678" s="1"/>
      <c r="BN678" s="1"/>
      <c r="BO678" s="1"/>
      <c r="BP678" s="1"/>
      <c r="BQ678" s="1"/>
      <c r="BR678" s="1"/>
      <c r="BS678" s="1"/>
      <c r="BT678" s="1"/>
    </row>
    <row r="679" spans="1:72" s="139" customFormat="1" x14ac:dyDescent="0.2">
      <c r="A679" s="20"/>
      <c r="B679" s="20"/>
      <c r="C679" s="25"/>
      <c r="D679" s="19"/>
      <c r="E679" s="19"/>
      <c r="F679" s="19"/>
      <c r="G679" s="19"/>
      <c r="H679" s="20"/>
      <c r="I679" s="20"/>
      <c r="J679" s="20"/>
      <c r="K679" s="20"/>
      <c r="L679" s="20"/>
      <c r="M679" s="20"/>
      <c r="N679" s="20"/>
      <c r="O679" s="18"/>
      <c r="P679" s="17"/>
      <c r="Q679" s="17"/>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1"/>
      <c r="BH679" s="1"/>
      <c r="BI679" s="1"/>
      <c r="BJ679" s="1"/>
      <c r="BK679" s="1"/>
      <c r="BL679" s="1"/>
      <c r="BM679" s="1"/>
      <c r="BN679" s="1"/>
      <c r="BO679" s="1"/>
      <c r="BP679" s="1"/>
      <c r="BQ679" s="1"/>
      <c r="BR679" s="1"/>
      <c r="BS679" s="1"/>
      <c r="BT679" s="1"/>
    </row>
    <row r="680" spans="1:72" s="139" customFormat="1" x14ac:dyDescent="0.2">
      <c r="A680" s="20"/>
      <c r="B680" s="20"/>
      <c r="C680" s="25"/>
      <c r="D680" s="19"/>
      <c r="E680" s="19"/>
      <c r="F680" s="19"/>
      <c r="G680" s="19"/>
      <c r="H680" s="20"/>
      <c r="I680" s="20"/>
      <c r="J680" s="20"/>
      <c r="K680" s="20"/>
      <c r="L680" s="20"/>
      <c r="M680" s="20"/>
      <c r="N680" s="20"/>
      <c r="O680" s="18"/>
      <c r="P680" s="17"/>
      <c r="Q680" s="17"/>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1"/>
      <c r="BH680" s="1"/>
      <c r="BI680" s="1"/>
      <c r="BJ680" s="1"/>
      <c r="BK680" s="1"/>
      <c r="BL680" s="1"/>
      <c r="BM680" s="1"/>
      <c r="BN680" s="1"/>
      <c r="BO680" s="1"/>
      <c r="BP680" s="1"/>
      <c r="BQ680" s="1"/>
      <c r="BR680" s="1"/>
      <c r="BS680" s="1"/>
      <c r="BT680" s="1"/>
    </row>
    <row r="681" spans="1:72" s="139" customFormat="1" x14ac:dyDescent="0.2">
      <c r="A681" s="20"/>
      <c r="B681" s="20"/>
      <c r="C681" s="25"/>
      <c r="D681" s="19"/>
      <c r="E681" s="19"/>
      <c r="F681" s="19"/>
      <c r="G681" s="19"/>
      <c r="H681" s="20"/>
      <c r="I681" s="20"/>
      <c r="J681" s="20"/>
      <c r="K681" s="20"/>
      <c r="L681" s="20"/>
      <c r="M681" s="20"/>
      <c r="N681" s="20"/>
      <c r="O681" s="18"/>
      <c r="P681" s="17"/>
      <c r="Q681" s="17"/>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1"/>
      <c r="BH681" s="1"/>
      <c r="BI681" s="1"/>
      <c r="BJ681" s="1"/>
      <c r="BK681" s="1"/>
      <c r="BL681" s="1"/>
      <c r="BM681" s="1"/>
      <c r="BN681" s="1"/>
      <c r="BO681" s="1"/>
      <c r="BP681" s="1"/>
      <c r="BQ681" s="1"/>
      <c r="BR681" s="1"/>
      <c r="BS681" s="1"/>
      <c r="BT681" s="1"/>
    </row>
    <row r="682" spans="1:72" s="139" customFormat="1" x14ac:dyDescent="0.2">
      <c r="A682" s="20"/>
      <c r="B682" s="20"/>
      <c r="C682" s="25"/>
      <c r="D682" s="19"/>
      <c r="E682" s="19"/>
      <c r="F682" s="19"/>
      <c r="G682" s="19"/>
      <c r="H682" s="20"/>
      <c r="I682" s="20"/>
      <c r="J682" s="20"/>
      <c r="K682" s="20"/>
      <c r="L682" s="20"/>
      <c r="M682" s="20"/>
      <c r="N682" s="20"/>
      <c r="O682" s="18"/>
      <c r="P682" s="17"/>
      <c r="Q682" s="17"/>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1"/>
      <c r="BH682" s="1"/>
      <c r="BI682" s="1"/>
      <c r="BJ682" s="1"/>
      <c r="BK682" s="1"/>
      <c r="BL682" s="1"/>
      <c r="BM682" s="1"/>
      <c r="BN682" s="1"/>
      <c r="BO682" s="1"/>
      <c r="BP682" s="1"/>
      <c r="BQ682" s="1"/>
      <c r="BR682" s="1"/>
      <c r="BS682" s="1"/>
      <c r="BT682" s="1"/>
    </row>
    <row r="683" spans="1:72" s="139" customFormat="1" x14ac:dyDescent="0.2">
      <c r="A683" s="20"/>
      <c r="B683" s="20"/>
      <c r="C683" s="25"/>
      <c r="D683" s="19"/>
      <c r="E683" s="19"/>
      <c r="F683" s="19"/>
      <c r="G683" s="19"/>
      <c r="H683" s="20"/>
      <c r="I683" s="20"/>
      <c r="J683" s="20"/>
      <c r="K683" s="20"/>
      <c r="L683" s="20"/>
      <c r="M683" s="20"/>
      <c r="N683" s="20"/>
      <c r="O683" s="18"/>
      <c r="P683" s="17"/>
      <c r="Q683" s="17"/>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1"/>
      <c r="BH683" s="1"/>
      <c r="BI683" s="1"/>
      <c r="BJ683" s="1"/>
      <c r="BK683" s="1"/>
      <c r="BL683" s="1"/>
      <c r="BM683" s="1"/>
      <c r="BN683" s="1"/>
      <c r="BO683" s="1"/>
      <c r="BP683" s="1"/>
      <c r="BQ683" s="1"/>
      <c r="BR683" s="1"/>
      <c r="BS683" s="1"/>
      <c r="BT683" s="1"/>
    </row>
    <row r="684" spans="1:72" s="139" customFormat="1" x14ac:dyDescent="0.2">
      <c r="A684" s="20"/>
      <c r="B684" s="20"/>
      <c r="C684" s="25"/>
      <c r="D684" s="19"/>
      <c r="E684" s="19"/>
      <c r="F684" s="19"/>
      <c r="G684" s="19"/>
      <c r="H684" s="20"/>
      <c r="I684" s="20"/>
      <c r="J684" s="20"/>
      <c r="K684" s="20"/>
      <c r="L684" s="20"/>
      <c r="M684" s="20"/>
      <c r="N684" s="20"/>
      <c r="O684" s="18"/>
      <c r="P684" s="17"/>
      <c r="Q684" s="17"/>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1"/>
      <c r="BH684" s="1"/>
      <c r="BI684" s="1"/>
      <c r="BJ684" s="1"/>
      <c r="BK684" s="1"/>
      <c r="BL684" s="1"/>
      <c r="BM684" s="1"/>
      <c r="BN684" s="1"/>
      <c r="BO684" s="1"/>
      <c r="BP684" s="1"/>
      <c r="BQ684" s="1"/>
      <c r="BR684" s="1"/>
      <c r="BS684" s="1"/>
      <c r="BT684" s="1"/>
    </row>
    <row r="685" spans="1:72" s="139" customFormat="1" x14ac:dyDescent="0.2">
      <c r="A685" s="20"/>
      <c r="B685" s="20"/>
      <c r="C685" s="25"/>
      <c r="D685" s="19"/>
      <c r="E685" s="19"/>
      <c r="F685" s="19"/>
      <c r="G685" s="19"/>
      <c r="H685" s="20"/>
      <c r="I685" s="20"/>
      <c r="J685" s="20"/>
      <c r="K685" s="20"/>
      <c r="L685" s="20"/>
      <c r="M685" s="20"/>
      <c r="N685" s="20"/>
      <c r="O685" s="18"/>
      <c r="P685" s="17"/>
      <c r="Q685" s="17"/>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1"/>
      <c r="BH685" s="1"/>
      <c r="BI685" s="1"/>
      <c r="BJ685" s="1"/>
      <c r="BK685" s="1"/>
      <c r="BL685" s="1"/>
      <c r="BM685" s="1"/>
      <c r="BN685" s="1"/>
      <c r="BO685" s="1"/>
      <c r="BP685" s="1"/>
      <c r="BQ685" s="1"/>
      <c r="BR685" s="1"/>
      <c r="BS685" s="1"/>
      <c r="BT685" s="1"/>
    </row>
    <row r="686" spans="1:72" s="139" customFormat="1" x14ac:dyDescent="0.2">
      <c r="A686" s="20"/>
      <c r="B686" s="20"/>
      <c r="C686" s="25"/>
      <c r="D686" s="19"/>
      <c r="E686" s="19"/>
      <c r="F686" s="19"/>
      <c r="G686" s="19"/>
      <c r="H686" s="20"/>
      <c r="I686" s="20"/>
      <c r="J686" s="20"/>
      <c r="K686" s="20"/>
      <c r="L686" s="20"/>
      <c r="M686" s="20"/>
      <c r="N686" s="20"/>
      <c r="O686" s="18"/>
      <c r="P686" s="17"/>
      <c r="Q686" s="17"/>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1"/>
      <c r="BH686" s="1"/>
      <c r="BI686" s="1"/>
      <c r="BJ686" s="1"/>
      <c r="BK686" s="1"/>
      <c r="BL686" s="1"/>
      <c r="BM686" s="1"/>
      <c r="BN686" s="1"/>
      <c r="BO686" s="1"/>
      <c r="BP686" s="1"/>
      <c r="BQ686" s="1"/>
      <c r="BR686" s="1"/>
      <c r="BS686" s="1"/>
      <c r="BT686" s="1"/>
    </row>
    <row r="687" spans="1:72" s="139" customFormat="1" x14ac:dyDescent="0.2">
      <c r="A687" s="20"/>
      <c r="B687" s="20"/>
      <c r="C687" s="25"/>
      <c r="D687" s="19"/>
      <c r="E687" s="19"/>
      <c r="F687" s="19"/>
      <c r="G687" s="19"/>
      <c r="H687" s="20"/>
      <c r="I687" s="20"/>
      <c r="J687" s="20"/>
      <c r="K687" s="20"/>
      <c r="L687" s="20"/>
      <c r="M687" s="20"/>
      <c r="N687" s="20"/>
      <c r="O687" s="18"/>
      <c r="P687" s="17"/>
      <c r="Q687" s="17"/>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1"/>
      <c r="BH687" s="1"/>
      <c r="BI687" s="1"/>
      <c r="BJ687" s="1"/>
      <c r="BK687" s="1"/>
      <c r="BL687" s="1"/>
      <c r="BM687" s="1"/>
      <c r="BN687" s="1"/>
      <c r="BO687" s="1"/>
      <c r="BP687" s="1"/>
      <c r="BQ687" s="1"/>
      <c r="BR687" s="1"/>
      <c r="BS687" s="1"/>
      <c r="BT687" s="1"/>
    </row>
    <row r="688" spans="1:72" s="139" customFormat="1" x14ac:dyDescent="0.2">
      <c r="A688" s="20"/>
      <c r="B688" s="20"/>
      <c r="C688" s="25"/>
      <c r="D688" s="19"/>
      <c r="E688" s="19"/>
      <c r="F688" s="19"/>
      <c r="G688" s="19"/>
      <c r="H688" s="20"/>
      <c r="I688" s="20"/>
      <c r="J688" s="20"/>
      <c r="K688" s="20"/>
      <c r="L688" s="20"/>
      <c r="M688" s="20"/>
      <c r="N688" s="20"/>
      <c r="O688" s="18"/>
      <c r="P688" s="17"/>
      <c r="Q688" s="17"/>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1"/>
      <c r="BH688" s="1"/>
      <c r="BI688" s="1"/>
      <c r="BJ688" s="1"/>
      <c r="BK688" s="1"/>
      <c r="BL688" s="1"/>
      <c r="BM688" s="1"/>
      <c r="BN688" s="1"/>
      <c r="BO688" s="1"/>
      <c r="BP688" s="1"/>
      <c r="BQ688" s="1"/>
      <c r="BR688" s="1"/>
      <c r="BS688" s="1"/>
      <c r="BT688" s="1"/>
    </row>
    <row r="689" spans="1:72" s="139" customFormat="1" x14ac:dyDescent="0.2">
      <c r="A689" s="20"/>
      <c r="B689" s="20"/>
      <c r="C689" s="25"/>
      <c r="D689" s="19"/>
      <c r="E689" s="19"/>
      <c r="F689" s="19"/>
      <c r="G689" s="19"/>
      <c r="H689" s="20"/>
      <c r="I689" s="20"/>
      <c r="J689" s="20"/>
      <c r="K689" s="20"/>
      <c r="L689" s="20"/>
      <c r="M689" s="20"/>
      <c r="N689" s="20"/>
      <c r="O689" s="18"/>
      <c r="P689" s="17"/>
      <c r="Q689" s="17"/>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1"/>
      <c r="BH689" s="1"/>
      <c r="BI689" s="1"/>
      <c r="BJ689" s="1"/>
      <c r="BK689" s="1"/>
      <c r="BL689" s="1"/>
      <c r="BM689" s="1"/>
      <c r="BN689" s="1"/>
      <c r="BO689" s="1"/>
      <c r="BP689" s="1"/>
      <c r="BQ689" s="1"/>
      <c r="BR689" s="1"/>
      <c r="BS689" s="1"/>
      <c r="BT689" s="1"/>
    </row>
    <row r="690" spans="1:72" s="139" customFormat="1" x14ac:dyDescent="0.2">
      <c r="A690" s="20"/>
      <c r="B690" s="20"/>
      <c r="C690" s="25"/>
      <c r="D690" s="19"/>
      <c r="E690" s="19"/>
      <c r="F690" s="19"/>
      <c r="G690" s="19"/>
      <c r="H690" s="20"/>
      <c r="I690" s="20"/>
      <c r="J690" s="20"/>
      <c r="K690" s="20"/>
      <c r="L690" s="20"/>
      <c r="M690" s="20"/>
      <c r="N690" s="20"/>
      <c r="O690" s="18"/>
      <c r="P690" s="17"/>
      <c r="Q690" s="17"/>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1"/>
      <c r="BH690" s="1"/>
      <c r="BI690" s="1"/>
      <c r="BJ690" s="1"/>
      <c r="BK690" s="1"/>
      <c r="BL690" s="1"/>
      <c r="BM690" s="1"/>
      <c r="BN690" s="1"/>
      <c r="BO690" s="1"/>
      <c r="BP690" s="1"/>
      <c r="BQ690" s="1"/>
      <c r="BR690" s="1"/>
      <c r="BS690" s="1"/>
      <c r="BT690" s="1"/>
    </row>
    <row r="691" spans="1:72" s="139" customFormat="1" x14ac:dyDescent="0.2">
      <c r="A691" s="20"/>
      <c r="B691" s="20"/>
      <c r="C691" s="25"/>
      <c r="D691" s="19"/>
      <c r="E691" s="19"/>
      <c r="F691" s="19"/>
      <c r="G691" s="19"/>
      <c r="H691" s="20"/>
      <c r="I691" s="20"/>
      <c r="J691" s="20"/>
      <c r="K691" s="20"/>
      <c r="L691" s="20"/>
      <c r="M691" s="20"/>
      <c r="N691" s="20"/>
      <c r="O691" s="18"/>
      <c r="P691" s="17"/>
      <c r="Q691" s="17"/>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1"/>
      <c r="BH691" s="1"/>
      <c r="BI691" s="1"/>
      <c r="BJ691" s="1"/>
      <c r="BK691" s="1"/>
      <c r="BL691" s="1"/>
      <c r="BM691" s="1"/>
      <c r="BN691" s="1"/>
      <c r="BO691" s="1"/>
      <c r="BP691" s="1"/>
      <c r="BQ691" s="1"/>
      <c r="BR691" s="1"/>
      <c r="BS691" s="1"/>
      <c r="BT691" s="1"/>
    </row>
    <row r="692" spans="1:72" s="139" customFormat="1" x14ac:dyDescent="0.2">
      <c r="A692" s="20"/>
      <c r="B692" s="20"/>
      <c r="C692" s="25"/>
      <c r="D692" s="19"/>
      <c r="E692" s="19"/>
      <c r="F692" s="19"/>
      <c r="G692" s="19"/>
      <c r="H692" s="20"/>
      <c r="I692" s="20"/>
      <c r="J692" s="20"/>
      <c r="K692" s="20"/>
      <c r="L692" s="20"/>
      <c r="M692" s="20"/>
      <c r="N692" s="20"/>
      <c r="O692" s="18"/>
      <c r="P692" s="17"/>
      <c r="Q692" s="17"/>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1"/>
      <c r="BH692" s="1"/>
      <c r="BI692" s="1"/>
      <c r="BJ692" s="1"/>
      <c r="BK692" s="1"/>
      <c r="BL692" s="1"/>
      <c r="BM692" s="1"/>
      <c r="BN692" s="1"/>
      <c r="BO692" s="1"/>
      <c r="BP692" s="1"/>
      <c r="BQ692" s="1"/>
      <c r="BR692" s="1"/>
      <c r="BS692" s="1"/>
      <c r="BT692" s="1"/>
    </row>
    <row r="693" spans="1:72" s="139" customFormat="1" x14ac:dyDescent="0.2">
      <c r="A693" s="20"/>
      <c r="B693" s="20"/>
      <c r="C693" s="25"/>
      <c r="D693" s="19"/>
      <c r="E693" s="19"/>
      <c r="F693" s="19"/>
      <c r="G693" s="19"/>
      <c r="H693" s="20"/>
      <c r="I693" s="20"/>
      <c r="J693" s="20"/>
      <c r="K693" s="20"/>
      <c r="L693" s="20"/>
      <c r="M693" s="20"/>
      <c r="N693" s="20"/>
      <c r="O693" s="18"/>
      <c r="P693" s="17"/>
      <c r="Q693" s="17"/>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1"/>
      <c r="BH693" s="1"/>
      <c r="BI693" s="1"/>
      <c r="BJ693" s="1"/>
      <c r="BK693" s="1"/>
      <c r="BL693" s="1"/>
      <c r="BM693" s="1"/>
      <c r="BN693" s="1"/>
      <c r="BO693" s="1"/>
      <c r="BP693" s="1"/>
      <c r="BQ693" s="1"/>
      <c r="BR693" s="1"/>
      <c r="BS693" s="1"/>
      <c r="BT693" s="1"/>
    </row>
    <row r="694" spans="1:72" s="139" customFormat="1" x14ac:dyDescent="0.2">
      <c r="A694" s="20"/>
      <c r="B694" s="20"/>
      <c r="C694" s="25"/>
      <c r="D694" s="19"/>
      <c r="E694" s="19"/>
      <c r="F694" s="19"/>
      <c r="G694" s="19"/>
      <c r="H694" s="20"/>
      <c r="I694" s="20"/>
      <c r="J694" s="20"/>
      <c r="K694" s="20"/>
      <c r="L694" s="20"/>
      <c r="M694" s="20"/>
      <c r="N694" s="20"/>
      <c r="O694" s="18"/>
      <c r="P694" s="17"/>
      <c r="Q694" s="17"/>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1"/>
      <c r="BH694" s="1"/>
      <c r="BI694" s="1"/>
      <c r="BJ694" s="1"/>
      <c r="BK694" s="1"/>
      <c r="BL694" s="1"/>
      <c r="BM694" s="1"/>
      <c r="BN694" s="1"/>
      <c r="BO694" s="1"/>
      <c r="BP694" s="1"/>
      <c r="BQ694" s="1"/>
      <c r="BR694" s="1"/>
      <c r="BS694" s="1"/>
      <c r="BT694" s="1"/>
    </row>
    <row r="695" spans="1:72" s="139" customFormat="1" x14ac:dyDescent="0.2">
      <c r="A695" s="20"/>
      <c r="B695" s="20"/>
      <c r="C695" s="25"/>
      <c r="D695" s="19"/>
      <c r="E695" s="19"/>
      <c r="F695" s="19"/>
      <c r="G695" s="19"/>
      <c r="H695" s="20"/>
      <c r="I695" s="20"/>
      <c r="J695" s="20"/>
      <c r="K695" s="20"/>
      <c r="L695" s="20"/>
      <c r="M695" s="20"/>
      <c r="N695" s="20"/>
      <c r="O695" s="18"/>
      <c r="P695" s="17"/>
      <c r="Q695" s="17"/>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1"/>
      <c r="BH695" s="1"/>
      <c r="BI695" s="1"/>
      <c r="BJ695" s="1"/>
      <c r="BK695" s="1"/>
      <c r="BL695" s="1"/>
      <c r="BM695" s="1"/>
      <c r="BN695" s="1"/>
      <c r="BO695" s="1"/>
      <c r="BP695" s="1"/>
      <c r="BQ695" s="1"/>
      <c r="BR695" s="1"/>
      <c r="BS695" s="1"/>
      <c r="BT695" s="1"/>
    </row>
    <row r="696" spans="1:72" s="139" customFormat="1" x14ac:dyDescent="0.2">
      <c r="A696" s="20"/>
      <c r="B696" s="20"/>
      <c r="C696" s="25"/>
      <c r="D696" s="19"/>
      <c r="E696" s="19"/>
      <c r="F696" s="19"/>
      <c r="G696" s="19"/>
      <c r="H696" s="20"/>
      <c r="I696" s="20"/>
      <c r="J696" s="20"/>
      <c r="K696" s="20"/>
      <c r="L696" s="20"/>
      <c r="M696" s="20"/>
      <c r="N696" s="20"/>
      <c r="O696" s="18"/>
      <c r="P696" s="17"/>
      <c r="Q696" s="17"/>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1"/>
      <c r="BH696" s="1"/>
      <c r="BI696" s="1"/>
      <c r="BJ696" s="1"/>
      <c r="BK696" s="1"/>
      <c r="BL696" s="1"/>
      <c r="BM696" s="1"/>
      <c r="BN696" s="1"/>
      <c r="BO696" s="1"/>
      <c r="BP696" s="1"/>
      <c r="BQ696" s="1"/>
      <c r="BR696" s="1"/>
      <c r="BS696" s="1"/>
      <c r="BT696" s="1"/>
    </row>
    <row r="697" spans="1:72" s="139" customFormat="1" x14ac:dyDescent="0.2">
      <c r="A697" s="20"/>
      <c r="B697" s="20"/>
      <c r="C697" s="25"/>
      <c r="D697" s="19"/>
      <c r="E697" s="19"/>
      <c r="F697" s="19"/>
      <c r="G697" s="19"/>
      <c r="H697" s="20"/>
      <c r="I697" s="20"/>
      <c r="J697" s="20"/>
      <c r="K697" s="20"/>
      <c r="L697" s="20"/>
      <c r="M697" s="20"/>
      <c r="N697" s="20"/>
      <c r="O697" s="18"/>
      <c r="P697" s="17"/>
      <c r="Q697" s="17"/>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1"/>
      <c r="BH697" s="1"/>
      <c r="BI697" s="1"/>
      <c r="BJ697" s="1"/>
      <c r="BK697" s="1"/>
      <c r="BL697" s="1"/>
      <c r="BM697" s="1"/>
      <c r="BN697" s="1"/>
      <c r="BO697" s="1"/>
      <c r="BP697" s="1"/>
      <c r="BQ697" s="1"/>
      <c r="BR697" s="1"/>
      <c r="BS697" s="1"/>
      <c r="BT697" s="1"/>
    </row>
    <row r="698" spans="1:72" s="139" customFormat="1" x14ac:dyDescent="0.2">
      <c r="A698" s="20"/>
      <c r="B698" s="20"/>
      <c r="C698" s="25"/>
      <c r="D698" s="19"/>
      <c r="E698" s="19"/>
      <c r="F698" s="19"/>
      <c r="G698" s="19"/>
      <c r="H698" s="20"/>
      <c r="I698" s="20"/>
      <c r="J698" s="20"/>
      <c r="K698" s="20"/>
      <c r="L698" s="20"/>
      <c r="M698" s="20"/>
      <c r="N698" s="20"/>
      <c r="O698" s="18"/>
      <c r="P698" s="17"/>
      <c r="Q698" s="17"/>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1"/>
      <c r="BH698" s="1"/>
      <c r="BI698" s="1"/>
      <c r="BJ698" s="1"/>
      <c r="BK698" s="1"/>
      <c r="BL698" s="1"/>
      <c r="BM698" s="1"/>
      <c r="BN698" s="1"/>
      <c r="BO698" s="1"/>
      <c r="BP698" s="1"/>
      <c r="BQ698" s="1"/>
      <c r="BR698" s="1"/>
      <c r="BS698" s="1"/>
      <c r="BT698" s="1"/>
    </row>
    <row r="699" spans="1:72" s="139" customFormat="1" x14ac:dyDescent="0.2">
      <c r="A699" s="20"/>
      <c r="B699" s="20"/>
      <c r="C699" s="25"/>
      <c r="D699" s="19"/>
      <c r="E699" s="19"/>
      <c r="F699" s="19"/>
      <c r="G699" s="19"/>
      <c r="H699" s="20"/>
      <c r="I699" s="20"/>
      <c r="J699" s="20"/>
      <c r="K699" s="20"/>
      <c r="L699" s="20"/>
      <c r="M699" s="20"/>
      <c r="N699" s="20"/>
      <c r="O699" s="18"/>
      <c r="P699" s="17"/>
      <c r="Q699" s="17"/>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1"/>
      <c r="BH699" s="1"/>
      <c r="BI699" s="1"/>
      <c r="BJ699" s="1"/>
      <c r="BK699" s="1"/>
      <c r="BL699" s="1"/>
      <c r="BM699" s="1"/>
      <c r="BN699" s="1"/>
      <c r="BO699" s="1"/>
      <c r="BP699" s="1"/>
      <c r="BQ699" s="1"/>
      <c r="BR699" s="1"/>
      <c r="BS699" s="1"/>
      <c r="BT699" s="1"/>
    </row>
    <row r="700" spans="1:72" s="139" customFormat="1" x14ac:dyDescent="0.2">
      <c r="A700" s="20"/>
      <c r="B700" s="20"/>
      <c r="C700" s="25"/>
      <c r="D700" s="19"/>
      <c r="E700" s="19"/>
      <c r="F700" s="19"/>
      <c r="G700" s="19"/>
      <c r="H700" s="20"/>
      <c r="I700" s="20"/>
      <c r="J700" s="20"/>
      <c r="K700" s="20"/>
      <c r="L700" s="20"/>
      <c r="M700" s="20"/>
      <c r="N700" s="20"/>
      <c r="O700" s="18"/>
      <c r="P700" s="17"/>
      <c r="Q700" s="17"/>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1"/>
      <c r="BH700" s="1"/>
      <c r="BI700" s="1"/>
      <c r="BJ700" s="1"/>
      <c r="BK700" s="1"/>
      <c r="BL700" s="1"/>
      <c r="BM700" s="1"/>
      <c r="BN700" s="1"/>
      <c r="BO700" s="1"/>
      <c r="BP700" s="1"/>
      <c r="BQ700" s="1"/>
      <c r="BR700" s="1"/>
      <c r="BS700" s="1"/>
      <c r="BT700" s="1"/>
    </row>
    <row r="701" spans="1:72" s="139" customFormat="1" x14ac:dyDescent="0.2">
      <c r="A701" s="20"/>
      <c r="B701" s="20"/>
      <c r="C701" s="25"/>
      <c r="D701" s="19"/>
      <c r="E701" s="19"/>
      <c r="F701" s="19"/>
      <c r="G701" s="19"/>
      <c r="H701" s="20"/>
      <c r="I701" s="20"/>
      <c r="J701" s="20"/>
      <c r="K701" s="20"/>
      <c r="L701" s="20"/>
      <c r="M701" s="20"/>
      <c r="N701" s="20"/>
      <c r="O701" s="18"/>
      <c r="P701" s="17"/>
      <c r="Q701" s="17"/>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1"/>
      <c r="BH701" s="1"/>
      <c r="BI701" s="1"/>
      <c r="BJ701" s="1"/>
      <c r="BK701" s="1"/>
      <c r="BL701" s="1"/>
      <c r="BM701" s="1"/>
      <c r="BN701" s="1"/>
      <c r="BO701" s="1"/>
      <c r="BP701" s="1"/>
      <c r="BQ701" s="1"/>
      <c r="BR701" s="1"/>
      <c r="BS701" s="1"/>
      <c r="BT701" s="1"/>
    </row>
    <row r="702" spans="1:72" s="139" customFormat="1" x14ac:dyDescent="0.2">
      <c r="A702" s="20"/>
      <c r="B702" s="20"/>
      <c r="C702" s="25"/>
      <c r="D702" s="19"/>
      <c r="E702" s="19"/>
      <c r="F702" s="19"/>
      <c r="G702" s="19"/>
      <c r="H702" s="20"/>
      <c r="I702" s="20"/>
      <c r="J702" s="20"/>
      <c r="K702" s="20"/>
      <c r="L702" s="20"/>
      <c r="M702" s="20"/>
      <c r="N702" s="20"/>
      <c r="O702" s="18"/>
      <c r="P702" s="17"/>
      <c r="Q702" s="17"/>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1"/>
      <c r="BH702" s="1"/>
      <c r="BI702" s="1"/>
      <c r="BJ702" s="1"/>
      <c r="BK702" s="1"/>
      <c r="BL702" s="1"/>
      <c r="BM702" s="1"/>
      <c r="BN702" s="1"/>
      <c r="BO702" s="1"/>
      <c r="BP702" s="1"/>
      <c r="BQ702" s="1"/>
      <c r="BR702" s="1"/>
      <c r="BS702" s="1"/>
      <c r="BT702" s="1"/>
    </row>
    <row r="703" spans="1:72" s="139" customFormat="1" x14ac:dyDescent="0.2">
      <c r="A703" s="20"/>
      <c r="B703" s="20"/>
      <c r="C703" s="25"/>
      <c r="D703" s="19"/>
      <c r="E703" s="19"/>
      <c r="F703" s="19"/>
      <c r="G703" s="19"/>
      <c r="H703" s="20"/>
      <c r="I703" s="20"/>
      <c r="J703" s="20"/>
      <c r="K703" s="20"/>
      <c r="L703" s="20"/>
      <c r="M703" s="20"/>
      <c r="N703" s="20"/>
      <c r="O703" s="18"/>
      <c r="P703" s="17"/>
      <c r="Q703" s="17"/>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1"/>
      <c r="BH703" s="1"/>
      <c r="BI703" s="1"/>
      <c r="BJ703" s="1"/>
      <c r="BK703" s="1"/>
      <c r="BL703" s="1"/>
      <c r="BM703" s="1"/>
      <c r="BN703" s="1"/>
      <c r="BO703" s="1"/>
      <c r="BP703" s="1"/>
      <c r="BQ703" s="1"/>
      <c r="BR703" s="1"/>
      <c r="BS703" s="1"/>
      <c r="BT703" s="1"/>
    </row>
    <row r="704" spans="1:72" s="139" customFormat="1" x14ac:dyDescent="0.2">
      <c r="A704" s="20"/>
      <c r="B704" s="20"/>
      <c r="C704" s="25"/>
      <c r="D704" s="19"/>
      <c r="E704" s="19"/>
      <c r="F704" s="19"/>
      <c r="G704" s="19"/>
      <c r="H704" s="20"/>
      <c r="I704" s="20"/>
      <c r="J704" s="20"/>
      <c r="K704" s="20"/>
      <c r="L704" s="20"/>
      <c r="M704" s="20"/>
      <c r="N704" s="20"/>
      <c r="O704" s="18"/>
      <c r="P704" s="17"/>
      <c r="Q704" s="17"/>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1"/>
      <c r="BH704" s="1"/>
      <c r="BI704" s="1"/>
      <c r="BJ704" s="1"/>
      <c r="BK704" s="1"/>
      <c r="BL704" s="1"/>
      <c r="BM704" s="1"/>
      <c r="BN704" s="1"/>
      <c r="BO704" s="1"/>
      <c r="BP704" s="1"/>
      <c r="BQ704" s="1"/>
      <c r="BR704" s="1"/>
      <c r="BS704" s="1"/>
      <c r="BT704" s="1"/>
    </row>
    <row r="705" spans="1:72" s="139" customFormat="1" x14ac:dyDescent="0.2">
      <c r="A705" s="20"/>
      <c r="B705" s="20"/>
      <c r="C705" s="25"/>
      <c r="D705" s="19"/>
      <c r="E705" s="19"/>
      <c r="F705" s="19"/>
      <c r="G705" s="19"/>
      <c r="H705" s="20"/>
      <c r="I705" s="20"/>
      <c r="J705" s="20"/>
      <c r="K705" s="20"/>
      <c r="L705" s="20"/>
      <c r="M705" s="20"/>
      <c r="N705" s="20"/>
      <c r="O705" s="18"/>
      <c r="P705" s="17"/>
      <c r="Q705" s="17"/>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1"/>
      <c r="BH705" s="1"/>
      <c r="BI705" s="1"/>
      <c r="BJ705" s="1"/>
      <c r="BK705" s="1"/>
      <c r="BL705" s="1"/>
      <c r="BM705" s="1"/>
      <c r="BN705" s="1"/>
      <c r="BO705" s="1"/>
      <c r="BP705" s="1"/>
      <c r="BQ705" s="1"/>
      <c r="BR705" s="1"/>
      <c r="BS705" s="1"/>
      <c r="BT705" s="1"/>
    </row>
    <row r="706" spans="1:72" s="139" customFormat="1" x14ac:dyDescent="0.2">
      <c r="A706" s="20"/>
      <c r="B706" s="20"/>
      <c r="C706" s="25"/>
      <c r="D706" s="19"/>
      <c r="E706" s="19"/>
      <c r="F706" s="19"/>
      <c r="G706" s="19"/>
      <c r="H706" s="20"/>
      <c r="I706" s="20"/>
      <c r="J706" s="20"/>
      <c r="K706" s="20"/>
      <c r="L706" s="20"/>
      <c r="M706" s="20"/>
      <c r="N706" s="20"/>
      <c r="O706" s="18"/>
      <c r="P706" s="17"/>
      <c r="Q706" s="17"/>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1"/>
      <c r="BH706" s="1"/>
      <c r="BI706" s="1"/>
      <c r="BJ706" s="1"/>
      <c r="BK706" s="1"/>
      <c r="BL706" s="1"/>
      <c r="BM706" s="1"/>
      <c r="BN706" s="1"/>
      <c r="BO706" s="1"/>
      <c r="BP706" s="1"/>
      <c r="BQ706" s="1"/>
      <c r="BR706" s="1"/>
      <c r="BS706" s="1"/>
      <c r="BT706" s="1"/>
    </row>
    <row r="707" spans="1:72" s="139" customFormat="1" x14ac:dyDescent="0.2">
      <c r="A707" s="20"/>
      <c r="B707" s="20"/>
      <c r="C707" s="25"/>
      <c r="D707" s="19"/>
      <c r="E707" s="19"/>
      <c r="F707" s="19"/>
      <c r="G707" s="19"/>
      <c r="H707" s="20"/>
      <c r="I707" s="20"/>
      <c r="J707" s="20"/>
      <c r="K707" s="20"/>
      <c r="L707" s="20"/>
      <c r="M707" s="20"/>
      <c r="N707" s="20"/>
      <c r="O707" s="18"/>
      <c r="P707" s="17"/>
      <c r="Q707" s="17"/>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1"/>
      <c r="BH707" s="1"/>
      <c r="BI707" s="1"/>
      <c r="BJ707" s="1"/>
      <c r="BK707" s="1"/>
      <c r="BL707" s="1"/>
      <c r="BM707" s="1"/>
      <c r="BN707" s="1"/>
      <c r="BO707" s="1"/>
      <c r="BP707" s="1"/>
      <c r="BQ707" s="1"/>
      <c r="BR707" s="1"/>
      <c r="BS707" s="1"/>
      <c r="BT707" s="1"/>
    </row>
    <row r="708" spans="1:72" s="139" customFormat="1" x14ac:dyDescent="0.2">
      <c r="A708" s="20"/>
      <c r="B708" s="20"/>
      <c r="C708" s="25"/>
      <c r="D708" s="19"/>
      <c r="E708" s="19"/>
      <c r="F708" s="19"/>
      <c r="G708" s="19"/>
      <c r="H708" s="20"/>
      <c r="I708" s="20"/>
      <c r="J708" s="20"/>
      <c r="K708" s="20"/>
      <c r="L708" s="20"/>
      <c r="M708" s="20"/>
      <c r="N708" s="20"/>
      <c r="O708" s="18"/>
      <c r="P708" s="17"/>
      <c r="Q708" s="17"/>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1"/>
      <c r="BH708" s="1"/>
      <c r="BI708" s="1"/>
      <c r="BJ708" s="1"/>
      <c r="BK708" s="1"/>
      <c r="BL708" s="1"/>
      <c r="BM708" s="1"/>
      <c r="BN708" s="1"/>
      <c r="BO708" s="1"/>
      <c r="BP708" s="1"/>
      <c r="BQ708" s="1"/>
      <c r="BR708" s="1"/>
      <c r="BS708" s="1"/>
      <c r="BT708" s="1"/>
    </row>
    <row r="709" spans="1:72" s="139" customFormat="1" x14ac:dyDescent="0.2">
      <c r="A709" s="20"/>
      <c r="B709" s="20"/>
      <c r="C709" s="25"/>
      <c r="D709" s="19"/>
      <c r="E709" s="19"/>
      <c r="F709" s="19"/>
      <c r="G709" s="19"/>
      <c r="H709" s="20"/>
      <c r="I709" s="20"/>
      <c r="J709" s="20"/>
      <c r="K709" s="20"/>
      <c r="L709" s="20"/>
      <c r="M709" s="20"/>
      <c r="N709" s="20"/>
      <c r="O709" s="18"/>
      <c r="P709" s="17"/>
      <c r="Q709" s="17"/>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1"/>
      <c r="BH709" s="1"/>
      <c r="BI709" s="1"/>
      <c r="BJ709" s="1"/>
      <c r="BK709" s="1"/>
      <c r="BL709" s="1"/>
      <c r="BM709" s="1"/>
      <c r="BN709" s="1"/>
      <c r="BO709" s="1"/>
      <c r="BP709" s="1"/>
      <c r="BQ709" s="1"/>
      <c r="BR709" s="1"/>
      <c r="BS709" s="1"/>
      <c r="BT709" s="1"/>
    </row>
    <row r="710" spans="1:72" s="139" customFormat="1" x14ac:dyDescent="0.2">
      <c r="A710" s="20"/>
      <c r="B710" s="20"/>
      <c r="C710" s="25"/>
      <c r="D710" s="19"/>
      <c r="E710" s="19"/>
      <c r="F710" s="19"/>
      <c r="G710" s="19"/>
      <c r="H710" s="20"/>
      <c r="I710" s="20"/>
      <c r="J710" s="20"/>
      <c r="K710" s="20"/>
      <c r="L710" s="20"/>
      <c r="M710" s="20"/>
      <c r="N710" s="20"/>
      <c r="O710" s="18"/>
      <c r="P710" s="17"/>
      <c r="Q710" s="17"/>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1"/>
      <c r="BH710" s="1"/>
      <c r="BI710" s="1"/>
      <c r="BJ710" s="1"/>
      <c r="BK710" s="1"/>
      <c r="BL710" s="1"/>
      <c r="BM710" s="1"/>
      <c r="BN710" s="1"/>
      <c r="BO710" s="1"/>
      <c r="BP710" s="1"/>
      <c r="BQ710" s="1"/>
      <c r="BR710" s="1"/>
      <c r="BS710" s="1"/>
      <c r="BT710" s="1"/>
    </row>
    <row r="711" spans="1:72" s="139" customFormat="1" x14ac:dyDescent="0.2">
      <c r="A711" s="20"/>
      <c r="B711" s="20"/>
      <c r="C711" s="25"/>
      <c r="D711" s="19"/>
      <c r="E711" s="19"/>
      <c r="F711" s="19"/>
      <c r="G711" s="19"/>
      <c r="H711" s="20"/>
      <c r="I711" s="20"/>
      <c r="J711" s="20"/>
      <c r="K711" s="20"/>
      <c r="L711" s="20"/>
      <c r="M711" s="20"/>
      <c r="N711" s="20"/>
      <c r="O711" s="18"/>
      <c r="P711" s="17"/>
      <c r="Q711" s="17"/>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1"/>
      <c r="BH711" s="1"/>
      <c r="BI711" s="1"/>
      <c r="BJ711" s="1"/>
      <c r="BK711" s="1"/>
      <c r="BL711" s="1"/>
      <c r="BM711" s="1"/>
      <c r="BN711" s="1"/>
      <c r="BO711" s="1"/>
      <c r="BP711" s="1"/>
      <c r="BQ711" s="1"/>
      <c r="BR711" s="1"/>
      <c r="BS711" s="1"/>
      <c r="BT711" s="1"/>
    </row>
    <row r="712" spans="1:72" s="139" customFormat="1" x14ac:dyDescent="0.2">
      <c r="A712" s="20"/>
      <c r="B712" s="20"/>
      <c r="C712" s="25"/>
      <c r="D712" s="19"/>
      <c r="E712" s="19"/>
      <c r="F712" s="19"/>
      <c r="G712" s="19"/>
      <c r="H712" s="20"/>
      <c r="I712" s="20"/>
      <c r="J712" s="20"/>
      <c r="K712" s="20"/>
      <c r="L712" s="20"/>
      <c r="M712" s="20"/>
      <c r="N712" s="20"/>
      <c r="O712" s="18"/>
      <c r="P712" s="17"/>
      <c r="Q712" s="17"/>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1"/>
      <c r="BH712" s="1"/>
      <c r="BI712" s="1"/>
      <c r="BJ712" s="1"/>
      <c r="BK712" s="1"/>
      <c r="BL712" s="1"/>
      <c r="BM712" s="1"/>
      <c r="BN712" s="1"/>
      <c r="BO712" s="1"/>
      <c r="BP712" s="1"/>
      <c r="BQ712" s="1"/>
      <c r="BR712" s="1"/>
      <c r="BS712" s="1"/>
      <c r="BT712" s="1"/>
    </row>
    <row r="713" spans="1:72" s="139" customFormat="1" x14ac:dyDescent="0.2">
      <c r="A713" s="20"/>
      <c r="B713" s="20"/>
      <c r="C713" s="25"/>
      <c r="D713" s="19"/>
      <c r="E713" s="19"/>
      <c r="F713" s="19"/>
      <c r="G713" s="19"/>
      <c r="H713" s="20"/>
      <c r="I713" s="20"/>
      <c r="J713" s="20"/>
      <c r="K713" s="20"/>
      <c r="L713" s="20"/>
      <c r="M713" s="20"/>
      <c r="N713" s="20"/>
      <c r="O713" s="18"/>
      <c r="P713" s="17"/>
      <c r="Q713" s="17"/>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1"/>
      <c r="BH713" s="1"/>
      <c r="BI713" s="1"/>
      <c r="BJ713" s="1"/>
      <c r="BK713" s="1"/>
      <c r="BL713" s="1"/>
      <c r="BM713" s="1"/>
      <c r="BN713" s="1"/>
      <c r="BO713" s="1"/>
      <c r="BP713" s="1"/>
      <c r="BQ713" s="1"/>
      <c r="BR713" s="1"/>
      <c r="BS713" s="1"/>
      <c r="BT713" s="1"/>
    </row>
    <row r="714" spans="1:72" s="139" customFormat="1" x14ac:dyDescent="0.2">
      <c r="A714" s="20"/>
      <c r="B714" s="20"/>
      <c r="C714" s="25"/>
      <c r="D714" s="19"/>
      <c r="E714" s="19"/>
      <c r="F714" s="19"/>
      <c r="G714" s="19"/>
      <c r="H714" s="20"/>
      <c r="I714" s="20"/>
      <c r="J714" s="20"/>
      <c r="K714" s="20"/>
      <c r="L714" s="20"/>
      <c r="M714" s="20"/>
      <c r="N714" s="20"/>
      <c r="O714" s="18"/>
      <c r="P714" s="17"/>
      <c r="Q714" s="17"/>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1"/>
      <c r="BH714" s="1"/>
      <c r="BI714" s="1"/>
      <c r="BJ714" s="1"/>
      <c r="BK714" s="1"/>
      <c r="BL714" s="1"/>
      <c r="BM714" s="1"/>
      <c r="BN714" s="1"/>
      <c r="BO714" s="1"/>
      <c r="BP714" s="1"/>
      <c r="BQ714" s="1"/>
      <c r="BR714" s="1"/>
      <c r="BS714" s="1"/>
      <c r="BT714" s="1"/>
    </row>
    <row r="715" spans="1:72" s="139" customFormat="1" x14ac:dyDescent="0.2">
      <c r="A715" s="20"/>
      <c r="B715" s="20"/>
      <c r="C715" s="25"/>
      <c r="D715" s="19"/>
      <c r="E715" s="19"/>
      <c r="F715" s="19"/>
      <c r="G715" s="19"/>
      <c r="H715" s="20"/>
      <c r="I715" s="20"/>
      <c r="J715" s="20"/>
      <c r="K715" s="20"/>
      <c r="L715" s="20"/>
      <c r="M715" s="20"/>
      <c r="N715" s="20"/>
      <c r="O715" s="18"/>
      <c r="P715" s="17"/>
      <c r="Q715" s="17"/>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1"/>
      <c r="BH715" s="1"/>
      <c r="BI715" s="1"/>
      <c r="BJ715" s="1"/>
      <c r="BK715" s="1"/>
      <c r="BL715" s="1"/>
      <c r="BM715" s="1"/>
      <c r="BN715" s="1"/>
      <c r="BO715" s="1"/>
      <c r="BP715" s="1"/>
      <c r="BQ715" s="1"/>
      <c r="BR715" s="1"/>
      <c r="BS715" s="1"/>
      <c r="BT715" s="1"/>
    </row>
    <row r="716" spans="1:72" s="139" customFormat="1" x14ac:dyDescent="0.2">
      <c r="A716" s="20"/>
      <c r="B716" s="20"/>
      <c r="C716" s="25"/>
      <c r="D716" s="19"/>
      <c r="E716" s="19"/>
      <c r="F716" s="19"/>
      <c r="G716" s="19"/>
      <c r="H716" s="20"/>
      <c r="I716" s="20"/>
      <c r="J716" s="20"/>
      <c r="K716" s="20"/>
      <c r="L716" s="20"/>
      <c r="M716" s="20"/>
      <c r="N716" s="20"/>
      <c r="O716" s="18"/>
      <c r="P716" s="17"/>
      <c r="Q716" s="17"/>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1"/>
      <c r="BH716" s="1"/>
      <c r="BI716" s="1"/>
      <c r="BJ716" s="1"/>
      <c r="BK716" s="1"/>
      <c r="BL716" s="1"/>
      <c r="BM716" s="1"/>
      <c r="BN716" s="1"/>
      <c r="BO716" s="1"/>
      <c r="BP716" s="1"/>
      <c r="BQ716" s="1"/>
      <c r="BR716" s="1"/>
      <c r="BS716" s="1"/>
      <c r="BT716" s="1"/>
    </row>
    <row r="717" spans="1:72" s="139" customFormat="1" x14ac:dyDescent="0.2">
      <c r="A717" s="20"/>
      <c r="B717" s="20"/>
      <c r="C717" s="25"/>
      <c r="D717" s="19"/>
      <c r="E717" s="19"/>
      <c r="F717" s="19"/>
      <c r="G717" s="19"/>
      <c r="H717" s="20"/>
      <c r="I717" s="20"/>
      <c r="J717" s="20"/>
      <c r="K717" s="20"/>
      <c r="L717" s="20"/>
      <c r="M717" s="20"/>
      <c r="N717" s="20"/>
      <c r="O717" s="18"/>
      <c r="P717" s="17"/>
      <c r="Q717" s="17"/>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1"/>
      <c r="BH717" s="1"/>
      <c r="BI717" s="1"/>
      <c r="BJ717" s="1"/>
      <c r="BK717" s="1"/>
      <c r="BL717" s="1"/>
      <c r="BM717" s="1"/>
      <c r="BN717" s="1"/>
      <c r="BO717" s="1"/>
      <c r="BP717" s="1"/>
      <c r="BQ717" s="1"/>
      <c r="BR717" s="1"/>
      <c r="BS717" s="1"/>
      <c r="BT717" s="1"/>
    </row>
    <row r="718" spans="1:72" s="139" customFormat="1" x14ac:dyDescent="0.2">
      <c r="A718" s="20"/>
      <c r="B718" s="20"/>
      <c r="C718" s="25"/>
      <c r="D718" s="19"/>
      <c r="E718" s="19"/>
      <c r="F718" s="19"/>
      <c r="G718" s="19"/>
      <c r="H718" s="20"/>
      <c r="I718" s="20"/>
      <c r="J718" s="20"/>
      <c r="K718" s="20"/>
      <c r="L718" s="20"/>
      <c r="M718" s="20"/>
      <c r="N718" s="20"/>
      <c r="O718" s="18"/>
      <c r="P718" s="17"/>
      <c r="Q718" s="17"/>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1"/>
      <c r="BH718" s="1"/>
      <c r="BI718" s="1"/>
      <c r="BJ718" s="1"/>
      <c r="BK718" s="1"/>
      <c r="BL718" s="1"/>
      <c r="BM718" s="1"/>
      <c r="BN718" s="1"/>
      <c r="BO718" s="1"/>
      <c r="BP718" s="1"/>
      <c r="BQ718" s="1"/>
      <c r="BR718" s="1"/>
      <c r="BS718" s="1"/>
      <c r="BT718" s="1"/>
    </row>
    <row r="719" spans="1:72" s="139" customFormat="1" x14ac:dyDescent="0.2">
      <c r="A719" s="20"/>
      <c r="B719" s="20"/>
      <c r="C719" s="25"/>
      <c r="D719" s="19"/>
      <c r="E719" s="19"/>
      <c r="F719" s="19"/>
      <c r="G719" s="19"/>
      <c r="H719" s="20"/>
      <c r="I719" s="20"/>
      <c r="J719" s="20"/>
      <c r="K719" s="20"/>
      <c r="L719" s="20"/>
      <c r="M719" s="20"/>
      <c r="N719" s="20"/>
      <c r="O719" s="18"/>
      <c r="P719" s="17"/>
      <c r="Q719" s="17"/>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1"/>
      <c r="BH719" s="1"/>
      <c r="BI719" s="1"/>
      <c r="BJ719" s="1"/>
      <c r="BK719" s="1"/>
      <c r="BL719" s="1"/>
      <c r="BM719" s="1"/>
      <c r="BN719" s="1"/>
      <c r="BO719" s="1"/>
      <c r="BP719" s="1"/>
      <c r="BQ719" s="1"/>
      <c r="BR719" s="1"/>
      <c r="BS719" s="1"/>
      <c r="BT719" s="1"/>
    </row>
    <row r="720" spans="1:72" s="139" customFormat="1" x14ac:dyDescent="0.2">
      <c r="A720" s="20"/>
      <c r="B720" s="20"/>
      <c r="C720" s="25"/>
      <c r="D720" s="19"/>
      <c r="E720" s="19"/>
      <c r="F720" s="19"/>
      <c r="G720" s="19"/>
      <c r="H720" s="20"/>
      <c r="I720" s="20"/>
      <c r="J720" s="20"/>
      <c r="K720" s="20"/>
      <c r="L720" s="20"/>
      <c r="M720" s="20"/>
      <c r="N720" s="20"/>
      <c r="O720" s="18"/>
      <c r="P720" s="17"/>
      <c r="Q720" s="17"/>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1"/>
      <c r="BH720" s="1"/>
      <c r="BI720" s="1"/>
      <c r="BJ720" s="1"/>
      <c r="BK720" s="1"/>
      <c r="BL720" s="1"/>
      <c r="BM720" s="1"/>
      <c r="BN720" s="1"/>
      <c r="BO720" s="1"/>
      <c r="BP720" s="1"/>
      <c r="BQ720" s="1"/>
      <c r="BR720" s="1"/>
      <c r="BS720" s="1"/>
      <c r="BT720" s="1"/>
    </row>
    <row r="721" spans="1:72" s="139" customFormat="1" x14ac:dyDescent="0.2">
      <c r="A721" s="20"/>
      <c r="B721" s="20"/>
      <c r="C721" s="25"/>
      <c r="D721" s="19"/>
      <c r="E721" s="19"/>
      <c r="F721" s="19"/>
      <c r="G721" s="19"/>
      <c r="H721" s="20"/>
      <c r="I721" s="20"/>
      <c r="J721" s="20"/>
      <c r="K721" s="20"/>
      <c r="L721" s="20"/>
      <c r="M721" s="20"/>
      <c r="N721" s="20"/>
      <c r="O721" s="18"/>
      <c r="P721" s="17"/>
      <c r="Q721" s="17"/>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1"/>
      <c r="BH721" s="1"/>
      <c r="BI721" s="1"/>
      <c r="BJ721" s="1"/>
      <c r="BK721" s="1"/>
      <c r="BL721" s="1"/>
      <c r="BM721" s="1"/>
      <c r="BN721" s="1"/>
      <c r="BO721" s="1"/>
      <c r="BP721" s="1"/>
      <c r="BQ721" s="1"/>
      <c r="BR721" s="1"/>
      <c r="BS721" s="1"/>
      <c r="BT721" s="1"/>
    </row>
    <row r="722" spans="1:72" s="139" customFormat="1" x14ac:dyDescent="0.2">
      <c r="A722" s="20"/>
      <c r="B722" s="20"/>
      <c r="C722" s="25"/>
      <c r="D722" s="19"/>
      <c r="E722" s="19"/>
      <c r="F722" s="19"/>
      <c r="G722" s="19"/>
      <c r="H722" s="20"/>
      <c r="I722" s="20"/>
      <c r="J722" s="20"/>
      <c r="K722" s="20"/>
      <c r="L722" s="20"/>
      <c r="M722" s="20"/>
      <c r="N722" s="20"/>
      <c r="O722" s="18"/>
      <c r="P722" s="17"/>
      <c r="Q722" s="17"/>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1"/>
      <c r="BH722" s="1"/>
      <c r="BI722" s="1"/>
      <c r="BJ722" s="1"/>
      <c r="BK722" s="1"/>
      <c r="BL722" s="1"/>
      <c r="BM722" s="1"/>
      <c r="BN722" s="1"/>
      <c r="BO722" s="1"/>
      <c r="BP722" s="1"/>
      <c r="BQ722" s="1"/>
      <c r="BR722" s="1"/>
      <c r="BS722" s="1"/>
      <c r="BT722" s="1"/>
    </row>
    <row r="723" spans="1:72" s="139" customFormat="1" x14ac:dyDescent="0.2">
      <c r="A723" s="20"/>
      <c r="B723" s="20"/>
      <c r="C723" s="25"/>
      <c r="D723" s="19"/>
      <c r="E723" s="19"/>
      <c r="F723" s="19"/>
      <c r="G723" s="19"/>
      <c r="H723" s="20"/>
      <c r="I723" s="20"/>
      <c r="J723" s="20"/>
      <c r="K723" s="20"/>
      <c r="L723" s="20"/>
      <c r="M723" s="20"/>
      <c r="N723" s="20"/>
      <c r="O723" s="18"/>
      <c r="P723" s="17"/>
      <c r="Q723" s="17"/>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1"/>
      <c r="BH723" s="1"/>
      <c r="BI723" s="1"/>
      <c r="BJ723" s="1"/>
      <c r="BK723" s="1"/>
      <c r="BL723" s="1"/>
      <c r="BM723" s="1"/>
      <c r="BN723" s="1"/>
      <c r="BO723" s="1"/>
      <c r="BP723" s="1"/>
      <c r="BQ723" s="1"/>
      <c r="BR723" s="1"/>
      <c r="BS723" s="1"/>
      <c r="BT723" s="1"/>
    </row>
    <row r="724" spans="1:72" s="139" customFormat="1" x14ac:dyDescent="0.2">
      <c r="A724" s="20"/>
      <c r="B724" s="20"/>
      <c r="C724" s="25"/>
      <c r="D724" s="19"/>
      <c r="E724" s="19"/>
      <c r="F724" s="19"/>
      <c r="G724" s="19"/>
      <c r="H724" s="20"/>
      <c r="I724" s="20"/>
      <c r="J724" s="20"/>
      <c r="K724" s="20"/>
      <c r="L724" s="20"/>
      <c r="M724" s="20"/>
      <c r="N724" s="20"/>
      <c r="O724" s="18"/>
      <c r="P724" s="17"/>
      <c r="Q724" s="17"/>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1"/>
      <c r="BH724" s="1"/>
      <c r="BI724" s="1"/>
      <c r="BJ724" s="1"/>
      <c r="BK724" s="1"/>
      <c r="BL724" s="1"/>
      <c r="BM724" s="1"/>
      <c r="BN724" s="1"/>
      <c r="BO724" s="1"/>
      <c r="BP724" s="1"/>
      <c r="BQ724" s="1"/>
      <c r="BR724" s="1"/>
      <c r="BS724" s="1"/>
      <c r="BT724" s="1"/>
    </row>
    <row r="725" spans="1:72" s="139" customFormat="1" x14ac:dyDescent="0.2">
      <c r="A725" s="20"/>
      <c r="B725" s="20"/>
      <c r="C725" s="25"/>
      <c r="D725" s="19"/>
      <c r="E725" s="19"/>
      <c r="F725" s="19"/>
      <c r="G725" s="19"/>
      <c r="H725" s="20"/>
      <c r="I725" s="20"/>
      <c r="J725" s="20"/>
      <c r="K725" s="20"/>
      <c r="L725" s="20"/>
      <c r="M725" s="20"/>
      <c r="N725" s="20"/>
      <c r="O725" s="18"/>
      <c r="P725" s="17"/>
      <c r="Q725" s="17"/>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1"/>
      <c r="BH725" s="1"/>
      <c r="BI725" s="1"/>
      <c r="BJ725" s="1"/>
      <c r="BK725" s="1"/>
      <c r="BL725" s="1"/>
      <c r="BM725" s="1"/>
      <c r="BN725" s="1"/>
      <c r="BO725" s="1"/>
      <c r="BP725" s="1"/>
      <c r="BQ725" s="1"/>
      <c r="BR725" s="1"/>
      <c r="BS725" s="1"/>
      <c r="BT725" s="1"/>
    </row>
    <row r="726" spans="1:72" s="139" customFormat="1" x14ac:dyDescent="0.2">
      <c r="A726" s="20"/>
      <c r="B726" s="20"/>
      <c r="C726" s="25"/>
      <c r="D726" s="19"/>
      <c r="E726" s="19"/>
      <c r="F726" s="19"/>
      <c r="G726" s="19"/>
      <c r="H726" s="20"/>
      <c r="I726" s="20"/>
      <c r="J726" s="20"/>
      <c r="K726" s="20"/>
      <c r="L726" s="20"/>
      <c r="M726" s="20"/>
      <c r="N726" s="20"/>
      <c r="O726" s="18"/>
      <c r="P726" s="17"/>
      <c r="Q726" s="17"/>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1"/>
      <c r="BH726" s="1"/>
      <c r="BI726" s="1"/>
      <c r="BJ726" s="1"/>
      <c r="BK726" s="1"/>
      <c r="BL726" s="1"/>
      <c r="BM726" s="1"/>
      <c r="BN726" s="1"/>
      <c r="BO726" s="1"/>
      <c r="BP726" s="1"/>
      <c r="BQ726" s="1"/>
      <c r="BR726" s="1"/>
      <c r="BS726" s="1"/>
      <c r="BT726" s="1"/>
    </row>
    <row r="727" spans="1:72" s="139" customFormat="1" x14ac:dyDescent="0.2">
      <c r="A727" s="20"/>
      <c r="B727" s="20"/>
      <c r="C727" s="25"/>
      <c r="D727" s="19"/>
      <c r="E727" s="19"/>
      <c r="F727" s="19"/>
      <c r="G727" s="19"/>
      <c r="H727" s="20"/>
      <c r="I727" s="20"/>
      <c r="J727" s="20"/>
      <c r="K727" s="20"/>
      <c r="L727" s="20"/>
      <c r="M727" s="20"/>
      <c r="N727" s="20"/>
      <c r="O727" s="18"/>
      <c r="P727" s="17"/>
      <c r="Q727" s="17"/>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1"/>
      <c r="BH727" s="1"/>
      <c r="BI727" s="1"/>
      <c r="BJ727" s="1"/>
      <c r="BK727" s="1"/>
      <c r="BL727" s="1"/>
      <c r="BM727" s="1"/>
      <c r="BN727" s="1"/>
      <c r="BO727" s="1"/>
      <c r="BP727" s="1"/>
      <c r="BQ727" s="1"/>
      <c r="BR727" s="1"/>
      <c r="BS727" s="1"/>
      <c r="BT727" s="1"/>
    </row>
    <row r="728" spans="1:72" s="139" customFormat="1" x14ac:dyDescent="0.2">
      <c r="A728" s="20"/>
      <c r="B728" s="20"/>
      <c r="C728" s="25"/>
      <c r="D728" s="19"/>
      <c r="E728" s="19"/>
      <c r="F728" s="19"/>
      <c r="G728" s="19"/>
      <c r="H728" s="20"/>
      <c r="I728" s="20"/>
      <c r="J728" s="20"/>
      <c r="K728" s="20"/>
      <c r="L728" s="20"/>
      <c r="M728" s="20"/>
      <c r="N728" s="20"/>
      <c r="O728" s="18"/>
      <c r="P728" s="17"/>
      <c r="Q728" s="17"/>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1"/>
      <c r="BH728" s="1"/>
      <c r="BI728" s="1"/>
      <c r="BJ728" s="1"/>
      <c r="BK728" s="1"/>
      <c r="BL728" s="1"/>
      <c r="BM728" s="1"/>
      <c r="BN728" s="1"/>
      <c r="BO728" s="1"/>
      <c r="BP728" s="1"/>
      <c r="BQ728" s="1"/>
      <c r="BR728" s="1"/>
      <c r="BS728" s="1"/>
      <c r="BT728" s="1"/>
    </row>
    <row r="729" spans="1:72" s="139" customFormat="1" x14ac:dyDescent="0.2">
      <c r="A729" s="20"/>
      <c r="B729" s="20"/>
      <c r="C729" s="25"/>
      <c r="D729" s="19"/>
      <c r="E729" s="19"/>
      <c r="F729" s="19"/>
      <c r="G729" s="19"/>
      <c r="H729" s="20"/>
      <c r="I729" s="20"/>
      <c r="J729" s="20"/>
      <c r="K729" s="20"/>
      <c r="L729" s="20"/>
      <c r="M729" s="20"/>
      <c r="N729" s="20"/>
      <c r="O729" s="18"/>
      <c r="P729" s="17"/>
      <c r="Q729" s="17"/>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1"/>
      <c r="BH729" s="1"/>
      <c r="BI729" s="1"/>
      <c r="BJ729" s="1"/>
      <c r="BK729" s="1"/>
      <c r="BL729" s="1"/>
      <c r="BM729" s="1"/>
      <c r="BN729" s="1"/>
      <c r="BO729" s="1"/>
      <c r="BP729" s="1"/>
      <c r="BQ729" s="1"/>
      <c r="BR729" s="1"/>
      <c r="BS729" s="1"/>
      <c r="BT729" s="1"/>
    </row>
    <row r="730" spans="1:72" s="139" customFormat="1" x14ac:dyDescent="0.2">
      <c r="A730" s="20"/>
      <c r="B730" s="20"/>
      <c r="C730" s="25"/>
      <c r="D730" s="19"/>
      <c r="E730" s="19"/>
      <c r="F730" s="19"/>
      <c r="G730" s="19"/>
      <c r="H730" s="20"/>
      <c r="I730" s="20"/>
      <c r="J730" s="20"/>
      <c r="K730" s="20"/>
      <c r="L730" s="20"/>
      <c r="M730" s="20"/>
      <c r="N730" s="20"/>
      <c r="O730" s="18"/>
      <c r="P730" s="17"/>
      <c r="Q730" s="17"/>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1"/>
      <c r="BH730" s="1"/>
      <c r="BI730" s="1"/>
      <c r="BJ730" s="1"/>
      <c r="BK730" s="1"/>
      <c r="BL730" s="1"/>
      <c r="BM730" s="1"/>
      <c r="BN730" s="1"/>
      <c r="BO730" s="1"/>
      <c r="BP730" s="1"/>
      <c r="BQ730" s="1"/>
      <c r="BR730" s="1"/>
      <c r="BS730" s="1"/>
      <c r="BT730" s="1"/>
    </row>
    <row r="731" spans="1:72" s="139" customFormat="1" x14ac:dyDescent="0.2">
      <c r="A731" s="20"/>
      <c r="B731" s="20"/>
      <c r="C731" s="25"/>
      <c r="D731" s="19"/>
      <c r="E731" s="19"/>
      <c r="F731" s="19"/>
      <c r="G731" s="19"/>
      <c r="H731" s="20"/>
      <c r="I731" s="20"/>
      <c r="J731" s="20"/>
      <c r="K731" s="20"/>
      <c r="L731" s="20"/>
      <c r="M731" s="20"/>
      <c r="N731" s="20"/>
      <c r="O731" s="18"/>
      <c r="P731" s="17"/>
      <c r="Q731" s="17"/>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1"/>
      <c r="BH731" s="1"/>
      <c r="BI731" s="1"/>
      <c r="BJ731" s="1"/>
      <c r="BK731" s="1"/>
      <c r="BL731" s="1"/>
      <c r="BM731" s="1"/>
      <c r="BN731" s="1"/>
      <c r="BO731" s="1"/>
      <c r="BP731" s="1"/>
      <c r="BQ731" s="1"/>
      <c r="BR731" s="1"/>
      <c r="BS731" s="1"/>
      <c r="BT731" s="1"/>
    </row>
    <row r="732" spans="1:72" s="139" customFormat="1" x14ac:dyDescent="0.2">
      <c r="A732" s="20"/>
      <c r="B732" s="20"/>
      <c r="C732" s="25"/>
      <c r="D732" s="19"/>
      <c r="E732" s="19"/>
      <c r="F732" s="19"/>
      <c r="G732" s="19"/>
      <c r="H732" s="20"/>
      <c r="I732" s="20"/>
      <c r="J732" s="20"/>
      <c r="K732" s="20"/>
      <c r="L732" s="20"/>
      <c r="M732" s="20"/>
      <c r="N732" s="20"/>
      <c r="O732" s="18"/>
      <c r="P732" s="17"/>
      <c r="Q732" s="17"/>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1"/>
      <c r="BH732" s="1"/>
      <c r="BI732" s="1"/>
      <c r="BJ732" s="1"/>
      <c r="BK732" s="1"/>
      <c r="BL732" s="1"/>
      <c r="BM732" s="1"/>
      <c r="BN732" s="1"/>
      <c r="BO732" s="1"/>
      <c r="BP732" s="1"/>
      <c r="BQ732" s="1"/>
      <c r="BR732" s="1"/>
      <c r="BS732" s="1"/>
      <c r="BT732" s="1"/>
    </row>
    <row r="733" spans="1:72" s="139" customFormat="1" x14ac:dyDescent="0.2">
      <c r="A733" s="20"/>
      <c r="B733" s="20"/>
      <c r="C733" s="25"/>
      <c r="D733" s="19"/>
      <c r="E733" s="19"/>
      <c r="F733" s="19"/>
      <c r="G733" s="19"/>
      <c r="H733" s="20"/>
      <c r="I733" s="20"/>
      <c r="J733" s="20"/>
      <c r="K733" s="20"/>
      <c r="L733" s="20"/>
      <c r="M733" s="20"/>
      <c r="N733" s="20"/>
      <c r="O733" s="18"/>
      <c r="P733" s="17"/>
      <c r="Q733" s="17"/>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1"/>
      <c r="BH733" s="1"/>
      <c r="BI733" s="1"/>
      <c r="BJ733" s="1"/>
      <c r="BK733" s="1"/>
      <c r="BL733" s="1"/>
      <c r="BM733" s="1"/>
      <c r="BN733" s="1"/>
      <c r="BO733" s="1"/>
      <c r="BP733" s="1"/>
      <c r="BQ733" s="1"/>
      <c r="BR733" s="1"/>
      <c r="BS733" s="1"/>
      <c r="BT733" s="1"/>
    </row>
    <row r="734" spans="1:72" s="139" customFormat="1" x14ac:dyDescent="0.2">
      <c r="A734" s="20"/>
      <c r="B734" s="20"/>
      <c r="C734" s="25"/>
      <c r="D734" s="19"/>
      <c r="E734" s="19"/>
      <c r="F734" s="19"/>
      <c r="G734" s="19"/>
      <c r="H734" s="20"/>
      <c r="I734" s="20"/>
      <c r="J734" s="20"/>
      <c r="K734" s="20"/>
      <c r="L734" s="20"/>
      <c r="M734" s="20"/>
      <c r="N734" s="20"/>
      <c r="O734" s="18"/>
      <c r="P734" s="17"/>
      <c r="Q734" s="17"/>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1"/>
      <c r="BH734" s="1"/>
      <c r="BI734" s="1"/>
      <c r="BJ734" s="1"/>
      <c r="BK734" s="1"/>
      <c r="BL734" s="1"/>
      <c r="BM734" s="1"/>
      <c r="BN734" s="1"/>
      <c r="BO734" s="1"/>
      <c r="BP734" s="1"/>
      <c r="BQ734" s="1"/>
      <c r="BR734" s="1"/>
      <c r="BS734" s="1"/>
      <c r="BT734" s="1"/>
    </row>
    <row r="735" spans="1:72" s="139" customFormat="1" x14ac:dyDescent="0.2">
      <c r="A735" s="20"/>
      <c r="B735" s="20"/>
      <c r="C735" s="25"/>
      <c r="D735" s="19"/>
      <c r="E735" s="19"/>
      <c r="F735" s="19"/>
      <c r="G735" s="19"/>
      <c r="H735" s="20"/>
      <c r="I735" s="20"/>
      <c r="J735" s="20"/>
      <c r="K735" s="20"/>
      <c r="L735" s="20"/>
      <c r="M735" s="20"/>
      <c r="N735" s="20"/>
      <c r="O735" s="18"/>
      <c r="P735" s="17"/>
      <c r="Q735" s="17"/>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1"/>
      <c r="BH735" s="1"/>
      <c r="BI735" s="1"/>
      <c r="BJ735" s="1"/>
      <c r="BK735" s="1"/>
      <c r="BL735" s="1"/>
      <c r="BM735" s="1"/>
      <c r="BN735" s="1"/>
      <c r="BO735" s="1"/>
      <c r="BP735" s="1"/>
      <c r="BQ735" s="1"/>
      <c r="BR735" s="1"/>
      <c r="BS735" s="1"/>
      <c r="BT735" s="1"/>
    </row>
    <row r="736" spans="1:72" s="139" customFormat="1" x14ac:dyDescent="0.2">
      <c r="A736" s="20"/>
      <c r="B736" s="20"/>
      <c r="C736" s="25"/>
      <c r="D736" s="19"/>
      <c r="E736" s="19"/>
      <c r="F736" s="19"/>
      <c r="G736" s="19"/>
      <c r="H736" s="20"/>
      <c r="I736" s="20"/>
      <c r="J736" s="20"/>
      <c r="K736" s="20"/>
      <c r="L736" s="20"/>
      <c r="M736" s="20"/>
      <c r="N736" s="20"/>
      <c r="O736" s="18"/>
      <c r="P736" s="17"/>
      <c r="Q736" s="17"/>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1"/>
      <c r="BH736" s="1"/>
      <c r="BI736" s="1"/>
      <c r="BJ736" s="1"/>
      <c r="BK736" s="1"/>
      <c r="BL736" s="1"/>
      <c r="BM736" s="1"/>
      <c r="BN736" s="1"/>
      <c r="BO736" s="1"/>
      <c r="BP736" s="1"/>
      <c r="BQ736" s="1"/>
      <c r="BR736" s="1"/>
      <c r="BS736" s="1"/>
      <c r="BT736" s="1"/>
    </row>
    <row r="737" spans="1:72" s="139" customFormat="1" x14ac:dyDescent="0.2">
      <c r="A737" s="20"/>
      <c r="B737" s="20"/>
      <c r="C737" s="25"/>
      <c r="D737" s="19"/>
      <c r="E737" s="19"/>
      <c r="F737" s="19"/>
      <c r="G737" s="19"/>
      <c r="H737" s="20"/>
      <c r="I737" s="20"/>
      <c r="J737" s="20"/>
      <c r="K737" s="20"/>
      <c r="L737" s="20"/>
      <c r="M737" s="20"/>
      <c r="N737" s="20"/>
      <c r="O737" s="18"/>
      <c r="P737" s="17"/>
      <c r="Q737" s="17"/>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1"/>
      <c r="BH737" s="1"/>
      <c r="BI737" s="1"/>
      <c r="BJ737" s="1"/>
      <c r="BK737" s="1"/>
      <c r="BL737" s="1"/>
      <c r="BM737" s="1"/>
      <c r="BN737" s="1"/>
      <c r="BO737" s="1"/>
      <c r="BP737" s="1"/>
      <c r="BQ737" s="1"/>
      <c r="BR737" s="1"/>
      <c r="BS737" s="1"/>
      <c r="BT737" s="1"/>
    </row>
    <row r="738" spans="1:72" s="139" customFormat="1" x14ac:dyDescent="0.2">
      <c r="A738" s="20"/>
      <c r="B738" s="20"/>
      <c r="C738" s="25"/>
      <c r="D738" s="19"/>
      <c r="E738" s="19"/>
      <c r="F738" s="19"/>
      <c r="G738" s="19"/>
      <c r="H738" s="20"/>
      <c r="I738" s="20"/>
      <c r="J738" s="20"/>
      <c r="K738" s="20"/>
      <c r="L738" s="20"/>
      <c r="M738" s="20"/>
      <c r="N738" s="20"/>
      <c r="O738" s="18"/>
      <c r="P738" s="17"/>
      <c r="Q738" s="17"/>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1"/>
      <c r="BH738" s="1"/>
      <c r="BI738" s="1"/>
      <c r="BJ738" s="1"/>
      <c r="BK738" s="1"/>
      <c r="BL738" s="1"/>
      <c r="BM738" s="1"/>
      <c r="BN738" s="1"/>
      <c r="BO738" s="1"/>
      <c r="BP738" s="1"/>
      <c r="BQ738" s="1"/>
      <c r="BR738" s="1"/>
      <c r="BS738" s="1"/>
      <c r="BT738" s="1"/>
    </row>
    <row r="739" spans="1:72" s="139" customFormat="1" x14ac:dyDescent="0.2">
      <c r="A739" s="20"/>
      <c r="B739" s="20"/>
      <c r="C739" s="25"/>
      <c r="D739" s="19"/>
      <c r="E739" s="19"/>
      <c r="F739" s="19"/>
      <c r="G739" s="19"/>
      <c r="H739" s="20"/>
      <c r="I739" s="20"/>
      <c r="J739" s="20"/>
      <c r="K739" s="20"/>
      <c r="L739" s="20"/>
      <c r="M739" s="20"/>
      <c r="N739" s="20"/>
      <c r="O739" s="18"/>
      <c r="P739" s="17"/>
      <c r="Q739" s="17"/>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1"/>
      <c r="BH739" s="1"/>
      <c r="BI739" s="1"/>
      <c r="BJ739" s="1"/>
      <c r="BK739" s="1"/>
      <c r="BL739" s="1"/>
      <c r="BM739" s="1"/>
      <c r="BN739" s="1"/>
      <c r="BO739" s="1"/>
      <c r="BP739" s="1"/>
      <c r="BQ739" s="1"/>
      <c r="BR739" s="1"/>
      <c r="BS739" s="1"/>
      <c r="BT739" s="1"/>
    </row>
    <row r="740" spans="1:72" s="139" customFormat="1" x14ac:dyDescent="0.2">
      <c r="A740" s="20"/>
      <c r="B740" s="20"/>
      <c r="C740" s="25"/>
      <c r="D740" s="19"/>
      <c r="E740" s="19"/>
      <c r="F740" s="19"/>
      <c r="G740" s="19"/>
      <c r="H740" s="20"/>
      <c r="I740" s="20"/>
      <c r="J740" s="20"/>
      <c r="K740" s="20"/>
      <c r="L740" s="20"/>
      <c r="M740" s="20"/>
      <c r="N740" s="20"/>
      <c r="O740" s="18"/>
      <c r="P740" s="17"/>
      <c r="Q740" s="17"/>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1"/>
      <c r="BH740" s="1"/>
      <c r="BI740" s="1"/>
      <c r="BJ740" s="1"/>
      <c r="BK740" s="1"/>
      <c r="BL740" s="1"/>
      <c r="BM740" s="1"/>
      <c r="BN740" s="1"/>
      <c r="BO740" s="1"/>
      <c r="BP740" s="1"/>
      <c r="BQ740" s="1"/>
      <c r="BR740" s="1"/>
      <c r="BS740" s="1"/>
      <c r="BT740" s="1"/>
    </row>
    <row r="741" spans="1:72" s="139" customFormat="1" x14ac:dyDescent="0.2">
      <c r="A741" s="20"/>
      <c r="B741" s="20"/>
      <c r="C741" s="25"/>
      <c r="D741" s="19"/>
      <c r="E741" s="19"/>
      <c r="F741" s="19"/>
      <c r="G741" s="19"/>
      <c r="H741" s="20"/>
      <c r="I741" s="20"/>
      <c r="J741" s="20"/>
      <c r="K741" s="20"/>
      <c r="L741" s="20"/>
      <c r="M741" s="20"/>
      <c r="N741" s="20"/>
      <c r="O741" s="18"/>
      <c r="P741" s="17"/>
      <c r="Q741" s="17"/>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1"/>
      <c r="BH741" s="1"/>
      <c r="BI741" s="1"/>
      <c r="BJ741" s="1"/>
      <c r="BK741" s="1"/>
      <c r="BL741" s="1"/>
      <c r="BM741" s="1"/>
      <c r="BN741" s="1"/>
      <c r="BO741" s="1"/>
      <c r="BP741" s="1"/>
      <c r="BQ741" s="1"/>
      <c r="BR741" s="1"/>
      <c r="BS741" s="1"/>
      <c r="BT741" s="1"/>
    </row>
    <row r="742" spans="1:72" s="139" customFormat="1" x14ac:dyDescent="0.2">
      <c r="A742" s="20"/>
      <c r="B742" s="20"/>
      <c r="C742" s="25"/>
      <c r="D742" s="19"/>
      <c r="E742" s="19"/>
      <c r="F742" s="19"/>
      <c r="G742" s="19"/>
      <c r="H742" s="20"/>
      <c r="I742" s="20"/>
      <c r="J742" s="20"/>
      <c r="K742" s="20"/>
      <c r="L742" s="20"/>
      <c r="M742" s="20"/>
      <c r="N742" s="20"/>
      <c r="O742" s="18"/>
      <c r="P742" s="17"/>
      <c r="Q742" s="17"/>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1"/>
      <c r="BH742" s="1"/>
      <c r="BI742" s="1"/>
      <c r="BJ742" s="1"/>
      <c r="BK742" s="1"/>
      <c r="BL742" s="1"/>
      <c r="BM742" s="1"/>
      <c r="BN742" s="1"/>
      <c r="BO742" s="1"/>
      <c r="BP742" s="1"/>
      <c r="BQ742" s="1"/>
      <c r="BR742" s="1"/>
      <c r="BS742" s="1"/>
      <c r="BT742" s="1"/>
    </row>
    <row r="743" spans="1:72" s="139" customFormat="1" x14ac:dyDescent="0.2">
      <c r="A743" s="20"/>
      <c r="B743" s="20"/>
      <c r="C743" s="25"/>
      <c r="D743" s="19"/>
      <c r="E743" s="19"/>
      <c r="F743" s="19"/>
      <c r="G743" s="19"/>
      <c r="H743" s="20"/>
      <c r="I743" s="20"/>
      <c r="J743" s="20"/>
      <c r="K743" s="20"/>
      <c r="L743" s="20"/>
      <c r="M743" s="20"/>
      <c r="N743" s="20"/>
      <c r="O743" s="18"/>
      <c r="P743" s="17"/>
      <c r="Q743" s="17"/>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1"/>
      <c r="BH743" s="1"/>
      <c r="BI743" s="1"/>
      <c r="BJ743" s="1"/>
      <c r="BK743" s="1"/>
      <c r="BL743" s="1"/>
      <c r="BM743" s="1"/>
      <c r="BN743" s="1"/>
      <c r="BO743" s="1"/>
      <c r="BP743" s="1"/>
      <c r="BQ743" s="1"/>
      <c r="BR743" s="1"/>
      <c r="BS743" s="1"/>
      <c r="BT743" s="1"/>
    </row>
    <row r="744" spans="1:72" s="139" customFormat="1" x14ac:dyDescent="0.2">
      <c r="A744" s="20"/>
      <c r="B744" s="20"/>
      <c r="C744" s="25"/>
      <c r="D744" s="19"/>
      <c r="E744" s="19"/>
      <c r="F744" s="19"/>
      <c r="G744" s="19"/>
      <c r="H744" s="20"/>
      <c r="I744" s="20"/>
      <c r="J744" s="20"/>
      <c r="K744" s="20"/>
      <c r="L744" s="20"/>
      <c r="M744" s="20"/>
      <c r="N744" s="20"/>
      <c r="O744" s="18"/>
      <c r="P744" s="17"/>
      <c r="Q744" s="17"/>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1"/>
      <c r="BH744" s="1"/>
      <c r="BI744" s="1"/>
      <c r="BJ744" s="1"/>
      <c r="BK744" s="1"/>
      <c r="BL744" s="1"/>
      <c r="BM744" s="1"/>
      <c r="BN744" s="1"/>
      <c r="BO744" s="1"/>
      <c r="BP744" s="1"/>
      <c r="BQ744" s="1"/>
      <c r="BR744" s="1"/>
      <c r="BS744" s="1"/>
      <c r="BT744" s="1"/>
    </row>
    <row r="745" spans="1:72" s="139" customFormat="1" x14ac:dyDescent="0.2">
      <c r="A745" s="20"/>
      <c r="B745" s="20"/>
      <c r="C745" s="25"/>
      <c r="D745" s="19"/>
      <c r="E745" s="19"/>
      <c r="F745" s="19"/>
      <c r="G745" s="19"/>
      <c r="H745" s="20"/>
      <c r="I745" s="20"/>
      <c r="J745" s="20"/>
      <c r="K745" s="20"/>
      <c r="L745" s="20"/>
      <c r="M745" s="20"/>
      <c r="N745" s="20"/>
      <c r="O745" s="18"/>
      <c r="P745" s="17"/>
      <c r="Q745" s="17"/>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1"/>
      <c r="BH745" s="1"/>
      <c r="BI745" s="1"/>
      <c r="BJ745" s="1"/>
      <c r="BK745" s="1"/>
      <c r="BL745" s="1"/>
      <c r="BM745" s="1"/>
      <c r="BN745" s="1"/>
      <c r="BO745" s="1"/>
      <c r="BP745" s="1"/>
      <c r="BQ745" s="1"/>
      <c r="BR745" s="1"/>
      <c r="BS745" s="1"/>
      <c r="BT745" s="1"/>
    </row>
    <row r="746" spans="1:72" s="139" customFormat="1" x14ac:dyDescent="0.2">
      <c r="A746" s="20"/>
      <c r="B746" s="20"/>
      <c r="C746" s="25"/>
      <c r="D746" s="19"/>
      <c r="E746" s="19"/>
      <c r="F746" s="19"/>
      <c r="G746" s="19"/>
      <c r="H746" s="20"/>
      <c r="I746" s="20"/>
      <c r="J746" s="20"/>
      <c r="K746" s="20"/>
      <c r="L746" s="20"/>
      <c r="M746" s="20"/>
      <c r="N746" s="20"/>
      <c r="O746" s="18"/>
      <c r="P746" s="17"/>
      <c r="Q746" s="17"/>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1"/>
      <c r="BH746" s="1"/>
      <c r="BI746" s="1"/>
      <c r="BJ746" s="1"/>
      <c r="BK746" s="1"/>
      <c r="BL746" s="1"/>
      <c r="BM746" s="1"/>
      <c r="BN746" s="1"/>
      <c r="BO746" s="1"/>
      <c r="BP746" s="1"/>
      <c r="BQ746" s="1"/>
      <c r="BR746" s="1"/>
      <c r="BS746" s="1"/>
      <c r="BT746" s="1"/>
    </row>
    <row r="747" spans="1:72" s="139" customFormat="1" x14ac:dyDescent="0.2">
      <c r="A747" s="20"/>
      <c r="B747" s="20"/>
      <c r="C747" s="25"/>
      <c r="D747" s="19"/>
      <c r="E747" s="19"/>
      <c r="F747" s="19"/>
      <c r="G747" s="19"/>
      <c r="H747" s="20"/>
      <c r="I747" s="20"/>
      <c r="J747" s="20"/>
      <c r="K747" s="20"/>
      <c r="L747" s="20"/>
      <c r="M747" s="20"/>
      <c r="N747" s="20"/>
      <c r="O747" s="18"/>
      <c r="P747" s="17"/>
      <c r="Q747" s="17"/>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1"/>
      <c r="BH747" s="1"/>
      <c r="BI747" s="1"/>
      <c r="BJ747" s="1"/>
      <c r="BK747" s="1"/>
      <c r="BL747" s="1"/>
      <c r="BM747" s="1"/>
      <c r="BN747" s="1"/>
      <c r="BO747" s="1"/>
      <c r="BP747" s="1"/>
      <c r="BQ747" s="1"/>
      <c r="BR747" s="1"/>
      <c r="BS747" s="1"/>
      <c r="BT747" s="1"/>
    </row>
    <row r="748" spans="1:72" s="139" customFormat="1" x14ac:dyDescent="0.2">
      <c r="A748" s="20"/>
      <c r="B748" s="20"/>
      <c r="C748" s="25"/>
      <c r="D748" s="19"/>
      <c r="E748" s="19"/>
      <c r="F748" s="19"/>
      <c r="G748" s="19"/>
      <c r="H748" s="20"/>
      <c r="I748" s="20"/>
      <c r="J748" s="20"/>
      <c r="K748" s="20"/>
      <c r="L748" s="20"/>
      <c r="M748" s="20"/>
      <c r="N748" s="20"/>
      <c r="O748" s="18"/>
      <c r="P748" s="17"/>
      <c r="Q748" s="17"/>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1"/>
      <c r="BH748" s="1"/>
      <c r="BI748" s="1"/>
      <c r="BJ748" s="1"/>
      <c r="BK748" s="1"/>
      <c r="BL748" s="1"/>
      <c r="BM748" s="1"/>
      <c r="BN748" s="1"/>
      <c r="BO748" s="1"/>
      <c r="BP748" s="1"/>
      <c r="BQ748" s="1"/>
      <c r="BR748" s="1"/>
      <c r="BS748" s="1"/>
      <c r="BT748" s="1"/>
    </row>
    <row r="749" spans="1:72" s="139" customFormat="1" x14ac:dyDescent="0.2">
      <c r="A749" s="20"/>
      <c r="B749" s="20"/>
      <c r="C749" s="25"/>
      <c r="D749" s="19"/>
      <c r="E749" s="19"/>
      <c r="F749" s="19"/>
      <c r="G749" s="19"/>
      <c r="H749" s="20"/>
      <c r="I749" s="20"/>
      <c r="J749" s="20"/>
      <c r="K749" s="20"/>
      <c r="L749" s="20"/>
      <c r="M749" s="20"/>
      <c r="N749" s="20"/>
      <c r="O749" s="18"/>
      <c r="P749" s="17"/>
      <c r="Q749" s="17"/>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1"/>
      <c r="BH749" s="1"/>
      <c r="BI749" s="1"/>
      <c r="BJ749" s="1"/>
      <c r="BK749" s="1"/>
      <c r="BL749" s="1"/>
      <c r="BM749" s="1"/>
      <c r="BN749" s="1"/>
      <c r="BO749" s="1"/>
      <c r="BP749" s="1"/>
      <c r="BQ749" s="1"/>
      <c r="BR749" s="1"/>
      <c r="BS749" s="1"/>
      <c r="BT749" s="1"/>
    </row>
    <row r="750" spans="1:72" s="139" customFormat="1" x14ac:dyDescent="0.2">
      <c r="A750" s="20"/>
      <c r="B750" s="20"/>
      <c r="C750" s="25"/>
      <c r="D750" s="19"/>
      <c r="E750" s="19"/>
      <c r="F750" s="19"/>
      <c r="G750" s="19"/>
      <c r="H750" s="20"/>
      <c r="I750" s="20"/>
      <c r="J750" s="20"/>
      <c r="K750" s="20"/>
      <c r="L750" s="20"/>
      <c r="M750" s="20"/>
      <c r="N750" s="20"/>
      <c r="O750" s="18"/>
      <c r="P750" s="17"/>
      <c r="Q750" s="17"/>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1"/>
      <c r="BH750" s="1"/>
      <c r="BI750" s="1"/>
      <c r="BJ750" s="1"/>
      <c r="BK750" s="1"/>
      <c r="BL750" s="1"/>
      <c r="BM750" s="1"/>
      <c r="BN750" s="1"/>
      <c r="BO750" s="1"/>
      <c r="BP750" s="1"/>
      <c r="BQ750" s="1"/>
      <c r="BR750" s="1"/>
      <c r="BS750" s="1"/>
      <c r="BT750" s="1"/>
    </row>
    <row r="751" spans="1:72" s="139" customFormat="1" x14ac:dyDescent="0.2">
      <c r="A751" s="20"/>
      <c r="B751" s="20"/>
      <c r="C751" s="25"/>
      <c r="D751" s="19"/>
      <c r="E751" s="19"/>
      <c r="F751" s="19"/>
      <c r="G751" s="19"/>
      <c r="H751" s="20"/>
      <c r="I751" s="20"/>
      <c r="J751" s="20"/>
      <c r="K751" s="20"/>
      <c r="L751" s="20"/>
      <c r="M751" s="20"/>
      <c r="N751" s="20"/>
      <c r="O751" s="18"/>
      <c r="P751" s="17"/>
      <c r="Q751" s="17"/>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1"/>
      <c r="BH751" s="1"/>
      <c r="BI751" s="1"/>
      <c r="BJ751" s="1"/>
      <c r="BK751" s="1"/>
      <c r="BL751" s="1"/>
      <c r="BM751" s="1"/>
      <c r="BN751" s="1"/>
      <c r="BO751" s="1"/>
      <c r="BP751" s="1"/>
      <c r="BQ751" s="1"/>
      <c r="BR751" s="1"/>
      <c r="BS751" s="1"/>
      <c r="BT751" s="1"/>
    </row>
    <row r="752" spans="1:72" s="139" customFormat="1" x14ac:dyDescent="0.2">
      <c r="A752" s="20"/>
      <c r="B752" s="20"/>
      <c r="C752" s="25"/>
      <c r="D752" s="19"/>
      <c r="E752" s="19"/>
      <c r="F752" s="19"/>
      <c r="G752" s="19"/>
      <c r="H752" s="20"/>
      <c r="I752" s="20"/>
      <c r="J752" s="20"/>
      <c r="K752" s="20"/>
      <c r="L752" s="20"/>
      <c r="M752" s="20"/>
      <c r="N752" s="20"/>
      <c r="O752" s="18"/>
      <c r="P752" s="17"/>
      <c r="Q752" s="17"/>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1"/>
      <c r="BH752" s="1"/>
      <c r="BI752" s="1"/>
      <c r="BJ752" s="1"/>
      <c r="BK752" s="1"/>
      <c r="BL752" s="1"/>
      <c r="BM752" s="1"/>
      <c r="BN752" s="1"/>
      <c r="BO752" s="1"/>
      <c r="BP752" s="1"/>
      <c r="BQ752" s="1"/>
      <c r="BR752" s="1"/>
      <c r="BS752" s="1"/>
      <c r="BT752" s="1"/>
    </row>
    <row r="753" spans="1:72" s="139" customFormat="1" x14ac:dyDescent="0.2">
      <c r="A753" s="20"/>
      <c r="B753" s="20"/>
      <c r="C753" s="25"/>
      <c r="D753" s="19"/>
      <c r="E753" s="19"/>
      <c r="F753" s="19"/>
      <c r="G753" s="19"/>
      <c r="H753" s="20"/>
      <c r="I753" s="20"/>
      <c r="J753" s="20"/>
      <c r="K753" s="20"/>
      <c r="L753" s="20"/>
      <c r="M753" s="20"/>
      <c r="N753" s="20"/>
      <c r="O753" s="18"/>
      <c r="P753" s="17"/>
      <c r="Q753" s="17"/>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1"/>
      <c r="BH753" s="1"/>
      <c r="BI753" s="1"/>
      <c r="BJ753" s="1"/>
      <c r="BK753" s="1"/>
      <c r="BL753" s="1"/>
      <c r="BM753" s="1"/>
      <c r="BN753" s="1"/>
      <c r="BO753" s="1"/>
      <c r="BP753" s="1"/>
      <c r="BQ753" s="1"/>
      <c r="BR753" s="1"/>
      <c r="BS753" s="1"/>
      <c r="BT753" s="1"/>
    </row>
    <row r="754" spans="1:72" s="139" customFormat="1" x14ac:dyDescent="0.2">
      <c r="A754" s="20"/>
      <c r="B754" s="20"/>
      <c r="C754" s="25"/>
      <c r="D754" s="19"/>
      <c r="E754" s="19"/>
      <c r="F754" s="19"/>
      <c r="G754" s="19"/>
      <c r="H754" s="20"/>
      <c r="I754" s="20"/>
      <c r="J754" s="20"/>
      <c r="K754" s="20"/>
      <c r="L754" s="20"/>
      <c r="M754" s="20"/>
      <c r="N754" s="20"/>
      <c r="O754" s="18"/>
      <c r="P754" s="17"/>
      <c r="Q754" s="17"/>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1"/>
      <c r="BH754" s="1"/>
      <c r="BI754" s="1"/>
      <c r="BJ754" s="1"/>
      <c r="BK754" s="1"/>
      <c r="BL754" s="1"/>
      <c r="BM754" s="1"/>
      <c r="BN754" s="1"/>
      <c r="BO754" s="1"/>
      <c r="BP754" s="1"/>
      <c r="BQ754" s="1"/>
      <c r="BR754" s="1"/>
      <c r="BS754" s="1"/>
      <c r="BT754" s="1"/>
    </row>
    <row r="755" spans="1:72" s="139" customFormat="1" x14ac:dyDescent="0.2">
      <c r="A755" s="20"/>
      <c r="B755" s="20"/>
      <c r="C755" s="25"/>
      <c r="D755" s="19"/>
      <c r="E755" s="19"/>
      <c r="F755" s="19"/>
      <c r="G755" s="19"/>
      <c r="H755" s="20"/>
      <c r="I755" s="20"/>
      <c r="J755" s="20"/>
      <c r="K755" s="20"/>
      <c r="L755" s="20"/>
      <c r="M755" s="20"/>
      <c r="N755" s="20"/>
      <c r="O755" s="18"/>
      <c r="P755" s="17"/>
      <c r="Q755" s="17"/>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1"/>
      <c r="BH755" s="1"/>
      <c r="BI755" s="1"/>
      <c r="BJ755" s="1"/>
      <c r="BK755" s="1"/>
      <c r="BL755" s="1"/>
      <c r="BM755" s="1"/>
      <c r="BN755" s="1"/>
      <c r="BO755" s="1"/>
      <c r="BP755" s="1"/>
      <c r="BQ755" s="1"/>
      <c r="BR755" s="1"/>
      <c r="BS755" s="1"/>
      <c r="BT755" s="1"/>
    </row>
    <row r="756" spans="1:72" s="139" customFormat="1" x14ac:dyDescent="0.2">
      <c r="A756" s="20"/>
      <c r="B756" s="20"/>
      <c r="C756" s="25"/>
      <c r="D756" s="19"/>
      <c r="E756" s="19"/>
      <c r="F756" s="19"/>
      <c r="G756" s="19"/>
      <c r="H756" s="20"/>
      <c r="I756" s="20"/>
      <c r="J756" s="20"/>
      <c r="K756" s="20"/>
      <c r="L756" s="20"/>
      <c r="M756" s="20"/>
      <c r="N756" s="20"/>
      <c r="O756" s="18"/>
      <c r="P756" s="17"/>
      <c r="Q756" s="17"/>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1"/>
      <c r="BH756" s="1"/>
      <c r="BI756" s="1"/>
      <c r="BJ756" s="1"/>
      <c r="BK756" s="1"/>
      <c r="BL756" s="1"/>
      <c r="BM756" s="1"/>
      <c r="BN756" s="1"/>
      <c r="BO756" s="1"/>
      <c r="BP756" s="1"/>
      <c r="BQ756" s="1"/>
      <c r="BR756" s="1"/>
      <c r="BS756" s="1"/>
      <c r="BT756" s="1"/>
    </row>
    <row r="757" spans="1:72" s="139" customFormat="1" x14ac:dyDescent="0.2">
      <c r="A757" s="20"/>
      <c r="B757" s="20"/>
      <c r="C757" s="25"/>
      <c r="D757" s="19"/>
      <c r="E757" s="19"/>
      <c r="F757" s="19"/>
      <c r="G757" s="19"/>
      <c r="H757" s="20"/>
      <c r="I757" s="20"/>
      <c r="J757" s="20"/>
      <c r="K757" s="20"/>
      <c r="L757" s="20"/>
      <c r="M757" s="20"/>
      <c r="N757" s="20"/>
      <c r="O757" s="18"/>
      <c r="P757" s="17"/>
      <c r="Q757" s="17"/>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1"/>
      <c r="BH757" s="1"/>
      <c r="BI757" s="1"/>
      <c r="BJ757" s="1"/>
      <c r="BK757" s="1"/>
      <c r="BL757" s="1"/>
      <c r="BM757" s="1"/>
      <c r="BN757" s="1"/>
      <c r="BO757" s="1"/>
      <c r="BP757" s="1"/>
      <c r="BQ757" s="1"/>
      <c r="BR757" s="1"/>
      <c r="BS757" s="1"/>
      <c r="BT757" s="1"/>
    </row>
    <row r="758" spans="1:72" s="139" customFormat="1" x14ac:dyDescent="0.2">
      <c r="A758" s="20"/>
      <c r="B758" s="20"/>
      <c r="C758" s="25"/>
      <c r="D758" s="19"/>
      <c r="E758" s="19"/>
      <c r="F758" s="19"/>
      <c r="G758" s="19"/>
      <c r="H758" s="20"/>
      <c r="I758" s="20"/>
      <c r="J758" s="20"/>
      <c r="K758" s="20"/>
      <c r="L758" s="20"/>
      <c r="M758" s="20"/>
      <c r="N758" s="20"/>
      <c r="O758" s="18"/>
      <c r="P758" s="17"/>
      <c r="Q758" s="17"/>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1"/>
      <c r="BH758" s="1"/>
      <c r="BI758" s="1"/>
      <c r="BJ758" s="1"/>
      <c r="BK758" s="1"/>
      <c r="BL758" s="1"/>
      <c r="BM758" s="1"/>
      <c r="BN758" s="1"/>
      <c r="BO758" s="1"/>
      <c r="BP758" s="1"/>
      <c r="BQ758" s="1"/>
      <c r="BR758" s="1"/>
      <c r="BS758" s="1"/>
      <c r="BT758" s="1"/>
    </row>
    <row r="759" spans="1:72" s="139" customFormat="1" x14ac:dyDescent="0.2">
      <c r="A759" s="20"/>
      <c r="B759" s="20"/>
      <c r="C759" s="25"/>
      <c r="D759" s="19"/>
      <c r="E759" s="19"/>
      <c r="F759" s="19"/>
      <c r="G759" s="19"/>
      <c r="H759" s="20"/>
      <c r="I759" s="20"/>
      <c r="J759" s="20"/>
      <c r="K759" s="20"/>
      <c r="L759" s="20"/>
      <c r="M759" s="20"/>
      <c r="N759" s="20"/>
      <c r="O759" s="18"/>
      <c r="P759" s="17"/>
      <c r="Q759" s="17"/>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1"/>
      <c r="BH759" s="1"/>
      <c r="BI759" s="1"/>
      <c r="BJ759" s="1"/>
      <c r="BK759" s="1"/>
      <c r="BL759" s="1"/>
      <c r="BM759" s="1"/>
      <c r="BN759" s="1"/>
      <c r="BO759" s="1"/>
      <c r="BP759" s="1"/>
      <c r="BQ759" s="1"/>
      <c r="BR759" s="1"/>
      <c r="BS759" s="1"/>
      <c r="BT759" s="1"/>
    </row>
    <row r="760" spans="1:72" s="139" customFormat="1" x14ac:dyDescent="0.2">
      <c r="A760" s="20"/>
      <c r="B760" s="20"/>
      <c r="C760" s="25"/>
      <c r="D760" s="19"/>
      <c r="E760" s="19"/>
      <c r="F760" s="19"/>
      <c r="G760" s="19"/>
      <c r="H760" s="20"/>
      <c r="I760" s="20"/>
      <c r="J760" s="20"/>
      <c r="K760" s="20"/>
      <c r="L760" s="20"/>
      <c r="M760" s="20"/>
      <c r="N760" s="20"/>
      <c r="O760" s="18"/>
      <c r="P760" s="17"/>
      <c r="Q760" s="17"/>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1"/>
      <c r="BH760" s="1"/>
      <c r="BI760" s="1"/>
      <c r="BJ760" s="1"/>
      <c r="BK760" s="1"/>
      <c r="BL760" s="1"/>
      <c r="BM760" s="1"/>
      <c r="BN760" s="1"/>
      <c r="BO760" s="1"/>
      <c r="BP760" s="1"/>
      <c r="BQ760" s="1"/>
      <c r="BR760" s="1"/>
      <c r="BS760" s="1"/>
      <c r="BT760" s="1"/>
    </row>
    <row r="761" spans="1:72" s="139" customFormat="1" x14ac:dyDescent="0.2">
      <c r="A761" s="20"/>
      <c r="B761" s="20"/>
      <c r="C761" s="25"/>
      <c r="D761" s="19"/>
      <c r="E761" s="19"/>
      <c r="F761" s="19"/>
      <c r="G761" s="19"/>
      <c r="H761" s="20"/>
      <c r="I761" s="20"/>
      <c r="J761" s="20"/>
      <c r="K761" s="20"/>
      <c r="L761" s="20"/>
      <c r="M761" s="20"/>
      <c r="N761" s="20"/>
      <c r="O761" s="18"/>
      <c r="P761" s="17"/>
      <c r="Q761" s="17"/>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1"/>
      <c r="BH761" s="1"/>
      <c r="BI761" s="1"/>
      <c r="BJ761" s="1"/>
      <c r="BK761" s="1"/>
      <c r="BL761" s="1"/>
      <c r="BM761" s="1"/>
      <c r="BN761" s="1"/>
      <c r="BO761" s="1"/>
      <c r="BP761" s="1"/>
      <c r="BQ761" s="1"/>
      <c r="BR761" s="1"/>
      <c r="BS761" s="1"/>
      <c r="BT761" s="1"/>
    </row>
    <row r="762" spans="1:72" s="139" customFormat="1" x14ac:dyDescent="0.2">
      <c r="A762" s="20"/>
      <c r="B762" s="20"/>
      <c r="C762" s="25"/>
      <c r="D762" s="19"/>
      <c r="E762" s="19"/>
      <c r="F762" s="19"/>
      <c r="G762" s="19"/>
      <c r="H762" s="20"/>
      <c r="I762" s="20"/>
      <c r="J762" s="20"/>
      <c r="K762" s="20"/>
      <c r="L762" s="20"/>
      <c r="M762" s="20"/>
      <c r="N762" s="20"/>
      <c r="O762" s="18"/>
      <c r="P762" s="17"/>
      <c r="Q762" s="17"/>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1"/>
      <c r="BH762" s="1"/>
      <c r="BI762" s="1"/>
      <c r="BJ762" s="1"/>
      <c r="BK762" s="1"/>
      <c r="BL762" s="1"/>
      <c r="BM762" s="1"/>
      <c r="BN762" s="1"/>
      <c r="BO762" s="1"/>
      <c r="BP762" s="1"/>
      <c r="BQ762" s="1"/>
      <c r="BR762" s="1"/>
      <c r="BS762" s="1"/>
      <c r="BT762" s="1"/>
    </row>
    <row r="763" spans="1:72" s="139" customFormat="1" x14ac:dyDescent="0.2">
      <c r="A763" s="20"/>
      <c r="B763" s="20"/>
      <c r="C763" s="25"/>
      <c r="D763" s="19"/>
      <c r="E763" s="19"/>
      <c r="F763" s="19"/>
      <c r="G763" s="19"/>
      <c r="H763" s="20"/>
      <c r="I763" s="20"/>
      <c r="J763" s="20"/>
      <c r="K763" s="20"/>
      <c r="L763" s="20"/>
      <c r="M763" s="20"/>
      <c r="N763" s="20"/>
      <c r="O763" s="18"/>
      <c r="P763" s="17"/>
      <c r="Q763" s="17"/>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1"/>
      <c r="BH763" s="1"/>
      <c r="BI763" s="1"/>
      <c r="BJ763" s="1"/>
      <c r="BK763" s="1"/>
      <c r="BL763" s="1"/>
      <c r="BM763" s="1"/>
      <c r="BN763" s="1"/>
      <c r="BO763" s="1"/>
      <c r="BP763" s="1"/>
      <c r="BQ763" s="1"/>
      <c r="BR763" s="1"/>
      <c r="BS763" s="1"/>
      <c r="BT763" s="1"/>
    </row>
    <row r="764" spans="1:72" s="139" customFormat="1" x14ac:dyDescent="0.2">
      <c r="A764" s="20"/>
      <c r="B764" s="20"/>
      <c r="C764" s="25"/>
      <c r="D764" s="19"/>
      <c r="E764" s="19"/>
      <c r="F764" s="19"/>
      <c r="G764" s="19"/>
      <c r="H764" s="20"/>
      <c r="I764" s="20"/>
      <c r="J764" s="20"/>
      <c r="K764" s="20"/>
      <c r="L764" s="20"/>
      <c r="M764" s="20"/>
      <c r="N764" s="20"/>
      <c r="O764" s="18"/>
      <c r="P764" s="17"/>
      <c r="Q764" s="17"/>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1"/>
      <c r="BH764" s="1"/>
      <c r="BI764" s="1"/>
      <c r="BJ764" s="1"/>
      <c r="BK764" s="1"/>
      <c r="BL764" s="1"/>
      <c r="BM764" s="1"/>
      <c r="BN764" s="1"/>
      <c r="BO764" s="1"/>
      <c r="BP764" s="1"/>
      <c r="BQ764" s="1"/>
      <c r="BR764" s="1"/>
      <c r="BS764" s="1"/>
      <c r="BT764" s="1"/>
    </row>
    <row r="765" spans="1:72" s="139" customFormat="1" x14ac:dyDescent="0.2">
      <c r="A765" s="20"/>
      <c r="B765" s="20"/>
      <c r="C765" s="25"/>
      <c r="D765" s="19"/>
      <c r="E765" s="19"/>
      <c r="F765" s="19"/>
      <c r="G765" s="19"/>
      <c r="H765" s="20"/>
      <c r="I765" s="20"/>
      <c r="J765" s="20"/>
      <c r="K765" s="20"/>
      <c r="L765" s="20"/>
      <c r="M765" s="20"/>
      <c r="N765" s="20"/>
      <c r="O765" s="18"/>
      <c r="P765" s="17"/>
      <c r="Q765" s="17"/>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1"/>
      <c r="BH765" s="1"/>
      <c r="BI765" s="1"/>
      <c r="BJ765" s="1"/>
      <c r="BK765" s="1"/>
      <c r="BL765" s="1"/>
      <c r="BM765" s="1"/>
      <c r="BN765" s="1"/>
      <c r="BO765" s="1"/>
      <c r="BP765" s="1"/>
      <c r="BQ765" s="1"/>
      <c r="BR765" s="1"/>
      <c r="BS765" s="1"/>
      <c r="BT765" s="1"/>
    </row>
    <row r="766" spans="1:72" s="139" customFormat="1" x14ac:dyDescent="0.2">
      <c r="A766" s="20"/>
      <c r="B766" s="20"/>
      <c r="C766" s="25"/>
      <c r="D766" s="19"/>
      <c r="E766" s="19"/>
      <c r="F766" s="19"/>
      <c r="G766" s="19"/>
      <c r="H766" s="20"/>
      <c r="I766" s="20"/>
      <c r="J766" s="20"/>
      <c r="K766" s="20"/>
      <c r="L766" s="20"/>
      <c r="M766" s="20"/>
      <c r="N766" s="20"/>
      <c r="O766" s="18"/>
      <c r="P766" s="17"/>
      <c r="Q766" s="17"/>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1"/>
      <c r="BH766" s="1"/>
      <c r="BI766" s="1"/>
      <c r="BJ766" s="1"/>
      <c r="BK766" s="1"/>
      <c r="BL766" s="1"/>
      <c r="BM766" s="1"/>
      <c r="BN766" s="1"/>
      <c r="BO766" s="1"/>
      <c r="BP766" s="1"/>
      <c r="BQ766" s="1"/>
      <c r="BR766" s="1"/>
      <c r="BS766" s="1"/>
      <c r="BT766" s="1"/>
    </row>
    <row r="767" spans="1:72" s="139" customFormat="1" x14ac:dyDescent="0.2">
      <c r="A767" s="20"/>
      <c r="B767" s="20"/>
      <c r="C767" s="25"/>
      <c r="D767" s="19"/>
      <c r="E767" s="19"/>
      <c r="F767" s="19"/>
      <c r="G767" s="19"/>
      <c r="H767" s="20"/>
      <c r="I767" s="20"/>
      <c r="J767" s="20"/>
      <c r="K767" s="20"/>
      <c r="L767" s="20"/>
      <c r="M767" s="20"/>
      <c r="N767" s="20"/>
      <c r="O767" s="18"/>
      <c r="P767" s="17"/>
      <c r="Q767" s="17"/>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1"/>
      <c r="BH767" s="1"/>
      <c r="BI767" s="1"/>
      <c r="BJ767" s="1"/>
      <c r="BK767" s="1"/>
      <c r="BL767" s="1"/>
      <c r="BM767" s="1"/>
      <c r="BN767" s="1"/>
      <c r="BO767" s="1"/>
      <c r="BP767" s="1"/>
      <c r="BQ767" s="1"/>
      <c r="BR767" s="1"/>
      <c r="BS767" s="1"/>
      <c r="BT767" s="1"/>
    </row>
    <row r="768" spans="1:72" s="139" customFormat="1" x14ac:dyDescent="0.2">
      <c r="A768" s="20"/>
      <c r="B768" s="20"/>
      <c r="C768" s="25"/>
      <c r="D768" s="19"/>
      <c r="E768" s="19"/>
      <c r="F768" s="19"/>
      <c r="G768" s="19"/>
      <c r="H768" s="20"/>
      <c r="I768" s="20"/>
      <c r="J768" s="20"/>
      <c r="K768" s="20"/>
      <c r="L768" s="20"/>
      <c r="M768" s="20"/>
      <c r="N768" s="20"/>
      <c r="O768" s="18"/>
      <c r="P768" s="17"/>
      <c r="Q768" s="17"/>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1"/>
      <c r="BH768" s="1"/>
      <c r="BI768" s="1"/>
      <c r="BJ768" s="1"/>
      <c r="BK768" s="1"/>
      <c r="BL768" s="1"/>
      <c r="BM768" s="1"/>
      <c r="BN768" s="1"/>
      <c r="BO768" s="1"/>
      <c r="BP768" s="1"/>
      <c r="BQ768" s="1"/>
      <c r="BR768" s="1"/>
      <c r="BS768" s="1"/>
      <c r="BT768" s="1"/>
    </row>
    <row r="769" spans="1:72" s="139" customFormat="1" x14ac:dyDescent="0.2">
      <c r="A769" s="20"/>
      <c r="B769" s="20"/>
      <c r="C769" s="25"/>
      <c r="D769" s="19"/>
      <c r="E769" s="19"/>
      <c r="F769" s="19"/>
      <c r="G769" s="19"/>
      <c r="H769" s="20"/>
      <c r="I769" s="20"/>
      <c r="J769" s="20"/>
      <c r="K769" s="20"/>
      <c r="L769" s="20"/>
      <c r="M769" s="20"/>
      <c r="N769" s="20"/>
      <c r="O769" s="18"/>
      <c r="P769" s="17"/>
      <c r="Q769" s="17"/>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1"/>
      <c r="BH769" s="1"/>
      <c r="BI769" s="1"/>
      <c r="BJ769" s="1"/>
      <c r="BK769" s="1"/>
      <c r="BL769" s="1"/>
      <c r="BM769" s="1"/>
      <c r="BN769" s="1"/>
      <c r="BO769" s="1"/>
      <c r="BP769" s="1"/>
      <c r="BQ769" s="1"/>
      <c r="BR769" s="1"/>
      <c r="BS769" s="1"/>
      <c r="BT769" s="1"/>
    </row>
    <row r="770" spans="1:72" s="139" customFormat="1" x14ac:dyDescent="0.2">
      <c r="A770" s="20"/>
      <c r="B770" s="20"/>
      <c r="C770" s="25"/>
      <c r="D770" s="19"/>
      <c r="E770" s="19"/>
      <c r="F770" s="19"/>
      <c r="G770" s="19"/>
      <c r="H770" s="20"/>
      <c r="I770" s="20"/>
      <c r="J770" s="20"/>
      <c r="K770" s="20"/>
      <c r="L770" s="20"/>
      <c r="M770" s="20"/>
      <c r="N770" s="20"/>
      <c r="O770" s="18"/>
      <c r="P770" s="17"/>
      <c r="Q770" s="17"/>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1"/>
      <c r="BH770" s="1"/>
      <c r="BI770" s="1"/>
      <c r="BJ770" s="1"/>
      <c r="BK770" s="1"/>
      <c r="BL770" s="1"/>
      <c r="BM770" s="1"/>
      <c r="BN770" s="1"/>
      <c r="BO770" s="1"/>
      <c r="BP770" s="1"/>
      <c r="BQ770" s="1"/>
      <c r="BR770" s="1"/>
      <c r="BS770" s="1"/>
      <c r="BT770" s="1"/>
    </row>
    <row r="771" spans="1:72" s="139" customFormat="1" x14ac:dyDescent="0.2">
      <c r="A771" s="20"/>
      <c r="B771" s="20"/>
      <c r="C771" s="25"/>
      <c r="D771" s="19"/>
      <c r="E771" s="19"/>
      <c r="F771" s="19"/>
      <c r="G771" s="19"/>
      <c r="H771" s="20"/>
      <c r="I771" s="20"/>
      <c r="J771" s="20"/>
      <c r="K771" s="20"/>
      <c r="L771" s="20"/>
      <c r="M771" s="20"/>
      <c r="N771" s="20"/>
      <c r="O771" s="18"/>
      <c r="P771" s="17"/>
      <c r="Q771" s="17"/>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1"/>
      <c r="BH771" s="1"/>
      <c r="BI771" s="1"/>
      <c r="BJ771" s="1"/>
      <c r="BK771" s="1"/>
      <c r="BL771" s="1"/>
      <c r="BM771" s="1"/>
      <c r="BN771" s="1"/>
      <c r="BO771" s="1"/>
      <c r="BP771" s="1"/>
      <c r="BQ771" s="1"/>
      <c r="BR771" s="1"/>
      <c r="BS771" s="1"/>
      <c r="BT771" s="1"/>
    </row>
    <row r="772" spans="1:72" s="139" customFormat="1" x14ac:dyDescent="0.2">
      <c r="A772" s="20"/>
      <c r="B772" s="20"/>
      <c r="C772" s="25"/>
      <c r="D772" s="19"/>
      <c r="E772" s="19"/>
      <c r="F772" s="19"/>
      <c r="G772" s="19"/>
      <c r="H772" s="20"/>
      <c r="I772" s="20"/>
      <c r="J772" s="20"/>
      <c r="K772" s="20"/>
      <c r="L772" s="20"/>
      <c r="M772" s="20"/>
      <c r="N772" s="20"/>
      <c r="O772" s="18"/>
      <c r="P772" s="17"/>
      <c r="Q772" s="17"/>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1"/>
      <c r="BH772" s="1"/>
      <c r="BI772" s="1"/>
      <c r="BJ772" s="1"/>
      <c r="BK772" s="1"/>
      <c r="BL772" s="1"/>
      <c r="BM772" s="1"/>
      <c r="BN772" s="1"/>
      <c r="BO772" s="1"/>
      <c r="BP772" s="1"/>
      <c r="BQ772" s="1"/>
      <c r="BR772" s="1"/>
      <c r="BS772" s="1"/>
      <c r="BT772" s="1"/>
    </row>
    <row r="773" spans="1:72" s="139" customFormat="1" x14ac:dyDescent="0.2">
      <c r="A773" s="20"/>
      <c r="B773" s="20"/>
      <c r="C773" s="25"/>
      <c r="D773" s="19"/>
      <c r="E773" s="19"/>
      <c r="F773" s="19"/>
      <c r="G773" s="19"/>
      <c r="H773" s="20"/>
      <c r="I773" s="20"/>
      <c r="J773" s="20"/>
      <c r="K773" s="20"/>
      <c r="L773" s="20"/>
      <c r="M773" s="20"/>
      <c r="N773" s="20"/>
      <c r="O773" s="18"/>
      <c r="P773" s="17"/>
      <c r="Q773" s="17"/>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1"/>
      <c r="BH773" s="1"/>
      <c r="BI773" s="1"/>
      <c r="BJ773" s="1"/>
      <c r="BK773" s="1"/>
      <c r="BL773" s="1"/>
      <c r="BM773" s="1"/>
      <c r="BN773" s="1"/>
      <c r="BO773" s="1"/>
      <c r="BP773" s="1"/>
      <c r="BQ773" s="1"/>
      <c r="BR773" s="1"/>
      <c r="BS773" s="1"/>
      <c r="BT773" s="1"/>
    </row>
    <row r="774" spans="1:72" s="139" customFormat="1" x14ac:dyDescent="0.2">
      <c r="A774" s="20"/>
      <c r="B774" s="20"/>
      <c r="C774" s="25"/>
      <c r="D774" s="19"/>
      <c r="E774" s="19"/>
      <c r="F774" s="19"/>
      <c r="G774" s="19"/>
      <c r="H774" s="20"/>
      <c r="I774" s="20"/>
      <c r="J774" s="20"/>
      <c r="K774" s="20"/>
      <c r="L774" s="20"/>
      <c r="M774" s="20"/>
      <c r="N774" s="20"/>
      <c r="O774" s="18"/>
      <c r="P774" s="17"/>
      <c r="Q774" s="17"/>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1"/>
      <c r="BH774" s="1"/>
      <c r="BI774" s="1"/>
      <c r="BJ774" s="1"/>
      <c r="BK774" s="1"/>
      <c r="BL774" s="1"/>
      <c r="BM774" s="1"/>
      <c r="BN774" s="1"/>
      <c r="BO774" s="1"/>
      <c r="BP774" s="1"/>
      <c r="BQ774" s="1"/>
      <c r="BR774" s="1"/>
      <c r="BS774" s="1"/>
      <c r="BT774" s="1"/>
    </row>
    <row r="775" spans="1:72" s="139" customFormat="1" x14ac:dyDescent="0.2">
      <c r="A775" s="20"/>
      <c r="B775" s="20"/>
      <c r="C775" s="25"/>
      <c r="D775" s="19"/>
      <c r="E775" s="19"/>
      <c r="F775" s="19"/>
      <c r="G775" s="19"/>
      <c r="H775" s="20"/>
      <c r="I775" s="20"/>
      <c r="J775" s="20"/>
      <c r="K775" s="20"/>
      <c r="L775" s="20"/>
      <c r="M775" s="20"/>
      <c r="N775" s="20"/>
      <c r="O775" s="18"/>
      <c r="P775" s="17"/>
      <c r="Q775" s="17"/>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1"/>
      <c r="BH775" s="1"/>
      <c r="BI775" s="1"/>
      <c r="BJ775" s="1"/>
      <c r="BK775" s="1"/>
      <c r="BL775" s="1"/>
      <c r="BM775" s="1"/>
      <c r="BN775" s="1"/>
      <c r="BO775" s="1"/>
      <c r="BP775" s="1"/>
      <c r="BQ775" s="1"/>
      <c r="BR775" s="1"/>
      <c r="BS775" s="1"/>
      <c r="BT775" s="1"/>
    </row>
    <row r="776" spans="1:72" s="139" customFormat="1" x14ac:dyDescent="0.2">
      <c r="A776" s="20"/>
      <c r="B776" s="20"/>
      <c r="C776" s="25"/>
      <c r="D776" s="19"/>
      <c r="E776" s="19"/>
      <c r="F776" s="19"/>
      <c r="G776" s="19"/>
      <c r="H776" s="20"/>
      <c r="I776" s="20"/>
      <c r="J776" s="20"/>
      <c r="K776" s="20"/>
      <c r="L776" s="20"/>
      <c r="M776" s="20"/>
      <c r="N776" s="20"/>
      <c r="O776" s="18"/>
      <c r="P776" s="17"/>
      <c r="Q776" s="17"/>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1"/>
      <c r="BH776" s="1"/>
      <c r="BI776" s="1"/>
      <c r="BJ776" s="1"/>
      <c r="BK776" s="1"/>
      <c r="BL776" s="1"/>
      <c r="BM776" s="1"/>
      <c r="BN776" s="1"/>
      <c r="BO776" s="1"/>
      <c r="BP776" s="1"/>
      <c r="BQ776" s="1"/>
      <c r="BR776" s="1"/>
      <c r="BS776" s="1"/>
      <c r="BT776" s="1"/>
    </row>
    <row r="777" spans="1:72" s="139" customFormat="1" x14ac:dyDescent="0.2">
      <c r="A777" s="20"/>
      <c r="B777" s="20"/>
      <c r="C777" s="25"/>
      <c r="D777" s="19"/>
      <c r="E777" s="19"/>
      <c r="F777" s="19"/>
      <c r="G777" s="19"/>
      <c r="H777" s="20"/>
      <c r="I777" s="20"/>
      <c r="J777" s="20"/>
      <c r="K777" s="20"/>
      <c r="L777" s="20"/>
      <c r="M777" s="20"/>
      <c r="N777" s="20"/>
      <c r="O777" s="18"/>
      <c r="P777" s="17"/>
      <c r="Q777" s="17"/>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1"/>
      <c r="BH777" s="1"/>
      <c r="BI777" s="1"/>
      <c r="BJ777" s="1"/>
      <c r="BK777" s="1"/>
      <c r="BL777" s="1"/>
      <c r="BM777" s="1"/>
      <c r="BN777" s="1"/>
      <c r="BO777" s="1"/>
      <c r="BP777" s="1"/>
      <c r="BQ777" s="1"/>
      <c r="BR777" s="1"/>
      <c r="BS777" s="1"/>
      <c r="BT777" s="1"/>
    </row>
    <row r="778" spans="1:72" s="139" customFormat="1" x14ac:dyDescent="0.2">
      <c r="A778" s="20"/>
      <c r="B778" s="20"/>
      <c r="C778" s="25"/>
      <c r="D778" s="19"/>
      <c r="E778" s="19"/>
      <c r="F778" s="19"/>
      <c r="G778" s="19"/>
      <c r="H778" s="20"/>
      <c r="I778" s="20"/>
      <c r="J778" s="20"/>
      <c r="K778" s="20"/>
      <c r="L778" s="20"/>
      <c r="M778" s="20"/>
      <c r="N778" s="20"/>
      <c r="O778" s="18"/>
      <c r="P778" s="17"/>
      <c r="Q778" s="17"/>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1"/>
      <c r="BH778" s="1"/>
      <c r="BI778" s="1"/>
      <c r="BJ778" s="1"/>
      <c r="BK778" s="1"/>
      <c r="BL778" s="1"/>
      <c r="BM778" s="1"/>
      <c r="BN778" s="1"/>
      <c r="BO778" s="1"/>
      <c r="BP778" s="1"/>
      <c r="BQ778" s="1"/>
      <c r="BR778" s="1"/>
      <c r="BS778" s="1"/>
      <c r="BT778" s="1"/>
    </row>
    <row r="779" spans="1:72" s="139" customFormat="1" x14ac:dyDescent="0.2">
      <c r="A779" s="20"/>
      <c r="B779" s="20"/>
      <c r="C779" s="25"/>
      <c r="D779" s="19"/>
      <c r="E779" s="19"/>
      <c r="F779" s="19"/>
      <c r="G779" s="19"/>
      <c r="H779" s="20"/>
      <c r="I779" s="20"/>
      <c r="J779" s="20"/>
      <c r="K779" s="20"/>
      <c r="L779" s="20"/>
      <c r="M779" s="20"/>
      <c r="N779" s="20"/>
      <c r="O779" s="18"/>
      <c r="P779" s="17"/>
      <c r="Q779" s="17"/>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1"/>
      <c r="BH779" s="1"/>
      <c r="BI779" s="1"/>
      <c r="BJ779" s="1"/>
      <c r="BK779" s="1"/>
      <c r="BL779" s="1"/>
      <c r="BM779" s="1"/>
      <c r="BN779" s="1"/>
      <c r="BO779" s="1"/>
      <c r="BP779" s="1"/>
      <c r="BQ779" s="1"/>
      <c r="BR779" s="1"/>
      <c r="BS779" s="1"/>
      <c r="BT779" s="1"/>
    </row>
    <row r="780" spans="1:72" s="139" customFormat="1" x14ac:dyDescent="0.2">
      <c r="A780" s="20"/>
      <c r="B780" s="20"/>
      <c r="C780" s="25"/>
      <c r="D780" s="19"/>
      <c r="E780" s="19"/>
      <c r="F780" s="19"/>
      <c r="G780" s="19"/>
      <c r="H780" s="20"/>
      <c r="I780" s="20"/>
      <c r="J780" s="20"/>
      <c r="K780" s="20"/>
      <c r="L780" s="20"/>
      <c r="M780" s="20"/>
      <c r="N780" s="20"/>
      <c r="O780" s="18"/>
      <c r="P780" s="17"/>
      <c r="Q780" s="17"/>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1"/>
      <c r="BH780" s="1"/>
      <c r="BI780" s="1"/>
      <c r="BJ780" s="1"/>
      <c r="BK780" s="1"/>
      <c r="BL780" s="1"/>
      <c r="BM780" s="1"/>
      <c r="BN780" s="1"/>
      <c r="BO780" s="1"/>
      <c r="BP780" s="1"/>
      <c r="BQ780" s="1"/>
      <c r="BR780" s="1"/>
      <c r="BS780" s="1"/>
      <c r="BT780" s="1"/>
    </row>
    <row r="781" spans="1:72" s="139" customFormat="1" x14ac:dyDescent="0.2">
      <c r="A781" s="20"/>
      <c r="B781" s="20"/>
      <c r="C781" s="25"/>
      <c r="D781" s="19"/>
      <c r="E781" s="19"/>
      <c r="F781" s="19"/>
      <c r="G781" s="19"/>
      <c r="H781" s="20"/>
      <c r="I781" s="20"/>
      <c r="J781" s="20"/>
      <c r="K781" s="20"/>
      <c r="L781" s="20"/>
      <c r="M781" s="20"/>
      <c r="N781" s="20"/>
      <c r="O781" s="18"/>
      <c r="P781" s="17"/>
      <c r="Q781" s="17"/>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1"/>
      <c r="BH781" s="1"/>
      <c r="BI781" s="1"/>
      <c r="BJ781" s="1"/>
      <c r="BK781" s="1"/>
      <c r="BL781" s="1"/>
      <c r="BM781" s="1"/>
      <c r="BN781" s="1"/>
      <c r="BO781" s="1"/>
      <c r="BP781" s="1"/>
      <c r="BQ781" s="1"/>
      <c r="BR781" s="1"/>
      <c r="BS781" s="1"/>
      <c r="BT781" s="1"/>
    </row>
    <row r="782" spans="1:72" s="139" customFormat="1" x14ac:dyDescent="0.2">
      <c r="A782" s="20"/>
      <c r="B782" s="20"/>
      <c r="C782" s="25"/>
      <c r="D782" s="19"/>
      <c r="E782" s="19"/>
      <c r="F782" s="19"/>
      <c r="G782" s="19"/>
      <c r="H782" s="20"/>
      <c r="I782" s="20"/>
      <c r="J782" s="20"/>
      <c r="K782" s="20"/>
      <c r="L782" s="20"/>
      <c r="M782" s="20"/>
      <c r="N782" s="20"/>
      <c r="O782" s="18"/>
      <c r="P782" s="17"/>
      <c r="Q782" s="17"/>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1"/>
      <c r="BH782" s="1"/>
      <c r="BI782" s="1"/>
      <c r="BJ782" s="1"/>
      <c r="BK782" s="1"/>
      <c r="BL782" s="1"/>
      <c r="BM782" s="1"/>
      <c r="BN782" s="1"/>
      <c r="BO782" s="1"/>
      <c r="BP782" s="1"/>
      <c r="BQ782" s="1"/>
      <c r="BR782" s="1"/>
      <c r="BS782" s="1"/>
      <c r="BT782" s="1"/>
    </row>
    <row r="783" spans="1:72" s="139" customFormat="1" x14ac:dyDescent="0.2">
      <c r="A783" s="20"/>
      <c r="B783" s="20"/>
      <c r="C783" s="25"/>
      <c r="D783" s="19"/>
      <c r="E783" s="19"/>
      <c r="F783" s="19"/>
      <c r="G783" s="19"/>
      <c r="H783" s="20"/>
      <c r="I783" s="20"/>
      <c r="J783" s="20"/>
      <c r="K783" s="20"/>
      <c r="L783" s="20"/>
      <c r="M783" s="20"/>
      <c r="N783" s="20"/>
      <c r="O783" s="18"/>
      <c r="P783" s="17"/>
      <c r="Q783" s="17"/>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1"/>
      <c r="BH783" s="1"/>
      <c r="BI783" s="1"/>
      <c r="BJ783" s="1"/>
      <c r="BK783" s="1"/>
      <c r="BL783" s="1"/>
      <c r="BM783" s="1"/>
      <c r="BN783" s="1"/>
      <c r="BO783" s="1"/>
      <c r="BP783" s="1"/>
      <c r="BQ783" s="1"/>
      <c r="BR783" s="1"/>
      <c r="BS783" s="1"/>
      <c r="BT783" s="1"/>
    </row>
    <row r="784" spans="1:72" s="139" customFormat="1" x14ac:dyDescent="0.2">
      <c r="A784" s="20"/>
      <c r="B784" s="20"/>
      <c r="C784" s="25"/>
      <c r="D784" s="19"/>
      <c r="E784" s="19"/>
      <c r="F784" s="19"/>
      <c r="G784" s="19"/>
      <c r="H784" s="20"/>
      <c r="I784" s="20"/>
      <c r="J784" s="20"/>
      <c r="K784" s="20"/>
      <c r="L784" s="20"/>
      <c r="M784" s="20"/>
      <c r="N784" s="20"/>
      <c r="O784" s="18"/>
      <c r="P784" s="17"/>
      <c r="Q784" s="17"/>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1"/>
      <c r="BH784" s="1"/>
      <c r="BI784" s="1"/>
      <c r="BJ784" s="1"/>
      <c r="BK784" s="1"/>
      <c r="BL784" s="1"/>
      <c r="BM784" s="1"/>
      <c r="BN784" s="1"/>
      <c r="BO784" s="1"/>
      <c r="BP784" s="1"/>
      <c r="BQ784" s="1"/>
      <c r="BR784" s="1"/>
      <c r="BS784" s="1"/>
      <c r="BT784" s="1"/>
    </row>
    <row r="785" spans="1:72" s="139" customFormat="1" x14ac:dyDescent="0.2">
      <c r="A785" s="20"/>
      <c r="B785" s="20"/>
      <c r="C785" s="25"/>
      <c r="D785" s="19"/>
      <c r="E785" s="19"/>
      <c r="F785" s="19"/>
      <c r="G785" s="19"/>
      <c r="H785" s="20"/>
      <c r="I785" s="20"/>
      <c r="J785" s="20"/>
      <c r="K785" s="20"/>
      <c r="L785" s="20"/>
      <c r="M785" s="20"/>
      <c r="N785" s="20"/>
      <c r="O785" s="18"/>
      <c r="P785" s="17"/>
      <c r="Q785" s="17"/>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1"/>
      <c r="BH785" s="1"/>
      <c r="BI785" s="1"/>
      <c r="BJ785" s="1"/>
      <c r="BK785" s="1"/>
      <c r="BL785" s="1"/>
      <c r="BM785" s="1"/>
      <c r="BN785" s="1"/>
      <c r="BO785" s="1"/>
      <c r="BP785" s="1"/>
      <c r="BQ785" s="1"/>
      <c r="BR785" s="1"/>
      <c r="BS785" s="1"/>
      <c r="BT785" s="1"/>
    </row>
    <row r="786" spans="1:72" s="139" customFormat="1" x14ac:dyDescent="0.2">
      <c r="A786" s="20"/>
      <c r="B786" s="20"/>
      <c r="C786" s="25"/>
      <c r="D786" s="19"/>
      <c r="E786" s="19"/>
      <c r="F786" s="19"/>
      <c r="G786" s="19"/>
      <c r="H786" s="20"/>
      <c r="I786" s="20"/>
      <c r="J786" s="20"/>
      <c r="K786" s="20"/>
      <c r="L786" s="20"/>
      <c r="M786" s="20"/>
      <c r="N786" s="20"/>
      <c r="O786" s="18"/>
      <c r="P786" s="17"/>
      <c r="Q786" s="17"/>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1"/>
      <c r="BH786" s="1"/>
      <c r="BI786" s="1"/>
      <c r="BJ786" s="1"/>
      <c r="BK786" s="1"/>
      <c r="BL786" s="1"/>
      <c r="BM786" s="1"/>
      <c r="BN786" s="1"/>
      <c r="BO786" s="1"/>
      <c r="BP786" s="1"/>
      <c r="BQ786" s="1"/>
      <c r="BR786" s="1"/>
      <c r="BS786" s="1"/>
      <c r="BT786" s="1"/>
    </row>
    <row r="787" spans="1:72" s="139" customFormat="1" x14ac:dyDescent="0.2">
      <c r="A787" s="20"/>
      <c r="B787" s="20"/>
      <c r="C787" s="25"/>
      <c r="D787" s="19"/>
      <c r="E787" s="19"/>
      <c r="F787" s="19"/>
      <c r="G787" s="19"/>
      <c r="H787" s="20"/>
      <c r="I787" s="20"/>
      <c r="J787" s="20"/>
      <c r="K787" s="20"/>
      <c r="L787" s="20"/>
      <c r="M787" s="20"/>
      <c r="N787" s="20"/>
      <c r="O787" s="18"/>
      <c r="P787" s="17"/>
      <c r="Q787" s="17"/>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1"/>
      <c r="BH787" s="1"/>
      <c r="BI787" s="1"/>
      <c r="BJ787" s="1"/>
      <c r="BK787" s="1"/>
      <c r="BL787" s="1"/>
      <c r="BM787" s="1"/>
      <c r="BN787" s="1"/>
      <c r="BO787" s="1"/>
      <c r="BP787" s="1"/>
      <c r="BQ787" s="1"/>
      <c r="BR787" s="1"/>
      <c r="BS787" s="1"/>
      <c r="BT787" s="1"/>
    </row>
    <row r="788" spans="1:72" s="139" customFormat="1" x14ac:dyDescent="0.2">
      <c r="A788" s="20"/>
      <c r="B788" s="20"/>
      <c r="C788" s="25"/>
      <c r="D788" s="19"/>
      <c r="E788" s="19"/>
      <c r="F788" s="19"/>
      <c r="G788" s="19"/>
      <c r="H788" s="20"/>
      <c r="I788" s="20"/>
      <c r="J788" s="20"/>
      <c r="K788" s="20"/>
      <c r="L788" s="20"/>
      <c r="M788" s="20"/>
      <c r="N788" s="20"/>
      <c r="O788" s="18"/>
      <c r="P788" s="17"/>
      <c r="Q788" s="17"/>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1"/>
      <c r="BH788" s="1"/>
      <c r="BI788" s="1"/>
      <c r="BJ788" s="1"/>
      <c r="BK788" s="1"/>
      <c r="BL788" s="1"/>
      <c r="BM788" s="1"/>
      <c r="BN788" s="1"/>
      <c r="BO788" s="1"/>
      <c r="BP788" s="1"/>
      <c r="BQ788" s="1"/>
      <c r="BR788" s="1"/>
      <c r="BS788" s="1"/>
      <c r="BT788" s="1"/>
    </row>
    <row r="789" spans="1:72" s="139" customFormat="1" x14ac:dyDescent="0.2">
      <c r="A789" s="20"/>
      <c r="B789" s="20"/>
      <c r="C789" s="25"/>
      <c r="D789" s="19"/>
      <c r="E789" s="19"/>
      <c r="F789" s="19"/>
      <c r="G789" s="19"/>
      <c r="H789" s="20"/>
      <c r="I789" s="20"/>
      <c r="J789" s="20"/>
      <c r="K789" s="20"/>
      <c r="L789" s="20"/>
      <c r="M789" s="20"/>
      <c r="N789" s="20"/>
      <c r="O789" s="18"/>
      <c r="P789" s="17"/>
      <c r="Q789" s="17"/>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1"/>
      <c r="BH789" s="1"/>
      <c r="BI789" s="1"/>
      <c r="BJ789" s="1"/>
      <c r="BK789" s="1"/>
      <c r="BL789" s="1"/>
      <c r="BM789" s="1"/>
      <c r="BN789" s="1"/>
      <c r="BO789" s="1"/>
      <c r="BP789" s="1"/>
      <c r="BQ789" s="1"/>
      <c r="BR789" s="1"/>
      <c r="BS789" s="1"/>
      <c r="BT789" s="1"/>
    </row>
    <row r="790" spans="1:72" s="139" customFormat="1" x14ac:dyDescent="0.2">
      <c r="A790" s="20"/>
      <c r="B790" s="20"/>
      <c r="C790" s="25"/>
      <c r="D790" s="19"/>
      <c r="E790" s="19"/>
      <c r="F790" s="19"/>
      <c r="G790" s="19"/>
      <c r="H790" s="20"/>
      <c r="I790" s="20"/>
      <c r="J790" s="20"/>
      <c r="K790" s="20"/>
      <c r="L790" s="20"/>
      <c r="M790" s="20"/>
      <c r="N790" s="20"/>
      <c r="O790" s="18"/>
      <c r="P790" s="17"/>
      <c r="Q790" s="17"/>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1"/>
      <c r="BH790" s="1"/>
      <c r="BI790" s="1"/>
      <c r="BJ790" s="1"/>
      <c r="BK790" s="1"/>
      <c r="BL790" s="1"/>
      <c r="BM790" s="1"/>
      <c r="BN790" s="1"/>
      <c r="BO790" s="1"/>
      <c r="BP790" s="1"/>
      <c r="BQ790" s="1"/>
      <c r="BR790" s="1"/>
      <c r="BS790" s="1"/>
      <c r="BT790" s="1"/>
    </row>
    <row r="791" spans="1:72" s="139" customFormat="1" x14ac:dyDescent="0.2">
      <c r="A791" s="20"/>
      <c r="B791" s="20"/>
      <c r="C791" s="25"/>
      <c r="D791" s="19"/>
      <c r="E791" s="19"/>
      <c r="F791" s="19"/>
      <c r="G791" s="19"/>
      <c r="H791" s="20"/>
      <c r="I791" s="20"/>
      <c r="J791" s="20"/>
      <c r="K791" s="20"/>
      <c r="L791" s="20"/>
      <c r="M791" s="20"/>
      <c r="N791" s="20"/>
      <c r="O791" s="18"/>
      <c r="P791" s="17"/>
      <c r="Q791" s="17"/>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1"/>
      <c r="BH791" s="1"/>
      <c r="BI791" s="1"/>
      <c r="BJ791" s="1"/>
      <c r="BK791" s="1"/>
      <c r="BL791" s="1"/>
      <c r="BM791" s="1"/>
      <c r="BN791" s="1"/>
      <c r="BO791" s="1"/>
      <c r="BP791" s="1"/>
      <c r="BQ791" s="1"/>
      <c r="BR791" s="1"/>
      <c r="BS791" s="1"/>
      <c r="BT791" s="1"/>
    </row>
    <row r="792" spans="1:72" s="139" customFormat="1" x14ac:dyDescent="0.2">
      <c r="A792" s="20"/>
      <c r="B792" s="20"/>
      <c r="C792" s="25"/>
      <c r="D792" s="19"/>
      <c r="E792" s="19"/>
      <c r="F792" s="19"/>
      <c r="G792" s="19"/>
      <c r="H792" s="20"/>
      <c r="I792" s="20"/>
      <c r="J792" s="20"/>
      <c r="K792" s="20"/>
      <c r="L792" s="20"/>
      <c r="M792" s="20"/>
      <c r="N792" s="20"/>
      <c r="O792" s="18"/>
      <c r="P792" s="17"/>
      <c r="Q792" s="17"/>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1"/>
      <c r="BH792" s="1"/>
      <c r="BI792" s="1"/>
      <c r="BJ792" s="1"/>
      <c r="BK792" s="1"/>
      <c r="BL792" s="1"/>
      <c r="BM792" s="1"/>
      <c r="BN792" s="1"/>
      <c r="BO792" s="1"/>
      <c r="BP792" s="1"/>
      <c r="BQ792" s="1"/>
      <c r="BR792" s="1"/>
      <c r="BS792" s="1"/>
      <c r="BT792" s="1"/>
    </row>
    <row r="793" spans="1:72" s="139" customFormat="1" x14ac:dyDescent="0.2">
      <c r="A793" s="20"/>
      <c r="B793" s="20"/>
      <c r="C793" s="25"/>
      <c r="D793" s="19"/>
      <c r="E793" s="19"/>
      <c r="F793" s="19"/>
      <c r="G793" s="19"/>
      <c r="H793" s="20"/>
      <c r="I793" s="20"/>
      <c r="J793" s="20"/>
      <c r="K793" s="20"/>
      <c r="L793" s="20"/>
      <c r="M793" s="20"/>
      <c r="N793" s="20"/>
      <c r="O793" s="18"/>
      <c r="P793" s="17"/>
      <c r="Q793" s="17"/>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1"/>
      <c r="BH793" s="1"/>
      <c r="BI793" s="1"/>
      <c r="BJ793" s="1"/>
      <c r="BK793" s="1"/>
      <c r="BL793" s="1"/>
      <c r="BM793" s="1"/>
      <c r="BN793" s="1"/>
      <c r="BO793" s="1"/>
      <c r="BP793" s="1"/>
      <c r="BQ793" s="1"/>
      <c r="BR793" s="1"/>
      <c r="BS793" s="1"/>
      <c r="BT793" s="1"/>
    </row>
    <row r="794" spans="1:72" s="139" customFormat="1" x14ac:dyDescent="0.2">
      <c r="A794" s="20"/>
      <c r="B794" s="20"/>
      <c r="C794" s="25"/>
      <c r="D794" s="19"/>
      <c r="E794" s="19"/>
      <c r="F794" s="19"/>
      <c r="G794" s="19"/>
      <c r="H794" s="20"/>
      <c r="I794" s="20"/>
      <c r="J794" s="20"/>
      <c r="K794" s="20"/>
      <c r="L794" s="20"/>
      <c r="M794" s="20"/>
      <c r="N794" s="20"/>
      <c r="O794" s="18"/>
      <c r="P794" s="17"/>
      <c r="Q794" s="17"/>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1"/>
      <c r="BH794" s="1"/>
      <c r="BI794" s="1"/>
      <c r="BJ794" s="1"/>
      <c r="BK794" s="1"/>
      <c r="BL794" s="1"/>
      <c r="BM794" s="1"/>
      <c r="BN794" s="1"/>
      <c r="BO794" s="1"/>
      <c r="BP794" s="1"/>
      <c r="BQ794" s="1"/>
      <c r="BR794" s="1"/>
      <c r="BS794" s="1"/>
      <c r="BT794" s="1"/>
    </row>
    <row r="795" spans="1:72" s="139" customFormat="1" x14ac:dyDescent="0.2">
      <c r="A795" s="20"/>
      <c r="B795" s="20"/>
      <c r="C795" s="25"/>
      <c r="D795" s="19"/>
      <c r="E795" s="19"/>
      <c r="F795" s="19"/>
      <c r="G795" s="19"/>
      <c r="H795" s="20"/>
      <c r="I795" s="20"/>
      <c r="J795" s="20"/>
      <c r="K795" s="20"/>
      <c r="L795" s="20"/>
      <c r="M795" s="20"/>
      <c r="N795" s="20"/>
      <c r="O795" s="18"/>
      <c r="P795" s="17"/>
      <c r="Q795" s="17"/>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1"/>
      <c r="BH795" s="1"/>
      <c r="BI795" s="1"/>
      <c r="BJ795" s="1"/>
      <c r="BK795" s="1"/>
      <c r="BL795" s="1"/>
      <c r="BM795" s="1"/>
      <c r="BN795" s="1"/>
      <c r="BO795" s="1"/>
      <c r="BP795" s="1"/>
      <c r="BQ795" s="1"/>
      <c r="BR795" s="1"/>
      <c r="BS795" s="1"/>
      <c r="BT795" s="1"/>
    </row>
    <row r="796" spans="1:72" s="139" customFormat="1" x14ac:dyDescent="0.2">
      <c r="A796" s="20"/>
      <c r="B796" s="20"/>
      <c r="C796" s="25"/>
      <c r="D796" s="19"/>
      <c r="E796" s="19"/>
      <c r="F796" s="19"/>
      <c r="G796" s="19"/>
      <c r="H796" s="20"/>
      <c r="I796" s="20"/>
      <c r="J796" s="20"/>
      <c r="K796" s="20"/>
      <c r="L796" s="20"/>
      <c r="M796" s="20"/>
      <c r="N796" s="20"/>
      <c r="O796" s="18"/>
      <c r="P796" s="17"/>
      <c r="Q796" s="17"/>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1"/>
      <c r="BH796" s="1"/>
      <c r="BI796" s="1"/>
      <c r="BJ796" s="1"/>
      <c r="BK796" s="1"/>
      <c r="BL796" s="1"/>
      <c r="BM796" s="1"/>
      <c r="BN796" s="1"/>
      <c r="BO796" s="1"/>
      <c r="BP796" s="1"/>
      <c r="BQ796" s="1"/>
      <c r="BR796" s="1"/>
      <c r="BS796" s="1"/>
      <c r="BT796" s="1"/>
    </row>
    <row r="797" spans="1:72" s="139" customFormat="1" x14ac:dyDescent="0.2">
      <c r="A797" s="20"/>
      <c r="B797" s="20"/>
      <c r="C797" s="25"/>
      <c r="D797" s="19"/>
      <c r="E797" s="19"/>
      <c r="F797" s="19"/>
      <c r="G797" s="19"/>
      <c r="H797" s="20"/>
      <c r="I797" s="20"/>
      <c r="J797" s="20"/>
      <c r="K797" s="20"/>
      <c r="L797" s="20"/>
      <c r="M797" s="20"/>
      <c r="N797" s="20"/>
      <c r="O797" s="18"/>
      <c r="P797" s="17"/>
      <c r="Q797" s="17"/>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1"/>
      <c r="BH797" s="1"/>
      <c r="BI797" s="1"/>
      <c r="BJ797" s="1"/>
      <c r="BK797" s="1"/>
      <c r="BL797" s="1"/>
      <c r="BM797" s="1"/>
      <c r="BN797" s="1"/>
      <c r="BO797" s="1"/>
      <c r="BP797" s="1"/>
      <c r="BQ797" s="1"/>
      <c r="BR797" s="1"/>
      <c r="BS797" s="1"/>
      <c r="BT797" s="1"/>
    </row>
    <row r="798" spans="1:72" s="139" customFormat="1" x14ac:dyDescent="0.2">
      <c r="A798" s="20"/>
      <c r="B798" s="20"/>
      <c r="C798" s="25"/>
      <c r="D798" s="19"/>
      <c r="E798" s="19"/>
      <c r="F798" s="19"/>
      <c r="G798" s="19"/>
      <c r="H798" s="20"/>
      <c r="I798" s="20"/>
      <c r="J798" s="20"/>
      <c r="K798" s="20"/>
      <c r="L798" s="20"/>
      <c r="M798" s="20"/>
      <c r="N798" s="20"/>
      <c r="O798" s="18"/>
      <c r="P798" s="17"/>
      <c r="Q798" s="17"/>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1"/>
      <c r="BH798" s="1"/>
      <c r="BI798" s="1"/>
      <c r="BJ798" s="1"/>
      <c r="BK798" s="1"/>
      <c r="BL798" s="1"/>
      <c r="BM798" s="1"/>
      <c r="BN798" s="1"/>
      <c r="BO798" s="1"/>
      <c r="BP798" s="1"/>
      <c r="BQ798" s="1"/>
      <c r="BR798" s="1"/>
      <c r="BS798" s="1"/>
      <c r="BT798" s="1"/>
    </row>
    <row r="799" spans="1:72" s="139" customFormat="1" x14ac:dyDescent="0.2">
      <c r="A799" s="20"/>
      <c r="B799" s="20"/>
      <c r="C799" s="25"/>
      <c r="D799" s="19"/>
      <c r="E799" s="19"/>
      <c r="F799" s="19"/>
      <c r="G799" s="19"/>
      <c r="H799" s="20"/>
      <c r="I799" s="20"/>
      <c r="J799" s="20"/>
      <c r="K799" s="20"/>
      <c r="L799" s="20"/>
      <c r="M799" s="20"/>
      <c r="N799" s="20"/>
      <c r="O799" s="18"/>
      <c r="P799" s="17"/>
      <c r="Q799" s="17"/>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1"/>
      <c r="BH799" s="1"/>
      <c r="BI799" s="1"/>
      <c r="BJ799" s="1"/>
      <c r="BK799" s="1"/>
      <c r="BL799" s="1"/>
      <c r="BM799" s="1"/>
      <c r="BN799" s="1"/>
      <c r="BO799" s="1"/>
      <c r="BP799" s="1"/>
      <c r="BQ799" s="1"/>
      <c r="BR799" s="1"/>
      <c r="BS799" s="1"/>
      <c r="BT799" s="1"/>
    </row>
    <row r="800" spans="1:72" s="139" customFormat="1" x14ac:dyDescent="0.2">
      <c r="A800" s="20"/>
      <c r="B800" s="20"/>
      <c r="C800" s="25"/>
      <c r="D800" s="19"/>
      <c r="E800" s="19"/>
      <c r="F800" s="19"/>
      <c r="G800" s="19"/>
      <c r="H800" s="20"/>
      <c r="I800" s="20"/>
      <c r="J800" s="20"/>
      <c r="K800" s="20"/>
      <c r="L800" s="20"/>
      <c r="M800" s="20"/>
      <c r="N800" s="20"/>
      <c r="O800" s="18"/>
      <c r="P800" s="17"/>
      <c r="Q800" s="17"/>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1"/>
      <c r="BH800" s="1"/>
      <c r="BI800" s="1"/>
      <c r="BJ800" s="1"/>
      <c r="BK800" s="1"/>
      <c r="BL800" s="1"/>
      <c r="BM800" s="1"/>
      <c r="BN800" s="1"/>
      <c r="BO800" s="1"/>
      <c r="BP800" s="1"/>
      <c r="BQ800" s="1"/>
      <c r="BR800" s="1"/>
      <c r="BS800" s="1"/>
      <c r="BT800" s="1"/>
    </row>
    <row r="801" spans="1:27" x14ac:dyDescent="0.2">
      <c r="A801" s="20"/>
      <c r="B801" s="20"/>
      <c r="C801" s="25"/>
      <c r="D801" s="19"/>
      <c r="E801" s="19"/>
      <c r="F801" s="19"/>
      <c r="G801" s="19"/>
      <c r="H801" s="20"/>
      <c r="I801" s="20"/>
      <c r="J801" s="20"/>
      <c r="K801" s="20"/>
      <c r="L801" s="20"/>
      <c r="M801" s="20"/>
      <c r="N801" s="20"/>
      <c r="O801" s="18"/>
      <c r="P801" s="17"/>
      <c r="Q801" s="17"/>
      <c r="R801" s="20"/>
      <c r="S801" s="20"/>
      <c r="T801" s="20"/>
      <c r="U801" s="20"/>
      <c r="V801" s="20"/>
      <c r="W801" s="20"/>
      <c r="X801" s="20"/>
      <c r="Y801" s="20"/>
      <c r="Z801" s="20"/>
      <c r="AA801" s="20"/>
    </row>
  </sheetData>
  <phoneticPr fontId="0" type="noConversion"/>
  <conditionalFormatting sqref="I11:I34 I95:I101 I107:I109 I180:I186 I200 I205:I209 I40:I54 I59:I90 I129:I130 I145:I160 I165:I175 I191:I196 I214:I225 I230:I259 I264:I272">
    <cfRule type="cellIs" dxfId="2267" priority="2178" stopIfTrue="1" operator="lessThanOrEqual">
      <formula>60</formula>
    </cfRule>
    <cfRule type="cellIs" dxfId="2266" priority="2179" stopIfTrue="1" operator="between">
      <formula>60</formula>
      <formula>100</formula>
    </cfRule>
    <cfRule type="cellIs" dxfId="2265" priority="2180" stopIfTrue="1" operator="greaterThan">
      <formula>100</formula>
    </cfRule>
  </conditionalFormatting>
  <conditionalFormatting sqref="H11:H34 H95:H101 H107:H109 H180:H186 H200 H205:H209 H40:H54 H59:H90 H129:H130 H145:H160 H165:H175 H191:H196 H214:H225 H230:H259 H264:H272">
    <cfRule type="cellIs" dxfId="2264" priority="2181" stopIfTrue="1" operator="lessThanOrEqual">
      <formula>2.5</formula>
    </cfRule>
    <cfRule type="cellIs" dxfId="2263" priority="2182" stopIfTrue="1" operator="between">
      <formula>2.5</formula>
      <formula>7</formula>
    </cfRule>
    <cfRule type="cellIs" dxfId="2262" priority="2183" stopIfTrue="1" operator="greaterThan">
      <formula>7</formula>
    </cfRule>
  </conditionalFormatting>
  <conditionalFormatting sqref="J11:J34 J95:K101 J107:K109 J180:K186 J200:K200 J205:K209 J40:J54 J59:K90 J129:K130 J145:J160 K146:K160 J165:K175 J191:K196 J214:K225 J230:K259 J264:K272">
    <cfRule type="cellIs" dxfId="2261" priority="2184" stopIfTrue="1" operator="lessThanOrEqual">
      <formula>12</formula>
    </cfRule>
    <cfRule type="cellIs" dxfId="2260" priority="2185" stopIfTrue="1" operator="between">
      <formula>12</formula>
      <formula>16</formula>
    </cfRule>
    <cfRule type="cellIs" dxfId="2259" priority="2186" stopIfTrue="1" operator="greaterThan">
      <formula>16</formula>
    </cfRule>
  </conditionalFormatting>
  <conditionalFormatting sqref="O95:O101 O107:O109 O180:O186 O205:O209 O40:O54 O59:O90 O129:O130 O145:O160 O165:O175 O192:O196 O214:O225 O230:O259 O264:O272">
    <cfRule type="cellIs" dxfId="2258" priority="2187" stopIfTrue="1" operator="lessThanOrEqual">
      <formula>0.5</formula>
    </cfRule>
    <cfRule type="cellIs" dxfId="2257" priority="2188" stopIfTrue="1" operator="between">
      <formula>0.5</formula>
      <formula>1.5</formula>
    </cfRule>
    <cfRule type="cellIs" dxfId="2256" priority="2189" stopIfTrue="1" operator="greaterThan">
      <formula>1.5</formula>
    </cfRule>
  </conditionalFormatting>
  <conditionalFormatting sqref="P95:P101 P107:P109 P180:P186 P205:P209 P40:P54 P59:P90 P129:P130 P145:P160 P165:P175 P192:P196 P214:P225 P230:P259 P264:P272">
    <cfRule type="cellIs" dxfId="2255" priority="2190" stopIfTrue="1" operator="lessThanOrEqual">
      <formula>3</formula>
    </cfRule>
    <cfRule type="cellIs" dxfId="2254" priority="2191" stopIfTrue="1" operator="between">
      <formula>3</formula>
      <formula>15</formula>
    </cfRule>
    <cfRule type="cellIs" dxfId="2253" priority="2192" stopIfTrue="1" operator="greaterThan">
      <formula>15</formula>
    </cfRule>
  </conditionalFormatting>
  <conditionalFormatting sqref="Q95:Q101 Q107:Q109 Q180:Q186 Q205:Q209 Q40:Q54 Q59:Q90 Q129:Q130 Q145:Q160 Q165:Q175 Q192:Q196 Q214:Q225 Q230:Q259 Q264:Q272">
    <cfRule type="cellIs" dxfId="2252" priority="2193" stopIfTrue="1" operator="lessThanOrEqual">
      <formula>1.25</formula>
    </cfRule>
    <cfRule type="cellIs" dxfId="2251" priority="2194" stopIfTrue="1" operator="between">
      <formula>1.25</formula>
      <formula>5</formula>
    </cfRule>
    <cfRule type="cellIs" dxfId="2250" priority="2195" stopIfTrue="1" operator="greaterThan">
      <formula>5</formula>
    </cfRule>
  </conditionalFormatting>
  <conditionalFormatting sqref="AA11:AA33 AA95:AA102 AA180:AA186 AA205:AA209 AA40:AA54 AA59:AA90 AA107:AA140 AA145:AA160 AA165:AA175 AA191:AA200 AA214:AA225 AA230:AA259 AA264:AA272">
    <cfRule type="cellIs" dxfId="2249" priority="2199" stopIfTrue="1" operator="lessThanOrEqual">
      <formula>12</formula>
    </cfRule>
    <cfRule type="cellIs" dxfId="2248" priority="2200" stopIfTrue="1" operator="between">
      <formula>12</formula>
      <formula>25</formula>
    </cfRule>
    <cfRule type="cellIs" dxfId="2247" priority="2201" stopIfTrue="1" operator="greaterThan">
      <formula>25</formula>
    </cfRule>
  </conditionalFormatting>
  <conditionalFormatting sqref="F200 F129:F130">
    <cfRule type="cellIs" dxfId="2246" priority="2202" stopIfTrue="1" operator="greaterThan">
      <formula>2.5</formula>
    </cfRule>
    <cfRule type="cellIs" dxfId="2245" priority="2203" stopIfTrue="1" operator="between">
      <formula>1</formula>
      <formula>2.5</formula>
    </cfRule>
    <cfRule type="cellIs" dxfId="2244" priority="2204" stopIfTrue="1" operator="between">
      <formula>0.00001</formula>
      <formula>1</formula>
    </cfRule>
  </conditionalFormatting>
  <conditionalFormatting sqref="M200 M129:M130">
    <cfRule type="cellIs" dxfId="2243" priority="2206" stopIfTrue="1" operator="greaterThan">
      <formula>6.2</formula>
    </cfRule>
    <cfRule type="cellIs" dxfId="2242" priority="2207" stopIfTrue="1" operator="between">
      <formula>5.601</formula>
      <formula>6.2</formula>
    </cfRule>
    <cfRule type="cellIs" dxfId="2241" priority="2208" stopIfTrue="1" operator="between">
      <formula>0.00001</formula>
      <formula>5.6</formula>
    </cfRule>
  </conditionalFormatting>
  <conditionalFormatting sqref="N200 N129:N130">
    <cfRule type="cellIs" dxfId="2240" priority="2209" stopIfTrue="1" operator="greaterThan">
      <formula>0.05</formula>
    </cfRule>
    <cfRule type="cellIs" dxfId="2239" priority="2210" stopIfTrue="1" operator="between">
      <formula>0.0201</formula>
      <formula>0.05</formula>
    </cfRule>
    <cfRule type="cellIs" dxfId="2238" priority="2211" stopIfTrue="1" operator="between">
      <formula>0.00001</formula>
      <formula>0.02</formula>
    </cfRule>
  </conditionalFormatting>
  <conditionalFormatting sqref="S95:S102 S205:S209 S107:S135">
    <cfRule type="cellIs" dxfId="2237" priority="2212" stopIfTrue="1" operator="greaterThanOrEqual">
      <formula>3</formula>
    </cfRule>
    <cfRule type="cellIs" dxfId="2236" priority="2213" stopIfTrue="1" operator="between">
      <formula>1.01</formula>
      <formula>3</formula>
    </cfRule>
    <cfRule type="cellIs" dxfId="2235" priority="2214" stopIfTrue="1" operator="between">
      <formula>0.00001</formula>
      <formula>1</formula>
    </cfRule>
  </conditionalFormatting>
  <conditionalFormatting sqref="M11:M34">
    <cfRule type="cellIs" dxfId="2234" priority="2215" stopIfTrue="1" operator="greaterThan">
      <formula>6.2</formula>
    </cfRule>
    <cfRule type="cellIs" dxfId="2233" priority="2216" stopIfTrue="1" operator="between">
      <formula>5.601</formula>
      <formula>6.2</formula>
    </cfRule>
    <cfRule type="cellIs" dxfId="2232" priority="2217" stopIfTrue="1" operator="lessThanOrEqual">
      <formula>5.6</formula>
    </cfRule>
  </conditionalFormatting>
  <conditionalFormatting sqref="N11:N34">
    <cfRule type="cellIs" dxfId="2231" priority="2218" stopIfTrue="1" operator="greaterThan">
      <formula>0.05</formula>
    </cfRule>
    <cfRule type="cellIs" dxfId="2230" priority="2219" stopIfTrue="1" operator="between">
      <formula>0.0201</formula>
      <formula>0.05</formula>
    </cfRule>
    <cfRule type="cellIs" dxfId="2229" priority="2220" stopIfTrue="1" operator="lessThanOrEqual">
      <formula>0.02</formula>
    </cfRule>
  </conditionalFormatting>
  <conditionalFormatting sqref="S11:S34 S95:S102 S180:S186 S205:S209 S40:S54 S59:S90 S107:S140 S145:S160 S165:S175 S191:S200 S214:S225 S230:S259 S264:S272">
    <cfRule type="cellIs" dxfId="2228" priority="2221" stopIfTrue="1" operator="greaterThanOrEqual">
      <formula>3</formula>
    </cfRule>
    <cfRule type="cellIs" dxfId="2227" priority="2222" stopIfTrue="1" operator="between">
      <formula>1.01</formula>
      <formula>3</formula>
    </cfRule>
    <cfRule type="cellIs" dxfId="2226" priority="2223" stopIfTrue="1" operator="lessThanOrEqual">
      <formula>1</formula>
    </cfRule>
  </conditionalFormatting>
  <conditionalFormatting sqref="I190">
    <cfRule type="cellIs" dxfId="2225" priority="954" stopIfTrue="1" operator="lessThanOrEqual">
      <formula>60</formula>
    </cfRule>
    <cfRule type="cellIs" dxfId="2224" priority="955" stopIfTrue="1" operator="between">
      <formula>60</formula>
      <formula>100</formula>
    </cfRule>
    <cfRule type="cellIs" dxfId="2223" priority="956" stopIfTrue="1" operator="greaterThan">
      <formula>100</formula>
    </cfRule>
  </conditionalFormatting>
  <conditionalFormatting sqref="H190">
    <cfRule type="cellIs" dxfId="2222" priority="957" stopIfTrue="1" operator="lessThanOrEqual">
      <formula>2.5</formula>
    </cfRule>
    <cfRule type="cellIs" dxfId="2221" priority="958" stopIfTrue="1" operator="between">
      <formula>2.5</formula>
      <formula>7</formula>
    </cfRule>
    <cfRule type="cellIs" dxfId="2220" priority="959" stopIfTrue="1" operator="greaterThan">
      <formula>7</formula>
    </cfRule>
  </conditionalFormatting>
  <conditionalFormatting sqref="J190">
    <cfRule type="cellIs" dxfId="2219" priority="960" stopIfTrue="1" operator="lessThanOrEqual">
      <formula>12</formula>
    </cfRule>
    <cfRule type="cellIs" dxfId="2218" priority="961" stopIfTrue="1" operator="between">
      <formula>12</formula>
      <formula>16</formula>
    </cfRule>
    <cfRule type="cellIs" dxfId="2217" priority="962" stopIfTrue="1" operator="greaterThan">
      <formula>16</formula>
    </cfRule>
  </conditionalFormatting>
  <conditionalFormatting sqref="AA190">
    <cfRule type="cellIs" dxfId="2216" priority="972" stopIfTrue="1" operator="lessThanOrEqual">
      <formula>12</formula>
    </cfRule>
    <cfRule type="cellIs" dxfId="2215" priority="973" stopIfTrue="1" operator="between">
      <formula>12</formula>
      <formula>25</formula>
    </cfRule>
    <cfRule type="cellIs" dxfId="2214" priority="974" stopIfTrue="1" operator="greaterThan">
      <formula>25</formula>
    </cfRule>
  </conditionalFormatting>
  <conditionalFormatting sqref="M190">
    <cfRule type="cellIs" dxfId="2213" priority="975" stopIfTrue="1" operator="greaterThan">
      <formula>6.2</formula>
    </cfRule>
    <cfRule type="cellIs" dxfId="2212" priority="976" stopIfTrue="1" operator="between">
      <formula>5.601</formula>
      <formula>6.2</formula>
    </cfRule>
    <cfRule type="cellIs" dxfId="2211" priority="977" stopIfTrue="1" operator="lessThanOrEqual">
      <formula>5.6</formula>
    </cfRule>
  </conditionalFormatting>
  <conditionalFormatting sqref="N190">
    <cfRule type="cellIs" dxfId="2210" priority="978" stopIfTrue="1" operator="greaterThan">
      <formula>0.05</formula>
    </cfRule>
    <cfRule type="cellIs" dxfId="2209" priority="979" stopIfTrue="1" operator="between">
      <formula>0.0201</formula>
      <formula>0.05</formula>
    </cfRule>
    <cfRule type="cellIs" dxfId="2208" priority="980" stopIfTrue="1" operator="lessThanOrEqual">
      <formula>0.02</formula>
    </cfRule>
  </conditionalFormatting>
  <conditionalFormatting sqref="S190">
    <cfRule type="cellIs" dxfId="2207" priority="981" stopIfTrue="1" operator="greaterThanOrEqual">
      <formula>3</formula>
    </cfRule>
    <cfRule type="cellIs" dxfId="2206" priority="982" stopIfTrue="1" operator="between">
      <formula>1.01</formula>
      <formula>3</formula>
    </cfRule>
    <cfRule type="cellIs" dxfId="2205" priority="983" stopIfTrue="1" operator="lessThanOrEqual">
      <formula>1</formula>
    </cfRule>
  </conditionalFormatting>
  <conditionalFormatting sqref="I201">
    <cfRule type="cellIs" dxfId="2204" priority="924" stopIfTrue="1" operator="lessThanOrEqual">
      <formula>60</formula>
    </cfRule>
    <cfRule type="cellIs" dxfId="2203" priority="925" stopIfTrue="1" operator="between">
      <formula>60</formula>
      <formula>100</formula>
    </cfRule>
    <cfRule type="cellIs" dxfId="2202" priority="926" stopIfTrue="1" operator="greaterThan">
      <formula>100</formula>
    </cfRule>
  </conditionalFormatting>
  <conditionalFormatting sqref="H201">
    <cfRule type="cellIs" dxfId="2201" priority="927" stopIfTrue="1" operator="lessThanOrEqual">
      <formula>2.5</formula>
    </cfRule>
    <cfRule type="cellIs" dxfId="2200" priority="928" stopIfTrue="1" operator="between">
      <formula>2.5</formula>
      <formula>7</formula>
    </cfRule>
    <cfRule type="cellIs" dxfId="2199" priority="929" stopIfTrue="1" operator="greaterThan">
      <formula>7</formula>
    </cfRule>
  </conditionalFormatting>
  <conditionalFormatting sqref="J201">
    <cfRule type="cellIs" dxfId="2198" priority="930" stopIfTrue="1" operator="lessThanOrEqual">
      <formula>12</formula>
    </cfRule>
    <cfRule type="cellIs" dxfId="2197" priority="931" stopIfTrue="1" operator="between">
      <formula>12</formula>
      <formula>16</formula>
    </cfRule>
    <cfRule type="cellIs" dxfId="2196" priority="932" stopIfTrue="1" operator="greaterThan">
      <formula>16</formula>
    </cfRule>
  </conditionalFormatting>
  <conditionalFormatting sqref="AA201">
    <cfRule type="cellIs" dxfId="2195" priority="942" stopIfTrue="1" operator="lessThanOrEqual">
      <formula>12</formula>
    </cfRule>
    <cfRule type="cellIs" dxfId="2194" priority="943" stopIfTrue="1" operator="between">
      <formula>12</formula>
      <formula>25</formula>
    </cfRule>
    <cfRule type="cellIs" dxfId="2193" priority="944" stopIfTrue="1" operator="greaterThan">
      <formula>25</formula>
    </cfRule>
  </conditionalFormatting>
  <conditionalFormatting sqref="M201">
    <cfRule type="cellIs" dxfId="2192" priority="945" stopIfTrue="1" operator="greaterThan">
      <formula>6.2</formula>
    </cfRule>
    <cfRule type="cellIs" dxfId="2191" priority="946" stopIfTrue="1" operator="between">
      <formula>5.601</formula>
      <formula>6.2</formula>
    </cfRule>
    <cfRule type="cellIs" dxfId="2190" priority="947" stopIfTrue="1" operator="lessThanOrEqual">
      <formula>5.6</formula>
    </cfRule>
  </conditionalFormatting>
  <conditionalFormatting sqref="N201">
    <cfRule type="cellIs" dxfId="2189" priority="948" stopIfTrue="1" operator="greaterThan">
      <formula>0.05</formula>
    </cfRule>
    <cfRule type="cellIs" dxfId="2188" priority="949" stopIfTrue="1" operator="between">
      <formula>0.0201</formula>
      <formula>0.05</formula>
    </cfRule>
    <cfRule type="cellIs" dxfId="2187" priority="950" stopIfTrue="1" operator="lessThanOrEqual">
      <formula>0.02</formula>
    </cfRule>
  </conditionalFormatting>
  <conditionalFormatting sqref="S201">
    <cfRule type="cellIs" dxfId="2186" priority="951" stopIfTrue="1" operator="greaterThanOrEqual">
      <formula>3</formula>
    </cfRule>
    <cfRule type="cellIs" dxfId="2185" priority="952" stopIfTrue="1" operator="between">
      <formula>1.01</formula>
      <formula>3</formula>
    </cfRule>
    <cfRule type="cellIs" dxfId="2184" priority="953" stopIfTrue="1" operator="lessThanOrEqual">
      <formula>1</formula>
    </cfRule>
  </conditionalFormatting>
  <conditionalFormatting sqref="I39">
    <cfRule type="cellIs" dxfId="2183" priority="661" stopIfTrue="1" operator="lessThanOrEqual">
      <formula>60</formula>
    </cfRule>
    <cfRule type="cellIs" dxfId="2182" priority="662" stopIfTrue="1" operator="between">
      <formula>60</formula>
      <formula>100</formula>
    </cfRule>
    <cfRule type="cellIs" dxfId="2181" priority="663" stopIfTrue="1" operator="greaterThan">
      <formula>100</formula>
    </cfRule>
  </conditionalFormatting>
  <conditionalFormatting sqref="H39">
    <cfRule type="cellIs" dxfId="2180" priority="664" stopIfTrue="1" operator="lessThanOrEqual">
      <formula>2.5</formula>
    </cfRule>
    <cfRule type="cellIs" dxfId="2179" priority="665" stopIfTrue="1" operator="between">
      <formula>2.5</formula>
      <formula>7</formula>
    </cfRule>
    <cfRule type="cellIs" dxfId="2178" priority="666" stopIfTrue="1" operator="greaterThan">
      <formula>7</formula>
    </cfRule>
  </conditionalFormatting>
  <conditionalFormatting sqref="J39">
    <cfRule type="cellIs" dxfId="2177" priority="667" stopIfTrue="1" operator="lessThanOrEqual">
      <formula>12</formula>
    </cfRule>
    <cfRule type="cellIs" dxfId="2176" priority="668" stopIfTrue="1" operator="between">
      <formula>12</formula>
      <formula>16</formula>
    </cfRule>
    <cfRule type="cellIs" dxfId="2175" priority="669" stopIfTrue="1" operator="greaterThan">
      <formula>16</formula>
    </cfRule>
  </conditionalFormatting>
  <conditionalFormatting sqref="R11:R34">
    <cfRule type="cellIs" dxfId="2174" priority="687" stopIfTrue="1" operator="between">
      <formula>50.1</formula>
      <formula>100</formula>
    </cfRule>
    <cfRule type="cellIs" dxfId="2173" priority="689" stopIfTrue="1" operator="greaterThan">
      <formula>100</formula>
    </cfRule>
  </conditionalFormatting>
  <conditionalFormatting sqref="Q11:Q34">
    <cfRule type="cellIs" dxfId="2172" priority="686" stopIfTrue="1" operator="between">
      <formula>1250.1</formula>
      <formula>5000</formula>
    </cfRule>
    <cfRule type="cellIs" dxfId="2171" priority="688" stopIfTrue="1" operator="greaterThan">
      <formula>5000</formula>
    </cfRule>
  </conditionalFormatting>
  <conditionalFormatting sqref="R11:R34">
    <cfRule type="cellIs" dxfId="2170" priority="684" stopIfTrue="1" operator="between">
      <formula>50.1</formula>
      <formula>100</formula>
    </cfRule>
    <cfRule type="cellIs" dxfId="2169" priority="685" stopIfTrue="1" operator="greaterThan">
      <formula>100</formula>
    </cfRule>
  </conditionalFormatting>
  <conditionalFormatting sqref="Q11:Q34">
    <cfRule type="cellIs" dxfId="2168" priority="682" stopIfTrue="1" operator="between">
      <formula>1250.1</formula>
      <formula>5000</formula>
    </cfRule>
    <cfRule type="cellIs" dxfId="2167" priority="683" stopIfTrue="1" operator="greaterThan">
      <formula>5000</formula>
    </cfRule>
  </conditionalFormatting>
  <conditionalFormatting sqref="AA39">
    <cfRule type="cellIs" dxfId="2166" priority="670" stopIfTrue="1" operator="lessThanOrEqual">
      <formula>12</formula>
    </cfRule>
    <cfRule type="cellIs" dxfId="2165" priority="671" stopIfTrue="1" operator="between">
      <formula>12</formula>
      <formula>25</formula>
    </cfRule>
    <cfRule type="cellIs" dxfId="2164" priority="672" stopIfTrue="1" operator="greaterThan">
      <formula>25</formula>
    </cfRule>
  </conditionalFormatting>
  <conditionalFormatting sqref="M39">
    <cfRule type="cellIs" dxfId="2163" priority="673" stopIfTrue="1" operator="greaterThan">
      <formula>6.2</formula>
    </cfRule>
    <cfRule type="cellIs" dxfId="2162" priority="674" stopIfTrue="1" operator="between">
      <formula>5.601</formula>
      <formula>6.2</formula>
    </cfRule>
    <cfRule type="cellIs" dxfId="2161" priority="675" stopIfTrue="1" operator="lessThanOrEqual">
      <formula>5.6</formula>
    </cfRule>
  </conditionalFormatting>
  <conditionalFormatting sqref="N39">
    <cfRule type="cellIs" dxfId="2160" priority="676" stopIfTrue="1" operator="greaterThan">
      <formula>0.05</formula>
    </cfRule>
    <cfRule type="cellIs" dxfId="2159" priority="677" stopIfTrue="1" operator="between">
      <formula>0.0201</formula>
      <formula>0.05</formula>
    </cfRule>
    <cfRule type="cellIs" dxfId="2158" priority="678" stopIfTrue="1" operator="lessThanOrEqual">
      <formula>0.02</formula>
    </cfRule>
  </conditionalFormatting>
  <conditionalFormatting sqref="S39">
    <cfRule type="cellIs" dxfId="2157" priority="679" stopIfTrue="1" operator="greaterThanOrEqual">
      <formula>3</formula>
    </cfRule>
    <cfRule type="cellIs" dxfId="2156" priority="680" stopIfTrue="1" operator="between">
      <formula>1.01</formula>
      <formula>3</formula>
    </cfRule>
    <cfRule type="cellIs" dxfId="2155" priority="681" stopIfTrue="1" operator="lessThanOrEqual">
      <formula>1</formula>
    </cfRule>
  </conditionalFormatting>
  <conditionalFormatting sqref="R39">
    <cfRule type="cellIs" dxfId="2154" priority="658" stopIfTrue="1" operator="between">
      <formula>50.1</formula>
      <formula>100</formula>
    </cfRule>
    <cfRule type="cellIs" dxfId="2153" priority="660" stopIfTrue="1" operator="greaterThan">
      <formula>100</formula>
    </cfRule>
  </conditionalFormatting>
  <conditionalFormatting sqref="Q39">
    <cfRule type="cellIs" dxfId="2152" priority="657" stopIfTrue="1" operator="between">
      <formula>1250.1</formula>
      <formula>5000</formula>
    </cfRule>
    <cfRule type="cellIs" dxfId="2151" priority="659" stopIfTrue="1" operator="greaterThan">
      <formula>5000</formula>
    </cfRule>
  </conditionalFormatting>
  <conditionalFormatting sqref="R39">
    <cfRule type="cellIs" dxfId="2150" priority="655" stopIfTrue="1" operator="between">
      <formula>50.1</formula>
      <formula>100</formula>
    </cfRule>
    <cfRule type="cellIs" dxfId="2149" priority="656" stopIfTrue="1" operator="greaterThan">
      <formula>100</formula>
    </cfRule>
  </conditionalFormatting>
  <conditionalFormatting sqref="Q39">
    <cfRule type="cellIs" dxfId="2148" priority="653" stopIfTrue="1" operator="between">
      <formula>1250.1</formula>
      <formula>5000</formula>
    </cfRule>
    <cfRule type="cellIs" dxfId="2147" priority="654" stopIfTrue="1" operator="greaterThan">
      <formula>5000</formula>
    </cfRule>
  </conditionalFormatting>
  <conditionalFormatting sqref="I55">
    <cfRule type="cellIs" dxfId="2146" priority="632" stopIfTrue="1" operator="lessThanOrEqual">
      <formula>60</formula>
    </cfRule>
    <cfRule type="cellIs" dxfId="2145" priority="633" stopIfTrue="1" operator="between">
      <formula>60</formula>
      <formula>100</formula>
    </cfRule>
    <cfRule type="cellIs" dxfId="2144" priority="634" stopIfTrue="1" operator="greaterThan">
      <formula>100</formula>
    </cfRule>
  </conditionalFormatting>
  <conditionalFormatting sqref="H55">
    <cfRule type="cellIs" dxfId="2143" priority="635" stopIfTrue="1" operator="lessThanOrEqual">
      <formula>2.5</formula>
    </cfRule>
    <cfRule type="cellIs" dxfId="2142" priority="636" stopIfTrue="1" operator="between">
      <formula>2.5</formula>
      <formula>7</formula>
    </cfRule>
    <cfRule type="cellIs" dxfId="2141" priority="637" stopIfTrue="1" operator="greaterThan">
      <formula>7</formula>
    </cfRule>
  </conditionalFormatting>
  <conditionalFormatting sqref="J55">
    <cfRule type="cellIs" dxfId="2140" priority="638" stopIfTrue="1" operator="lessThanOrEqual">
      <formula>12</formula>
    </cfRule>
    <cfRule type="cellIs" dxfId="2139" priority="639" stopIfTrue="1" operator="between">
      <formula>12</formula>
      <formula>16</formula>
    </cfRule>
    <cfRule type="cellIs" dxfId="2138" priority="640" stopIfTrue="1" operator="greaterThan">
      <formula>16</formula>
    </cfRule>
  </conditionalFormatting>
  <conditionalFormatting sqref="AA55">
    <cfRule type="cellIs" dxfId="2137" priority="641" stopIfTrue="1" operator="lessThanOrEqual">
      <formula>12</formula>
    </cfRule>
    <cfRule type="cellIs" dxfId="2136" priority="642" stopIfTrue="1" operator="between">
      <formula>12</formula>
      <formula>25</formula>
    </cfRule>
    <cfRule type="cellIs" dxfId="2135" priority="643" stopIfTrue="1" operator="greaterThan">
      <formula>25</formula>
    </cfRule>
  </conditionalFormatting>
  <conditionalFormatting sqref="M55">
    <cfRule type="cellIs" dxfId="2134" priority="644" stopIfTrue="1" operator="greaterThan">
      <formula>6.2</formula>
    </cfRule>
    <cfRule type="cellIs" dxfId="2133" priority="645" stopIfTrue="1" operator="between">
      <formula>5.601</formula>
      <formula>6.2</formula>
    </cfRule>
    <cfRule type="cellIs" dxfId="2132" priority="646" stopIfTrue="1" operator="lessThanOrEqual">
      <formula>5.6</formula>
    </cfRule>
  </conditionalFormatting>
  <conditionalFormatting sqref="N55">
    <cfRule type="cellIs" dxfId="2131" priority="647" stopIfTrue="1" operator="greaterThan">
      <formula>0.05</formula>
    </cfRule>
    <cfRule type="cellIs" dxfId="2130" priority="648" stopIfTrue="1" operator="between">
      <formula>0.0201</formula>
      <formula>0.05</formula>
    </cfRule>
    <cfRule type="cellIs" dxfId="2129" priority="649" stopIfTrue="1" operator="lessThanOrEqual">
      <formula>0.02</formula>
    </cfRule>
  </conditionalFormatting>
  <conditionalFormatting sqref="S55">
    <cfRule type="cellIs" dxfId="2128" priority="650" stopIfTrue="1" operator="greaterThanOrEqual">
      <formula>3</formula>
    </cfRule>
    <cfRule type="cellIs" dxfId="2127" priority="651" stopIfTrue="1" operator="between">
      <formula>1.01</formula>
      <formula>3</formula>
    </cfRule>
    <cfRule type="cellIs" dxfId="2126" priority="652" stopIfTrue="1" operator="lessThanOrEqual">
      <formula>1</formula>
    </cfRule>
  </conditionalFormatting>
  <conditionalFormatting sqref="R55">
    <cfRule type="cellIs" dxfId="2125" priority="629" stopIfTrue="1" operator="between">
      <formula>50.1</formula>
      <formula>100</formula>
    </cfRule>
    <cfRule type="cellIs" dxfId="2124" priority="631" stopIfTrue="1" operator="greaterThan">
      <formula>100</formula>
    </cfRule>
  </conditionalFormatting>
  <conditionalFormatting sqref="Q55">
    <cfRule type="cellIs" dxfId="2123" priority="628" stopIfTrue="1" operator="between">
      <formula>1250.1</formula>
      <formula>5000</formula>
    </cfRule>
    <cfRule type="cellIs" dxfId="2122" priority="630" stopIfTrue="1" operator="greaterThan">
      <formula>5000</formula>
    </cfRule>
  </conditionalFormatting>
  <conditionalFormatting sqref="R55">
    <cfRule type="cellIs" dxfId="2121" priority="626" stopIfTrue="1" operator="between">
      <formula>50.1</formula>
      <formula>100</formula>
    </cfRule>
    <cfRule type="cellIs" dxfId="2120" priority="627" stopIfTrue="1" operator="greaterThan">
      <formula>100</formula>
    </cfRule>
  </conditionalFormatting>
  <conditionalFormatting sqref="Q55">
    <cfRule type="cellIs" dxfId="2119" priority="624" stopIfTrue="1" operator="between">
      <formula>1250.1</formula>
      <formula>5000</formula>
    </cfRule>
    <cfRule type="cellIs" dxfId="2118" priority="625" stopIfTrue="1" operator="greaterThan">
      <formula>5000</formula>
    </cfRule>
  </conditionalFormatting>
  <conditionalFormatting sqref="I58">
    <cfRule type="cellIs" dxfId="2117" priority="603" stopIfTrue="1" operator="lessThanOrEqual">
      <formula>60</formula>
    </cfRule>
    <cfRule type="cellIs" dxfId="2116" priority="604" stopIfTrue="1" operator="between">
      <formula>60</formula>
      <formula>100</formula>
    </cfRule>
    <cfRule type="cellIs" dxfId="2115" priority="605" stopIfTrue="1" operator="greaterThan">
      <formula>100</formula>
    </cfRule>
  </conditionalFormatting>
  <conditionalFormatting sqref="H58">
    <cfRule type="cellIs" dxfId="2114" priority="606" stopIfTrue="1" operator="lessThanOrEqual">
      <formula>2.5</formula>
    </cfRule>
    <cfRule type="cellIs" dxfId="2113" priority="607" stopIfTrue="1" operator="between">
      <formula>2.5</formula>
      <formula>7</formula>
    </cfRule>
    <cfRule type="cellIs" dxfId="2112" priority="608" stopIfTrue="1" operator="greaterThan">
      <formula>7</formula>
    </cfRule>
  </conditionalFormatting>
  <conditionalFormatting sqref="J58">
    <cfRule type="cellIs" dxfId="2111" priority="609" stopIfTrue="1" operator="lessThanOrEqual">
      <formula>12</formula>
    </cfRule>
    <cfRule type="cellIs" dxfId="2110" priority="610" stopIfTrue="1" operator="between">
      <formula>12</formula>
      <formula>16</formula>
    </cfRule>
    <cfRule type="cellIs" dxfId="2109" priority="611" stopIfTrue="1" operator="greaterThan">
      <formula>16</formula>
    </cfRule>
  </conditionalFormatting>
  <conditionalFormatting sqref="AA58">
    <cfRule type="cellIs" dxfId="2108" priority="612" stopIfTrue="1" operator="lessThanOrEqual">
      <formula>12</formula>
    </cfRule>
    <cfRule type="cellIs" dxfId="2107" priority="613" stopIfTrue="1" operator="between">
      <formula>12</formula>
      <formula>25</formula>
    </cfRule>
    <cfRule type="cellIs" dxfId="2106" priority="614" stopIfTrue="1" operator="greaterThan">
      <formula>25</formula>
    </cfRule>
  </conditionalFormatting>
  <conditionalFormatting sqref="M58">
    <cfRule type="cellIs" dxfId="2105" priority="615" stopIfTrue="1" operator="greaterThan">
      <formula>6.2</formula>
    </cfRule>
    <cfRule type="cellIs" dxfId="2104" priority="616" stopIfTrue="1" operator="between">
      <formula>5.601</formula>
      <formula>6.2</formula>
    </cfRule>
    <cfRule type="cellIs" dxfId="2103" priority="617" stopIfTrue="1" operator="lessThanOrEqual">
      <formula>5.6</formula>
    </cfRule>
  </conditionalFormatting>
  <conditionalFormatting sqref="N58">
    <cfRule type="cellIs" dxfId="2102" priority="618" stopIfTrue="1" operator="greaterThan">
      <formula>0.05</formula>
    </cfRule>
    <cfRule type="cellIs" dxfId="2101" priority="619" stopIfTrue="1" operator="between">
      <formula>0.0201</formula>
      <formula>0.05</formula>
    </cfRule>
    <cfRule type="cellIs" dxfId="2100" priority="620" stopIfTrue="1" operator="lessThanOrEqual">
      <formula>0.02</formula>
    </cfRule>
  </conditionalFormatting>
  <conditionalFormatting sqref="S58">
    <cfRule type="cellIs" dxfId="2099" priority="621" stopIfTrue="1" operator="greaterThanOrEqual">
      <formula>3</formula>
    </cfRule>
    <cfRule type="cellIs" dxfId="2098" priority="622" stopIfTrue="1" operator="between">
      <formula>1.01</formula>
      <formula>3</formula>
    </cfRule>
    <cfRule type="cellIs" dxfId="2097" priority="623" stopIfTrue="1" operator="lessThanOrEqual">
      <formula>1</formula>
    </cfRule>
  </conditionalFormatting>
  <conditionalFormatting sqref="R58">
    <cfRule type="cellIs" dxfId="2096" priority="600" stopIfTrue="1" operator="between">
      <formula>50.1</formula>
      <formula>100</formula>
    </cfRule>
    <cfRule type="cellIs" dxfId="2095" priority="602" stopIfTrue="1" operator="greaterThan">
      <formula>100</formula>
    </cfRule>
  </conditionalFormatting>
  <conditionalFormatting sqref="Q58">
    <cfRule type="cellIs" dxfId="2094" priority="599" stopIfTrue="1" operator="between">
      <formula>1250.1</formula>
      <formula>5000</formula>
    </cfRule>
    <cfRule type="cellIs" dxfId="2093" priority="601" stopIfTrue="1" operator="greaterThan">
      <formula>5000</formula>
    </cfRule>
  </conditionalFormatting>
  <conditionalFormatting sqref="R58">
    <cfRule type="cellIs" dxfId="2092" priority="597" stopIfTrue="1" operator="between">
      <formula>50.1</formula>
      <formula>100</formula>
    </cfRule>
    <cfRule type="cellIs" dxfId="2091" priority="598" stopIfTrue="1" operator="greaterThan">
      <formula>100</formula>
    </cfRule>
  </conditionalFormatting>
  <conditionalFormatting sqref="Q58">
    <cfRule type="cellIs" dxfId="2090" priority="595" stopIfTrue="1" operator="between">
      <formula>1250.1</formula>
      <formula>5000</formula>
    </cfRule>
    <cfRule type="cellIs" dxfId="2089" priority="596" stopIfTrue="1" operator="greaterThan">
      <formula>5000</formula>
    </cfRule>
  </conditionalFormatting>
  <conditionalFormatting sqref="I91">
    <cfRule type="cellIs" dxfId="2088" priority="574" stopIfTrue="1" operator="lessThanOrEqual">
      <formula>60</formula>
    </cfRule>
    <cfRule type="cellIs" dxfId="2087" priority="575" stopIfTrue="1" operator="between">
      <formula>60</formula>
      <formula>100</formula>
    </cfRule>
    <cfRule type="cellIs" dxfId="2086" priority="576" stopIfTrue="1" operator="greaterThan">
      <formula>100</formula>
    </cfRule>
  </conditionalFormatting>
  <conditionalFormatting sqref="H91">
    <cfRule type="cellIs" dxfId="2085" priority="577" stopIfTrue="1" operator="lessThanOrEqual">
      <formula>2.5</formula>
    </cfRule>
    <cfRule type="cellIs" dxfId="2084" priority="578" stopIfTrue="1" operator="between">
      <formula>2.5</formula>
      <formula>7</formula>
    </cfRule>
    <cfRule type="cellIs" dxfId="2083" priority="579" stopIfTrue="1" operator="greaterThan">
      <formula>7</formula>
    </cfRule>
  </conditionalFormatting>
  <conditionalFormatting sqref="J91">
    <cfRule type="cellIs" dxfId="2082" priority="580" stopIfTrue="1" operator="lessThanOrEqual">
      <formula>12</formula>
    </cfRule>
    <cfRule type="cellIs" dxfId="2081" priority="581" stopIfTrue="1" operator="between">
      <formula>12</formula>
      <formula>16</formula>
    </cfRule>
    <cfRule type="cellIs" dxfId="2080" priority="582" stopIfTrue="1" operator="greaterThan">
      <formula>16</formula>
    </cfRule>
  </conditionalFormatting>
  <conditionalFormatting sqref="AA91">
    <cfRule type="cellIs" dxfId="2079" priority="583" stopIfTrue="1" operator="lessThanOrEqual">
      <formula>12</formula>
    </cfRule>
    <cfRule type="cellIs" dxfId="2078" priority="584" stopIfTrue="1" operator="between">
      <formula>12</formula>
      <formula>25</formula>
    </cfRule>
    <cfRule type="cellIs" dxfId="2077" priority="585" stopIfTrue="1" operator="greaterThan">
      <formula>25</formula>
    </cfRule>
  </conditionalFormatting>
  <conditionalFormatting sqref="M91">
    <cfRule type="cellIs" dxfId="2076" priority="586" stopIfTrue="1" operator="greaterThan">
      <formula>6.2</formula>
    </cfRule>
    <cfRule type="cellIs" dxfId="2075" priority="587" stopIfTrue="1" operator="between">
      <formula>5.601</formula>
      <formula>6.2</formula>
    </cfRule>
    <cfRule type="cellIs" dxfId="2074" priority="588" stopIfTrue="1" operator="lessThanOrEqual">
      <formula>5.6</formula>
    </cfRule>
  </conditionalFormatting>
  <conditionalFormatting sqref="N91">
    <cfRule type="cellIs" dxfId="2073" priority="589" stopIfTrue="1" operator="greaterThan">
      <formula>0.05</formula>
    </cfRule>
    <cfRule type="cellIs" dxfId="2072" priority="590" stopIfTrue="1" operator="between">
      <formula>0.0201</formula>
      <formula>0.05</formula>
    </cfRule>
    <cfRule type="cellIs" dxfId="2071" priority="591" stopIfTrue="1" operator="lessThanOrEqual">
      <formula>0.02</formula>
    </cfRule>
  </conditionalFormatting>
  <conditionalFormatting sqref="S91">
    <cfRule type="cellIs" dxfId="2070" priority="592" stopIfTrue="1" operator="greaterThanOrEqual">
      <formula>3</formula>
    </cfRule>
    <cfRule type="cellIs" dxfId="2069" priority="593" stopIfTrue="1" operator="between">
      <formula>1.01</formula>
      <formula>3</formula>
    </cfRule>
    <cfRule type="cellIs" dxfId="2068" priority="594" stopIfTrue="1" operator="lessThanOrEqual">
      <formula>1</formula>
    </cfRule>
  </conditionalFormatting>
  <conditionalFormatting sqref="R91">
    <cfRule type="cellIs" dxfId="2067" priority="571" stopIfTrue="1" operator="between">
      <formula>50.1</formula>
      <formula>100</formula>
    </cfRule>
    <cfRule type="cellIs" dxfId="2066" priority="573" stopIfTrue="1" operator="greaterThan">
      <formula>100</formula>
    </cfRule>
  </conditionalFormatting>
  <conditionalFormatting sqref="Q91">
    <cfRule type="cellIs" dxfId="2065" priority="570" stopIfTrue="1" operator="between">
      <formula>1250.1</formula>
      <formula>5000</formula>
    </cfRule>
    <cfRule type="cellIs" dxfId="2064" priority="572" stopIfTrue="1" operator="greaterThan">
      <formula>5000</formula>
    </cfRule>
  </conditionalFormatting>
  <conditionalFormatting sqref="R91">
    <cfRule type="cellIs" dxfId="2063" priority="568" stopIfTrue="1" operator="between">
      <formula>50.1</formula>
      <formula>100</formula>
    </cfRule>
    <cfRule type="cellIs" dxfId="2062" priority="569" stopIfTrue="1" operator="greaterThan">
      <formula>100</formula>
    </cfRule>
  </conditionalFormatting>
  <conditionalFormatting sqref="Q91">
    <cfRule type="cellIs" dxfId="2061" priority="566" stopIfTrue="1" operator="between">
      <formula>1250.1</formula>
      <formula>5000</formula>
    </cfRule>
    <cfRule type="cellIs" dxfId="2060" priority="567" stopIfTrue="1" operator="greaterThan">
      <formula>5000</formula>
    </cfRule>
  </conditionalFormatting>
  <conditionalFormatting sqref="I94">
    <cfRule type="cellIs" dxfId="2059" priority="545" stopIfTrue="1" operator="lessThanOrEqual">
      <formula>60</formula>
    </cfRule>
    <cfRule type="cellIs" dxfId="2058" priority="546" stopIfTrue="1" operator="between">
      <formula>60</formula>
      <formula>100</formula>
    </cfRule>
    <cfRule type="cellIs" dxfId="2057" priority="547" stopIfTrue="1" operator="greaterThan">
      <formula>100</formula>
    </cfRule>
  </conditionalFormatting>
  <conditionalFormatting sqref="H94">
    <cfRule type="cellIs" dxfId="2056" priority="548" stopIfTrue="1" operator="lessThanOrEqual">
      <formula>2.5</formula>
    </cfRule>
    <cfRule type="cellIs" dxfId="2055" priority="549" stopIfTrue="1" operator="between">
      <formula>2.5</formula>
      <formula>7</formula>
    </cfRule>
    <cfRule type="cellIs" dxfId="2054" priority="550" stopIfTrue="1" operator="greaterThan">
      <formula>7</formula>
    </cfRule>
  </conditionalFormatting>
  <conditionalFormatting sqref="J94">
    <cfRule type="cellIs" dxfId="2053" priority="551" stopIfTrue="1" operator="lessThanOrEqual">
      <formula>12</formula>
    </cfRule>
    <cfRule type="cellIs" dxfId="2052" priority="552" stopIfTrue="1" operator="between">
      <formula>12</formula>
      <formula>16</formula>
    </cfRule>
    <cfRule type="cellIs" dxfId="2051" priority="553" stopIfTrue="1" operator="greaterThan">
      <formula>16</formula>
    </cfRule>
  </conditionalFormatting>
  <conditionalFormatting sqref="AA94">
    <cfRule type="cellIs" dxfId="2050" priority="554" stopIfTrue="1" operator="lessThanOrEqual">
      <formula>12</formula>
    </cfRule>
    <cfRule type="cellIs" dxfId="2049" priority="555" stopIfTrue="1" operator="between">
      <formula>12</formula>
      <formula>25</formula>
    </cfRule>
    <cfRule type="cellIs" dxfId="2048" priority="556" stopIfTrue="1" operator="greaterThan">
      <formula>25</formula>
    </cfRule>
  </conditionalFormatting>
  <conditionalFormatting sqref="M94">
    <cfRule type="cellIs" dxfId="2047" priority="557" stopIfTrue="1" operator="greaterThan">
      <formula>6.2</formula>
    </cfRule>
    <cfRule type="cellIs" dxfId="2046" priority="558" stopIfTrue="1" operator="between">
      <formula>5.601</formula>
      <formula>6.2</formula>
    </cfRule>
    <cfRule type="cellIs" dxfId="2045" priority="559" stopIfTrue="1" operator="lessThanOrEqual">
      <formula>5.6</formula>
    </cfRule>
  </conditionalFormatting>
  <conditionalFormatting sqref="N94">
    <cfRule type="cellIs" dxfId="2044" priority="560" stopIfTrue="1" operator="greaterThan">
      <formula>0.05</formula>
    </cfRule>
    <cfRule type="cellIs" dxfId="2043" priority="561" stopIfTrue="1" operator="between">
      <formula>0.0201</formula>
      <formula>0.05</formula>
    </cfRule>
    <cfRule type="cellIs" dxfId="2042" priority="562" stopIfTrue="1" operator="lessThanOrEqual">
      <formula>0.02</formula>
    </cfRule>
  </conditionalFormatting>
  <conditionalFormatting sqref="S94">
    <cfRule type="cellIs" dxfId="2041" priority="563" stopIfTrue="1" operator="greaterThanOrEqual">
      <formula>3</formula>
    </cfRule>
    <cfRule type="cellIs" dxfId="2040" priority="564" stopIfTrue="1" operator="between">
      <formula>1.01</formula>
      <formula>3</formula>
    </cfRule>
    <cfRule type="cellIs" dxfId="2039" priority="565" stopIfTrue="1" operator="lessThanOrEqual">
      <formula>1</formula>
    </cfRule>
  </conditionalFormatting>
  <conditionalFormatting sqref="R94">
    <cfRule type="cellIs" dxfId="2038" priority="542" stopIfTrue="1" operator="between">
      <formula>50.1</formula>
      <formula>100</formula>
    </cfRule>
    <cfRule type="cellIs" dxfId="2037" priority="544" stopIfTrue="1" operator="greaterThan">
      <formula>100</formula>
    </cfRule>
  </conditionalFormatting>
  <conditionalFormatting sqref="Q94">
    <cfRule type="cellIs" dxfId="2036" priority="541" stopIfTrue="1" operator="between">
      <formula>1250.1</formula>
      <formula>5000</formula>
    </cfRule>
    <cfRule type="cellIs" dxfId="2035" priority="543" stopIfTrue="1" operator="greaterThan">
      <formula>5000</formula>
    </cfRule>
  </conditionalFormatting>
  <conditionalFormatting sqref="R94">
    <cfRule type="cellIs" dxfId="2034" priority="539" stopIfTrue="1" operator="between">
      <formula>50.1</formula>
      <formula>100</formula>
    </cfRule>
    <cfRule type="cellIs" dxfId="2033" priority="540" stopIfTrue="1" operator="greaterThan">
      <formula>100</formula>
    </cfRule>
  </conditionalFormatting>
  <conditionalFormatting sqref="Q94">
    <cfRule type="cellIs" dxfId="2032" priority="537" stopIfTrue="1" operator="between">
      <formula>1250.1</formula>
      <formula>5000</formula>
    </cfRule>
    <cfRule type="cellIs" dxfId="2031" priority="538" stopIfTrue="1" operator="greaterThan">
      <formula>5000</formula>
    </cfRule>
  </conditionalFormatting>
  <conditionalFormatting sqref="I103">
    <cfRule type="cellIs" dxfId="2030" priority="516" stopIfTrue="1" operator="lessThanOrEqual">
      <formula>60</formula>
    </cfRule>
    <cfRule type="cellIs" dxfId="2029" priority="517" stopIfTrue="1" operator="between">
      <formula>60</formula>
      <formula>100</formula>
    </cfRule>
    <cfRule type="cellIs" dxfId="2028" priority="518" stopIfTrue="1" operator="greaterThan">
      <formula>100</formula>
    </cfRule>
  </conditionalFormatting>
  <conditionalFormatting sqref="H103">
    <cfRule type="cellIs" dxfId="2027" priority="519" stopIfTrue="1" operator="lessThanOrEqual">
      <formula>2.5</formula>
    </cfRule>
    <cfRule type="cellIs" dxfId="2026" priority="520" stopIfTrue="1" operator="between">
      <formula>2.5</formula>
      <formula>7</formula>
    </cfRule>
    <cfRule type="cellIs" dxfId="2025" priority="521" stopIfTrue="1" operator="greaterThan">
      <formula>7</formula>
    </cfRule>
  </conditionalFormatting>
  <conditionalFormatting sqref="J103">
    <cfRule type="cellIs" dxfId="2024" priority="522" stopIfTrue="1" operator="lessThanOrEqual">
      <formula>12</formula>
    </cfRule>
    <cfRule type="cellIs" dxfId="2023" priority="523" stopIfTrue="1" operator="between">
      <formula>12</formula>
      <formula>16</formula>
    </cfRule>
    <cfRule type="cellIs" dxfId="2022" priority="524" stopIfTrue="1" operator="greaterThan">
      <formula>16</formula>
    </cfRule>
  </conditionalFormatting>
  <conditionalFormatting sqref="AA103">
    <cfRule type="cellIs" dxfId="2021" priority="525" stopIfTrue="1" operator="lessThanOrEqual">
      <formula>12</formula>
    </cfRule>
    <cfRule type="cellIs" dxfId="2020" priority="526" stopIfTrue="1" operator="between">
      <formula>12</formula>
      <formula>25</formula>
    </cfRule>
    <cfRule type="cellIs" dxfId="2019" priority="527" stopIfTrue="1" operator="greaterThan">
      <formula>25</formula>
    </cfRule>
  </conditionalFormatting>
  <conditionalFormatting sqref="M103">
    <cfRule type="cellIs" dxfId="2018" priority="528" stopIfTrue="1" operator="greaterThan">
      <formula>6.2</formula>
    </cfRule>
    <cfRule type="cellIs" dxfId="2017" priority="529" stopIfTrue="1" operator="between">
      <formula>5.601</formula>
      <formula>6.2</formula>
    </cfRule>
    <cfRule type="cellIs" dxfId="2016" priority="530" stopIfTrue="1" operator="lessThanOrEqual">
      <formula>5.6</formula>
    </cfRule>
  </conditionalFormatting>
  <conditionalFormatting sqref="N103">
    <cfRule type="cellIs" dxfId="2015" priority="531" stopIfTrue="1" operator="greaterThan">
      <formula>0.05</formula>
    </cfRule>
    <cfRule type="cellIs" dxfId="2014" priority="532" stopIfTrue="1" operator="between">
      <formula>0.0201</formula>
      <formula>0.05</formula>
    </cfRule>
    <cfRule type="cellIs" dxfId="2013" priority="533" stopIfTrue="1" operator="lessThanOrEqual">
      <formula>0.02</formula>
    </cfRule>
  </conditionalFormatting>
  <conditionalFormatting sqref="S103">
    <cfRule type="cellIs" dxfId="2012" priority="534" stopIfTrue="1" operator="greaterThanOrEqual">
      <formula>3</formula>
    </cfRule>
    <cfRule type="cellIs" dxfId="2011" priority="535" stopIfTrue="1" operator="between">
      <formula>1.01</formula>
      <formula>3</formula>
    </cfRule>
    <cfRule type="cellIs" dxfId="2010" priority="536" stopIfTrue="1" operator="lessThanOrEqual">
      <formula>1</formula>
    </cfRule>
  </conditionalFormatting>
  <conditionalFormatting sqref="R103">
    <cfRule type="cellIs" dxfId="2009" priority="513" stopIfTrue="1" operator="between">
      <formula>50.1</formula>
      <formula>100</formula>
    </cfRule>
    <cfRule type="cellIs" dxfId="2008" priority="515" stopIfTrue="1" operator="greaterThan">
      <formula>100</formula>
    </cfRule>
  </conditionalFormatting>
  <conditionalFormatting sqref="Q103">
    <cfRule type="cellIs" dxfId="2007" priority="512" stopIfTrue="1" operator="between">
      <formula>1250.1</formula>
      <formula>5000</formula>
    </cfRule>
    <cfRule type="cellIs" dxfId="2006" priority="514" stopIfTrue="1" operator="greaterThan">
      <formula>5000</formula>
    </cfRule>
  </conditionalFormatting>
  <conditionalFormatting sqref="R103">
    <cfRule type="cellIs" dxfId="2005" priority="510" stopIfTrue="1" operator="between">
      <formula>50.1</formula>
      <formula>100</formula>
    </cfRule>
    <cfRule type="cellIs" dxfId="2004" priority="511" stopIfTrue="1" operator="greaterThan">
      <formula>100</formula>
    </cfRule>
  </conditionalFormatting>
  <conditionalFormatting sqref="Q103">
    <cfRule type="cellIs" dxfId="2003" priority="508" stopIfTrue="1" operator="between">
      <formula>1250.1</formula>
      <formula>5000</formula>
    </cfRule>
    <cfRule type="cellIs" dxfId="2002" priority="509" stopIfTrue="1" operator="greaterThan">
      <formula>5000</formula>
    </cfRule>
  </conditionalFormatting>
  <conditionalFormatting sqref="I106">
    <cfRule type="cellIs" dxfId="2001" priority="487" stopIfTrue="1" operator="lessThanOrEqual">
      <formula>60</formula>
    </cfRule>
    <cfRule type="cellIs" dxfId="2000" priority="488" stopIfTrue="1" operator="between">
      <formula>60</formula>
      <formula>100</formula>
    </cfRule>
    <cfRule type="cellIs" dxfId="1999" priority="489" stopIfTrue="1" operator="greaterThan">
      <formula>100</formula>
    </cfRule>
  </conditionalFormatting>
  <conditionalFormatting sqref="H106">
    <cfRule type="cellIs" dxfId="1998" priority="490" stopIfTrue="1" operator="lessThanOrEqual">
      <formula>2.5</formula>
    </cfRule>
    <cfRule type="cellIs" dxfId="1997" priority="491" stopIfTrue="1" operator="between">
      <formula>2.5</formula>
      <formula>7</formula>
    </cfRule>
    <cfRule type="cellIs" dxfId="1996" priority="492" stopIfTrue="1" operator="greaterThan">
      <formula>7</formula>
    </cfRule>
  </conditionalFormatting>
  <conditionalFormatting sqref="J106">
    <cfRule type="cellIs" dxfId="1995" priority="493" stopIfTrue="1" operator="lessThanOrEqual">
      <formula>12</formula>
    </cfRule>
    <cfRule type="cellIs" dxfId="1994" priority="494" stopIfTrue="1" operator="between">
      <formula>12</formula>
      <formula>16</formula>
    </cfRule>
    <cfRule type="cellIs" dxfId="1993" priority="495" stopIfTrue="1" operator="greaterThan">
      <formula>16</formula>
    </cfRule>
  </conditionalFormatting>
  <conditionalFormatting sqref="AA106">
    <cfRule type="cellIs" dxfId="1992" priority="496" stopIfTrue="1" operator="lessThanOrEqual">
      <formula>12</formula>
    </cfRule>
    <cfRule type="cellIs" dxfId="1991" priority="497" stopIfTrue="1" operator="between">
      <formula>12</formula>
      <formula>25</formula>
    </cfRule>
    <cfRule type="cellIs" dxfId="1990" priority="498" stopIfTrue="1" operator="greaterThan">
      <formula>25</formula>
    </cfRule>
  </conditionalFormatting>
  <conditionalFormatting sqref="M106">
    <cfRule type="cellIs" dxfId="1989" priority="499" stopIfTrue="1" operator="greaterThan">
      <formula>6.2</formula>
    </cfRule>
    <cfRule type="cellIs" dxfId="1988" priority="500" stopIfTrue="1" operator="between">
      <formula>5.601</formula>
      <formula>6.2</formula>
    </cfRule>
    <cfRule type="cellIs" dxfId="1987" priority="501" stopIfTrue="1" operator="lessThanOrEqual">
      <formula>5.6</formula>
    </cfRule>
  </conditionalFormatting>
  <conditionalFormatting sqref="N106">
    <cfRule type="cellIs" dxfId="1986" priority="502" stopIfTrue="1" operator="greaterThan">
      <formula>0.05</formula>
    </cfRule>
    <cfRule type="cellIs" dxfId="1985" priority="503" stopIfTrue="1" operator="between">
      <formula>0.0201</formula>
      <formula>0.05</formula>
    </cfRule>
    <cfRule type="cellIs" dxfId="1984" priority="504" stopIfTrue="1" operator="lessThanOrEqual">
      <formula>0.02</formula>
    </cfRule>
  </conditionalFormatting>
  <conditionalFormatting sqref="S106">
    <cfRule type="cellIs" dxfId="1983" priority="505" stopIfTrue="1" operator="greaterThanOrEqual">
      <formula>3</formula>
    </cfRule>
    <cfRule type="cellIs" dxfId="1982" priority="506" stopIfTrue="1" operator="between">
      <formula>1.01</formula>
      <formula>3</formula>
    </cfRule>
    <cfRule type="cellIs" dxfId="1981" priority="507" stopIfTrue="1" operator="lessThanOrEqual">
      <formula>1</formula>
    </cfRule>
  </conditionalFormatting>
  <conditionalFormatting sqref="R106">
    <cfRule type="cellIs" dxfId="1980" priority="484" stopIfTrue="1" operator="between">
      <formula>50.1</formula>
      <formula>100</formula>
    </cfRule>
    <cfRule type="cellIs" dxfId="1979" priority="486" stopIfTrue="1" operator="greaterThan">
      <formula>100</formula>
    </cfRule>
  </conditionalFormatting>
  <conditionalFormatting sqref="Q106">
    <cfRule type="cellIs" dxfId="1978" priority="483" stopIfTrue="1" operator="between">
      <formula>1250.1</formula>
      <formula>5000</formula>
    </cfRule>
    <cfRule type="cellIs" dxfId="1977" priority="485" stopIfTrue="1" operator="greaterThan">
      <formula>5000</formula>
    </cfRule>
  </conditionalFormatting>
  <conditionalFormatting sqref="R106">
    <cfRule type="cellIs" dxfId="1976" priority="481" stopIfTrue="1" operator="between">
      <formula>50.1</formula>
      <formula>100</formula>
    </cfRule>
    <cfRule type="cellIs" dxfId="1975" priority="482" stopIfTrue="1" operator="greaterThan">
      <formula>100</formula>
    </cfRule>
  </conditionalFormatting>
  <conditionalFormatting sqref="Q106">
    <cfRule type="cellIs" dxfId="1974" priority="479" stopIfTrue="1" operator="between">
      <formula>1250.1</formula>
      <formula>5000</formula>
    </cfRule>
    <cfRule type="cellIs" dxfId="1973" priority="480" stopIfTrue="1" operator="greaterThan">
      <formula>5000</formula>
    </cfRule>
  </conditionalFormatting>
  <conditionalFormatting sqref="I141">
    <cfRule type="cellIs" dxfId="1972" priority="458" stopIfTrue="1" operator="lessThanOrEqual">
      <formula>60</formula>
    </cfRule>
    <cfRule type="cellIs" dxfId="1971" priority="459" stopIfTrue="1" operator="between">
      <formula>60</formula>
      <formula>100</formula>
    </cfRule>
    <cfRule type="cellIs" dxfId="1970" priority="460" stopIfTrue="1" operator="greaterThan">
      <formula>100</formula>
    </cfRule>
  </conditionalFormatting>
  <conditionalFormatting sqref="H141">
    <cfRule type="cellIs" dxfId="1969" priority="461" stopIfTrue="1" operator="lessThanOrEqual">
      <formula>2.5</formula>
    </cfRule>
    <cfRule type="cellIs" dxfId="1968" priority="462" stopIfTrue="1" operator="between">
      <formula>2.5</formula>
      <formula>7</formula>
    </cfRule>
    <cfRule type="cellIs" dxfId="1967" priority="463" stopIfTrue="1" operator="greaterThan">
      <formula>7</formula>
    </cfRule>
  </conditionalFormatting>
  <conditionalFormatting sqref="J141">
    <cfRule type="cellIs" dxfId="1966" priority="464" stopIfTrue="1" operator="lessThanOrEqual">
      <formula>12</formula>
    </cfRule>
    <cfRule type="cellIs" dxfId="1965" priority="465" stopIfTrue="1" operator="between">
      <formula>12</formula>
      <formula>16</formula>
    </cfRule>
    <cfRule type="cellIs" dxfId="1964" priority="466" stopIfTrue="1" operator="greaterThan">
      <formula>16</formula>
    </cfRule>
  </conditionalFormatting>
  <conditionalFormatting sqref="AA141">
    <cfRule type="cellIs" dxfId="1963" priority="467" stopIfTrue="1" operator="lessThanOrEqual">
      <formula>12</formula>
    </cfRule>
    <cfRule type="cellIs" dxfId="1962" priority="468" stopIfTrue="1" operator="between">
      <formula>12</formula>
      <formula>25</formula>
    </cfRule>
    <cfRule type="cellIs" dxfId="1961" priority="469" stopIfTrue="1" operator="greaterThan">
      <formula>25</formula>
    </cfRule>
  </conditionalFormatting>
  <conditionalFormatting sqref="M141">
    <cfRule type="cellIs" dxfId="1960" priority="470" stopIfTrue="1" operator="greaterThan">
      <formula>6.2</formula>
    </cfRule>
    <cfRule type="cellIs" dxfId="1959" priority="471" stopIfTrue="1" operator="between">
      <formula>5.601</formula>
      <formula>6.2</formula>
    </cfRule>
    <cfRule type="cellIs" dxfId="1958" priority="472" stopIfTrue="1" operator="lessThanOrEqual">
      <formula>5.6</formula>
    </cfRule>
  </conditionalFormatting>
  <conditionalFormatting sqref="N141">
    <cfRule type="cellIs" dxfId="1957" priority="473" stopIfTrue="1" operator="greaterThan">
      <formula>0.05</formula>
    </cfRule>
    <cfRule type="cellIs" dxfId="1956" priority="474" stopIfTrue="1" operator="between">
      <formula>0.0201</formula>
      <formula>0.05</formula>
    </cfRule>
    <cfRule type="cellIs" dxfId="1955" priority="475" stopIfTrue="1" operator="lessThanOrEqual">
      <formula>0.02</formula>
    </cfRule>
  </conditionalFormatting>
  <conditionalFormatting sqref="S141">
    <cfRule type="cellIs" dxfId="1954" priority="476" stopIfTrue="1" operator="greaterThanOrEqual">
      <formula>3</formula>
    </cfRule>
    <cfRule type="cellIs" dxfId="1953" priority="477" stopIfTrue="1" operator="between">
      <formula>1.01</formula>
      <formula>3</formula>
    </cfRule>
    <cfRule type="cellIs" dxfId="1952" priority="478" stopIfTrue="1" operator="lessThanOrEqual">
      <formula>1</formula>
    </cfRule>
  </conditionalFormatting>
  <conditionalFormatting sqref="R141">
    <cfRule type="cellIs" dxfId="1951" priority="455" stopIfTrue="1" operator="between">
      <formula>50.1</formula>
      <formula>100</formula>
    </cfRule>
    <cfRule type="cellIs" dxfId="1950" priority="457" stopIfTrue="1" operator="greaterThan">
      <formula>100</formula>
    </cfRule>
  </conditionalFormatting>
  <conditionalFormatting sqref="Q141">
    <cfRule type="cellIs" dxfId="1949" priority="454" stopIfTrue="1" operator="between">
      <formula>1250.1</formula>
      <formula>5000</formula>
    </cfRule>
    <cfRule type="cellIs" dxfId="1948" priority="456" stopIfTrue="1" operator="greaterThan">
      <formula>5000</formula>
    </cfRule>
  </conditionalFormatting>
  <conditionalFormatting sqref="R141">
    <cfRule type="cellIs" dxfId="1947" priority="452" stopIfTrue="1" operator="between">
      <formula>50.1</formula>
      <formula>100</formula>
    </cfRule>
    <cfRule type="cellIs" dxfId="1946" priority="453" stopIfTrue="1" operator="greaterThan">
      <formula>100</formula>
    </cfRule>
  </conditionalFormatting>
  <conditionalFormatting sqref="Q141">
    <cfRule type="cellIs" dxfId="1945" priority="450" stopIfTrue="1" operator="between">
      <formula>1250.1</formula>
      <formula>5000</formula>
    </cfRule>
    <cfRule type="cellIs" dxfId="1944" priority="451" stopIfTrue="1" operator="greaterThan">
      <formula>5000</formula>
    </cfRule>
  </conditionalFormatting>
  <conditionalFormatting sqref="I144">
    <cfRule type="cellIs" dxfId="1943" priority="429" stopIfTrue="1" operator="lessThanOrEqual">
      <formula>60</formula>
    </cfRule>
    <cfRule type="cellIs" dxfId="1942" priority="430" stopIfTrue="1" operator="between">
      <formula>60</formula>
      <formula>100</formula>
    </cfRule>
    <cfRule type="cellIs" dxfId="1941" priority="431" stopIfTrue="1" operator="greaterThan">
      <formula>100</formula>
    </cfRule>
  </conditionalFormatting>
  <conditionalFormatting sqref="H144">
    <cfRule type="cellIs" dxfId="1940" priority="432" stopIfTrue="1" operator="lessThanOrEqual">
      <formula>2.5</formula>
    </cfRule>
    <cfRule type="cellIs" dxfId="1939" priority="433" stopIfTrue="1" operator="between">
      <formula>2.5</formula>
      <formula>7</formula>
    </cfRule>
    <cfRule type="cellIs" dxfId="1938" priority="434" stopIfTrue="1" operator="greaterThan">
      <formula>7</formula>
    </cfRule>
  </conditionalFormatting>
  <conditionalFormatting sqref="J144">
    <cfRule type="cellIs" dxfId="1937" priority="435" stopIfTrue="1" operator="lessThanOrEqual">
      <formula>12</formula>
    </cfRule>
    <cfRule type="cellIs" dxfId="1936" priority="436" stopIfTrue="1" operator="between">
      <formula>12</formula>
      <formula>16</formula>
    </cfRule>
    <cfRule type="cellIs" dxfId="1935" priority="437" stopIfTrue="1" operator="greaterThan">
      <formula>16</formula>
    </cfRule>
  </conditionalFormatting>
  <conditionalFormatting sqref="AA144">
    <cfRule type="cellIs" dxfId="1934" priority="438" stopIfTrue="1" operator="lessThanOrEqual">
      <formula>12</formula>
    </cfRule>
    <cfRule type="cellIs" dxfId="1933" priority="439" stopIfTrue="1" operator="between">
      <formula>12</formula>
      <formula>25</formula>
    </cfRule>
    <cfRule type="cellIs" dxfId="1932" priority="440" stopIfTrue="1" operator="greaterThan">
      <formula>25</formula>
    </cfRule>
  </conditionalFormatting>
  <conditionalFormatting sqref="M144">
    <cfRule type="cellIs" dxfId="1931" priority="441" stopIfTrue="1" operator="greaterThan">
      <formula>6.2</formula>
    </cfRule>
    <cfRule type="cellIs" dxfId="1930" priority="442" stopIfTrue="1" operator="between">
      <formula>5.601</formula>
      <formula>6.2</formula>
    </cfRule>
    <cfRule type="cellIs" dxfId="1929" priority="443" stopIfTrue="1" operator="lessThanOrEqual">
      <formula>5.6</formula>
    </cfRule>
  </conditionalFormatting>
  <conditionalFormatting sqref="N144">
    <cfRule type="cellIs" dxfId="1928" priority="444" stopIfTrue="1" operator="greaterThan">
      <formula>0.05</formula>
    </cfRule>
    <cfRule type="cellIs" dxfId="1927" priority="445" stopIfTrue="1" operator="between">
      <formula>0.0201</formula>
      <formula>0.05</formula>
    </cfRule>
    <cfRule type="cellIs" dxfId="1926" priority="446" stopIfTrue="1" operator="lessThanOrEqual">
      <formula>0.02</formula>
    </cfRule>
  </conditionalFormatting>
  <conditionalFormatting sqref="S144">
    <cfRule type="cellIs" dxfId="1925" priority="447" stopIfTrue="1" operator="greaterThanOrEqual">
      <formula>3</formula>
    </cfRule>
    <cfRule type="cellIs" dxfId="1924" priority="448" stopIfTrue="1" operator="between">
      <formula>1.01</formula>
      <formula>3</formula>
    </cfRule>
    <cfRule type="cellIs" dxfId="1923" priority="449" stopIfTrue="1" operator="lessThanOrEqual">
      <formula>1</formula>
    </cfRule>
  </conditionalFormatting>
  <conditionalFormatting sqref="R144">
    <cfRule type="cellIs" dxfId="1922" priority="426" stopIfTrue="1" operator="between">
      <formula>50.1</formula>
      <formula>100</formula>
    </cfRule>
    <cfRule type="cellIs" dxfId="1921" priority="428" stopIfTrue="1" operator="greaterThan">
      <formula>100</formula>
    </cfRule>
  </conditionalFormatting>
  <conditionalFormatting sqref="Q144">
    <cfRule type="cellIs" dxfId="1920" priority="425" stopIfTrue="1" operator="between">
      <formula>1250.1</formula>
      <formula>5000</formula>
    </cfRule>
    <cfRule type="cellIs" dxfId="1919" priority="427" stopIfTrue="1" operator="greaterThan">
      <formula>5000</formula>
    </cfRule>
  </conditionalFormatting>
  <conditionalFormatting sqref="R144">
    <cfRule type="cellIs" dxfId="1918" priority="423" stopIfTrue="1" operator="between">
      <formula>50.1</formula>
      <formula>100</formula>
    </cfRule>
    <cfRule type="cellIs" dxfId="1917" priority="424" stopIfTrue="1" operator="greaterThan">
      <formula>100</formula>
    </cfRule>
  </conditionalFormatting>
  <conditionalFormatting sqref="Q144">
    <cfRule type="cellIs" dxfId="1916" priority="421" stopIfTrue="1" operator="between">
      <formula>1250.1</formula>
      <formula>5000</formula>
    </cfRule>
    <cfRule type="cellIs" dxfId="1915" priority="422" stopIfTrue="1" operator="greaterThan">
      <formula>5000</formula>
    </cfRule>
  </conditionalFormatting>
  <conditionalFormatting sqref="I161">
    <cfRule type="cellIs" dxfId="1914" priority="400" stopIfTrue="1" operator="lessThanOrEqual">
      <formula>60</formula>
    </cfRule>
    <cfRule type="cellIs" dxfId="1913" priority="401" stopIfTrue="1" operator="between">
      <formula>60</formula>
      <formula>100</formula>
    </cfRule>
    <cfRule type="cellIs" dxfId="1912" priority="402" stopIfTrue="1" operator="greaterThan">
      <formula>100</formula>
    </cfRule>
  </conditionalFormatting>
  <conditionalFormatting sqref="H161">
    <cfRule type="cellIs" dxfId="1911" priority="403" stopIfTrue="1" operator="lessThanOrEqual">
      <formula>2.5</formula>
    </cfRule>
    <cfRule type="cellIs" dxfId="1910" priority="404" stopIfTrue="1" operator="between">
      <formula>2.5</formula>
      <formula>7</formula>
    </cfRule>
    <cfRule type="cellIs" dxfId="1909" priority="405" stopIfTrue="1" operator="greaterThan">
      <formula>7</formula>
    </cfRule>
  </conditionalFormatting>
  <conditionalFormatting sqref="J161">
    <cfRule type="cellIs" dxfId="1908" priority="406" stopIfTrue="1" operator="lessThanOrEqual">
      <formula>12</formula>
    </cfRule>
    <cfRule type="cellIs" dxfId="1907" priority="407" stopIfTrue="1" operator="between">
      <formula>12</formula>
      <formula>16</formula>
    </cfRule>
    <cfRule type="cellIs" dxfId="1906" priority="408" stopIfTrue="1" operator="greaterThan">
      <formula>16</formula>
    </cfRule>
  </conditionalFormatting>
  <conditionalFormatting sqref="AA161">
    <cfRule type="cellIs" dxfId="1905" priority="409" stopIfTrue="1" operator="lessThanOrEqual">
      <formula>12</formula>
    </cfRule>
    <cfRule type="cellIs" dxfId="1904" priority="410" stopIfTrue="1" operator="between">
      <formula>12</formula>
      <formula>25</formula>
    </cfRule>
    <cfRule type="cellIs" dxfId="1903" priority="411" stopIfTrue="1" operator="greaterThan">
      <formula>25</formula>
    </cfRule>
  </conditionalFormatting>
  <conditionalFormatting sqref="M161">
    <cfRule type="cellIs" dxfId="1902" priority="412" stopIfTrue="1" operator="greaterThan">
      <formula>6.2</formula>
    </cfRule>
    <cfRule type="cellIs" dxfId="1901" priority="413" stopIfTrue="1" operator="between">
      <formula>5.601</formula>
      <formula>6.2</formula>
    </cfRule>
    <cfRule type="cellIs" dxfId="1900" priority="414" stopIfTrue="1" operator="lessThanOrEqual">
      <formula>5.6</formula>
    </cfRule>
  </conditionalFormatting>
  <conditionalFormatting sqref="N161">
    <cfRule type="cellIs" dxfId="1899" priority="415" stopIfTrue="1" operator="greaterThan">
      <formula>0.05</formula>
    </cfRule>
    <cfRule type="cellIs" dxfId="1898" priority="416" stopIfTrue="1" operator="between">
      <formula>0.0201</formula>
      <formula>0.05</formula>
    </cfRule>
    <cfRule type="cellIs" dxfId="1897" priority="417" stopIfTrue="1" operator="lessThanOrEqual">
      <formula>0.02</formula>
    </cfRule>
  </conditionalFormatting>
  <conditionalFormatting sqref="S161">
    <cfRule type="cellIs" dxfId="1896" priority="418" stopIfTrue="1" operator="greaterThanOrEqual">
      <formula>3</formula>
    </cfRule>
    <cfRule type="cellIs" dxfId="1895" priority="419" stopIfTrue="1" operator="between">
      <formula>1.01</formula>
      <formula>3</formula>
    </cfRule>
    <cfRule type="cellIs" dxfId="1894" priority="420" stopIfTrue="1" operator="lessThanOrEqual">
      <formula>1</formula>
    </cfRule>
  </conditionalFormatting>
  <conditionalFormatting sqref="R161">
    <cfRule type="cellIs" dxfId="1893" priority="397" stopIfTrue="1" operator="between">
      <formula>50.1</formula>
      <formula>100</formula>
    </cfRule>
    <cfRule type="cellIs" dxfId="1892" priority="399" stopIfTrue="1" operator="greaterThan">
      <formula>100</formula>
    </cfRule>
  </conditionalFormatting>
  <conditionalFormatting sqref="Q161">
    <cfRule type="cellIs" dxfId="1891" priority="396" stopIfTrue="1" operator="between">
      <formula>1250.1</formula>
      <formula>5000</formula>
    </cfRule>
    <cfRule type="cellIs" dxfId="1890" priority="398" stopIfTrue="1" operator="greaterThan">
      <formula>5000</formula>
    </cfRule>
  </conditionalFormatting>
  <conditionalFormatting sqref="R161">
    <cfRule type="cellIs" dxfId="1889" priority="394" stopIfTrue="1" operator="between">
      <formula>50.1</formula>
      <formula>100</formula>
    </cfRule>
    <cfRule type="cellIs" dxfId="1888" priority="395" stopIfTrue="1" operator="greaterThan">
      <formula>100</formula>
    </cfRule>
  </conditionalFormatting>
  <conditionalFormatting sqref="Q161">
    <cfRule type="cellIs" dxfId="1887" priority="392" stopIfTrue="1" operator="between">
      <formula>1250.1</formula>
      <formula>5000</formula>
    </cfRule>
    <cfRule type="cellIs" dxfId="1886" priority="393" stopIfTrue="1" operator="greaterThan">
      <formula>5000</formula>
    </cfRule>
  </conditionalFormatting>
  <conditionalFormatting sqref="I164">
    <cfRule type="cellIs" dxfId="1885" priority="371" stopIfTrue="1" operator="lessThanOrEqual">
      <formula>60</formula>
    </cfRule>
    <cfRule type="cellIs" dxfId="1884" priority="372" stopIfTrue="1" operator="between">
      <formula>60</formula>
      <formula>100</formula>
    </cfRule>
    <cfRule type="cellIs" dxfId="1883" priority="373" stopIfTrue="1" operator="greaterThan">
      <formula>100</formula>
    </cfRule>
  </conditionalFormatting>
  <conditionalFormatting sqref="H164">
    <cfRule type="cellIs" dxfId="1882" priority="374" stopIfTrue="1" operator="lessThanOrEqual">
      <formula>2.5</formula>
    </cfRule>
    <cfRule type="cellIs" dxfId="1881" priority="375" stopIfTrue="1" operator="between">
      <formula>2.5</formula>
      <formula>7</formula>
    </cfRule>
    <cfRule type="cellIs" dxfId="1880" priority="376" stopIfTrue="1" operator="greaterThan">
      <formula>7</formula>
    </cfRule>
  </conditionalFormatting>
  <conditionalFormatting sqref="J164">
    <cfRule type="cellIs" dxfId="1879" priority="377" stopIfTrue="1" operator="lessThanOrEqual">
      <formula>12</formula>
    </cfRule>
    <cfRule type="cellIs" dxfId="1878" priority="378" stopIfTrue="1" operator="between">
      <formula>12</formula>
      <formula>16</formula>
    </cfRule>
    <cfRule type="cellIs" dxfId="1877" priority="379" stopIfTrue="1" operator="greaterThan">
      <formula>16</formula>
    </cfRule>
  </conditionalFormatting>
  <conditionalFormatting sqref="AA164">
    <cfRule type="cellIs" dxfId="1876" priority="380" stopIfTrue="1" operator="lessThanOrEqual">
      <formula>12</formula>
    </cfRule>
    <cfRule type="cellIs" dxfId="1875" priority="381" stopIfTrue="1" operator="between">
      <formula>12</formula>
      <formula>25</formula>
    </cfRule>
    <cfRule type="cellIs" dxfId="1874" priority="382" stopIfTrue="1" operator="greaterThan">
      <formula>25</formula>
    </cfRule>
  </conditionalFormatting>
  <conditionalFormatting sqref="M164">
    <cfRule type="cellIs" dxfId="1873" priority="383" stopIfTrue="1" operator="greaterThan">
      <formula>6.2</formula>
    </cfRule>
    <cfRule type="cellIs" dxfId="1872" priority="384" stopIfTrue="1" operator="between">
      <formula>5.601</formula>
      <formula>6.2</formula>
    </cfRule>
    <cfRule type="cellIs" dxfId="1871" priority="385" stopIfTrue="1" operator="lessThanOrEqual">
      <formula>5.6</formula>
    </cfRule>
  </conditionalFormatting>
  <conditionalFormatting sqref="N164">
    <cfRule type="cellIs" dxfId="1870" priority="386" stopIfTrue="1" operator="greaterThan">
      <formula>0.05</formula>
    </cfRule>
    <cfRule type="cellIs" dxfId="1869" priority="387" stopIfTrue="1" operator="between">
      <formula>0.0201</formula>
      <formula>0.05</formula>
    </cfRule>
    <cfRule type="cellIs" dxfId="1868" priority="388" stopIfTrue="1" operator="lessThanOrEqual">
      <formula>0.02</formula>
    </cfRule>
  </conditionalFormatting>
  <conditionalFormatting sqref="S164">
    <cfRule type="cellIs" dxfId="1867" priority="389" stopIfTrue="1" operator="greaterThanOrEqual">
      <formula>3</formula>
    </cfRule>
    <cfRule type="cellIs" dxfId="1866" priority="390" stopIfTrue="1" operator="between">
      <formula>1.01</formula>
      <formula>3</formula>
    </cfRule>
    <cfRule type="cellIs" dxfId="1865" priority="391" stopIfTrue="1" operator="lessThanOrEqual">
      <formula>1</formula>
    </cfRule>
  </conditionalFormatting>
  <conditionalFormatting sqref="R164">
    <cfRule type="cellIs" dxfId="1864" priority="368" stopIfTrue="1" operator="between">
      <formula>50.1</formula>
      <formula>100</formula>
    </cfRule>
    <cfRule type="cellIs" dxfId="1863" priority="370" stopIfTrue="1" operator="greaterThan">
      <formula>100</formula>
    </cfRule>
  </conditionalFormatting>
  <conditionalFormatting sqref="Q164">
    <cfRule type="cellIs" dxfId="1862" priority="367" stopIfTrue="1" operator="between">
      <formula>1250.1</formula>
      <formula>5000</formula>
    </cfRule>
    <cfRule type="cellIs" dxfId="1861" priority="369" stopIfTrue="1" operator="greaterThan">
      <formula>5000</formula>
    </cfRule>
  </conditionalFormatting>
  <conditionalFormatting sqref="R164">
    <cfRule type="cellIs" dxfId="1860" priority="365" stopIfTrue="1" operator="between">
      <formula>50.1</formula>
      <formula>100</formula>
    </cfRule>
    <cfRule type="cellIs" dxfId="1859" priority="366" stopIfTrue="1" operator="greaterThan">
      <formula>100</formula>
    </cfRule>
  </conditionalFormatting>
  <conditionalFormatting sqref="Q164">
    <cfRule type="cellIs" dxfId="1858" priority="363" stopIfTrue="1" operator="between">
      <formula>1250.1</formula>
      <formula>5000</formula>
    </cfRule>
    <cfRule type="cellIs" dxfId="1857" priority="364" stopIfTrue="1" operator="greaterThan">
      <formula>5000</formula>
    </cfRule>
  </conditionalFormatting>
  <conditionalFormatting sqref="Q273">
    <cfRule type="cellIs" dxfId="1856" priority="47" stopIfTrue="1" operator="between">
      <formula>1250.1</formula>
      <formula>5000</formula>
    </cfRule>
    <cfRule type="cellIs" dxfId="1855" priority="48" stopIfTrue="1" operator="greaterThan">
      <formula>5000</formula>
    </cfRule>
  </conditionalFormatting>
  <conditionalFormatting sqref="I176">
    <cfRule type="cellIs" dxfId="1854" priority="342" stopIfTrue="1" operator="lessThanOrEqual">
      <formula>60</formula>
    </cfRule>
    <cfRule type="cellIs" dxfId="1853" priority="343" stopIfTrue="1" operator="between">
      <formula>60</formula>
      <formula>100</formula>
    </cfRule>
    <cfRule type="cellIs" dxfId="1852" priority="344" stopIfTrue="1" operator="greaterThan">
      <formula>100</formula>
    </cfRule>
  </conditionalFormatting>
  <conditionalFormatting sqref="H176">
    <cfRule type="cellIs" dxfId="1851" priority="345" stopIfTrue="1" operator="lessThanOrEqual">
      <formula>2.5</formula>
    </cfRule>
    <cfRule type="cellIs" dxfId="1850" priority="346" stopIfTrue="1" operator="between">
      <formula>2.5</formula>
      <formula>7</formula>
    </cfRule>
    <cfRule type="cellIs" dxfId="1849" priority="347" stopIfTrue="1" operator="greaterThan">
      <formula>7</formula>
    </cfRule>
  </conditionalFormatting>
  <conditionalFormatting sqref="J176">
    <cfRule type="cellIs" dxfId="1848" priority="348" stopIfTrue="1" operator="lessThanOrEqual">
      <formula>12</formula>
    </cfRule>
    <cfRule type="cellIs" dxfId="1847" priority="349" stopIfTrue="1" operator="between">
      <formula>12</formula>
      <formula>16</formula>
    </cfRule>
    <cfRule type="cellIs" dxfId="1846" priority="350" stopIfTrue="1" operator="greaterThan">
      <formula>16</formula>
    </cfRule>
  </conditionalFormatting>
  <conditionalFormatting sqref="AA176">
    <cfRule type="cellIs" dxfId="1845" priority="351" stopIfTrue="1" operator="lessThanOrEqual">
      <formula>12</formula>
    </cfRule>
    <cfRule type="cellIs" dxfId="1844" priority="352" stopIfTrue="1" operator="between">
      <formula>12</formula>
      <formula>25</formula>
    </cfRule>
    <cfRule type="cellIs" dxfId="1843" priority="353" stopIfTrue="1" operator="greaterThan">
      <formula>25</formula>
    </cfRule>
  </conditionalFormatting>
  <conditionalFormatting sqref="M176">
    <cfRule type="cellIs" dxfId="1842" priority="354" stopIfTrue="1" operator="greaterThan">
      <formula>6.2</formula>
    </cfRule>
    <cfRule type="cellIs" dxfId="1841" priority="355" stopIfTrue="1" operator="between">
      <formula>5.601</formula>
      <formula>6.2</formula>
    </cfRule>
    <cfRule type="cellIs" dxfId="1840" priority="356" stopIfTrue="1" operator="lessThanOrEqual">
      <formula>5.6</formula>
    </cfRule>
  </conditionalFormatting>
  <conditionalFormatting sqref="N176">
    <cfRule type="cellIs" dxfId="1839" priority="357" stopIfTrue="1" operator="greaterThan">
      <formula>0.05</formula>
    </cfRule>
    <cfRule type="cellIs" dxfId="1838" priority="358" stopIfTrue="1" operator="between">
      <formula>0.0201</formula>
      <formula>0.05</formula>
    </cfRule>
    <cfRule type="cellIs" dxfId="1837" priority="359" stopIfTrue="1" operator="lessThanOrEqual">
      <formula>0.02</formula>
    </cfRule>
  </conditionalFormatting>
  <conditionalFormatting sqref="S176">
    <cfRule type="cellIs" dxfId="1836" priority="360" stopIfTrue="1" operator="greaterThanOrEqual">
      <formula>3</formula>
    </cfRule>
    <cfRule type="cellIs" dxfId="1835" priority="361" stopIfTrue="1" operator="between">
      <formula>1.01</formula>
      <formula>3</formula>
    </cfRule>
    <cfRule type="cellIs" dxfId="1834" priority="362" stopIfTrue="1" operator="lessThanOrEqual">
      <formula>1</formula>
    </cfRule>
  </conditionalFormatting>
  <conditionalFormatting sqref="R176">
    <cfRule type="cellIs" dxfId="1833" priority="339" stopIfTrue="1" operator="between">
      <formula>50.1</formula>
      <formula>100</formula>
    </cfRule>
    <cfRule type="cellIs" dxfId="1832" priority="341" stopIfTrue="1" operator="greaterThan">
      <formula>100</formula>
    </cfRule>
  </conditionalFormatting>
  <conditionalFormatting sqref="Q176">
    <cfRule type="cellIs" dxfId="1831" priority="338" stopIfTrue="1" operator="between">
      <formula>1250.1</formula>
      <formula>5000</formula>
    </cfRule>
    <cfRule type="cellIs" dxfId="1830" priority="340" stopIfTrue="1" operator="greaterThan">
      <formula>5000</formula>
    </cfRule>
  </conditionalFormatting>
  <conditionalFormatting sqref="R176">
    <cfRule type="cellIs" dxfId="1829" priority="336" stopIfTrue="1" operator="between">
      <formula>50.1</formula>
      <formula>100</formula>
    </cfRule>
    <cfRule type="cellIs" dxfId="1828" priority="337" stopIfTrue="1" operator="greaterThan">
      <formula>100</formula>
    </cfRule>
  </conditionalFormatting>
  <conditionalFormatting sqref="Q176">
    <cfRule type="cellIs" dxfId="1827" priority="334" stopIfTrue="1" operator="between">
      <formula>1250.1</formula>
      <formula>5000</formula>
    </cfRule>
    <cfRule type="cellIs" dxfId="1826" priority="335" stopIfTrue="1" operator="greaterThan">
      <formula>5000</formula>
    </cfRule>
  </conditionalFormatting>
  <conditionalFormatting sqref="I179">
    <cfRule type="cellIs" dxfId="1825" priority="313" stopIfTrue="1" operator="lessThanOrEqual">
      <formula>60</formula>
    </cfRule>
    <cfRule type="cellIs" dxfId="1824" priority="314" stopIfTrue="1" operator="between">
      <formula>60</formula>
      <formula>100</formula>
    </cfRule>
    <cfRule type="cellIs" dxfId="1823" priority="315" stopIfTrue="1" operator="greaterThan">
      <formula>100</formula>
    </cfRule>
  </conditionalFormatting>
  <conditionalFormatting sqref="H179">
    <cfRule type="cellIs" dxfId="1822" priority="316" stopIfTrue="1" operator="lessThanOrEqual">
      <formula>2.5</formula>
    </cfRule>
    <cfRule type="cellIs" dxfId="1821" priority="317" stopIfTrue="1" operator="between">
      <formula>2.5</formula>
      <formula>7</formula>
    </cfRule>
    <cfRule type="cellIs" dxfId="1820" priority="318" stopIfTrue="1" operator="greaterThan">
      <formula>7</formula>
    </cfRule>
  </conditionalFormatting>
  <conditionalFormatting sqref="J179">
    <cfRule type="cellIs" dxfId="1819" priority="319" stopIfTrue="1" operator="lessThanOrEqual">
      <formula>12</formula>
    </cfRule>
    <cfRule type="cellIs" dxfId="1818" priority="320" stopIfTrue="1" operator="between">
      <formula>12</formula>
      <formula>16</formula>
    </cfRule>
    <cfRule type="cellIs" dxfId="1817" priority="321" stopIfTrue="1" operator="greaterThan">
      <formula>16</formula>
    </cfRule>
  </conditionalFormatting>
  <conditionalFormatting sqref="AA179">
    <cfRule type="cellIs" dxfId="1816" priority="322" stopIfTrue="1" operator="lessThanOrEqual">
      <formula>12</formula>
    </cfRule>
    <cfRule type="cellIs" dxfId="1815" priority="323" stopIfTrue="1" operator="between">
      <formula>12</formula>
      <formula>25</formula>
    </cfRule>
    <cfRule type="cellIs" dxfId="1814" priority="324" stopIfTrue="1" operator="greaterThan">
      <formula>25</formula>
    </cfRule>
  </conditionalFormatting>
  <conditionalFormatting sqref="M179">
    <cfRule type="cellIs" dxfId="1813" priority="325" stopIfTrue="1" operator="greaterThan">
      <formula>6.2</formula>
    </cfRule>
    <cfRule type="cellIs" dxfId="1812" priority="326" stopIfTrue="1" operator="between">
      <formula>5.601</formula>
      <formula>6.2</formula>
    </cfRule>
    <cfRule type="cellIs" dxfId="1811" priority="327" stopIfTrue="1" operator="lessThanOrEqual">
      <formula>5.6</formula>
    </cfRule>
  </conditionalFormatting>
  <conditionalFormatting sqref="N179">
    <cfRule type="cellIs" dxfId="1810" priority="328" stopIfTrue="1" operator="greaterThan">
      <formula>0.05</formula>
    </cfRule>
    <cfRule type="cellIs" dxfId="1809" priority="329" stopIfTrue="1" operator="between">
      <formula>0.0201</formula>
      <formula>0.05</formula>
    </cfRule>
    <cfRule type="cellIs" dxfId="1808" priority="330" stopIfTrue="1" operator="lessThanOrEqual">
      <formula>0.02</formula>
    </cfRule>
  </conditionalFormatting>
  <conditionalFormatting sqref="S179">
    <cfRule type="cellIs" dxfId="1807" priority="331" stopIfTrue="1" operator="greaterThanOrEqual">
      <formula>3</formula>
    </cfRule>
    <cfRule type="cellIs" dxfId="1806" priority="332" stopIfTrue="1" operator="between">
      <formula>1.01</formula>
      <formula>3</formula>
    </cfRule>
    <cfRule type="cellIs" dxfId="1805" priority="333" stopIfTrue="1" operator="lessThanOrEqual">
      <formula>1</formula>
    </cfRule>
  </conditionalFormatting>
  <conditionalFormatting sqref="R179">
    <cfRule type="cellIs" dxfId="1804" priority="310" stopIfTrue="1" operator="between">
      <formula>50.1</formula>
      <formula>100</formula>
    </cfRule>
    <cfRule type="cellIs" dxfId="1803" priority="312" stopIfTrue="1" operator="greaterThan">
      <formula>100</formula>
    </cfRule>
  </conditionalFormatting>
  <conditionalFormatting sqref="Q179">
    <cfRule type="cellIs" dxfId="1802" priority="309" stopIfTrue="1" operator="between">
      <formula>1250.1</formula>
      <formula>5000</formula>
    </cfRule>
    <cfRule type="cellIs" dxfId="1801" priority="311" stopIfTrue="1" operator="greaterThan">
      <formula>5000</formula>
    </cfRule>
  </conditionalFormatting>
  <conditionalFormatting sqref="R179">
    <cfRule type="cellIs" dxfId="1800" priority="307" stopIfTrue="1" operator="between">
      <formula>50.1</formula>
      <formula>100</formula>
    </cfRule>
    <cfRule type="cellIs" dxfId="1799" priority="308" stopIfTrue="1" operator="greaterThan">
      <formula>100</formula>
    </cfRule>
  </conditionalFormatting>
  <conditionalFormatting sqref="Q179">
    <cfRule type="cellIs" dxfId="1798" priority="305" stopIfTrue="1" operator="between">
      <formula>1250.1</formula>
      <formula>5000</formula>
    </cfRule>
    <cfRule type="cellIs" dxfId="1797" priority="306" stopIfTrue="1" operator="greaterThan">
      <formula>5000</formula>
    </cfRule>
  </conditionalFormatting>
  <conditionalFormatting sqref="I187">
    <cfRule type="cellIs" dxfId="1796" priority="284" stopIfTrue="1" operator="lessThanOrEqual">
      <formula>60</formula>
    </cfRule>
    <cfRule type="cellIs" dxfId="1795" priority="285" stopIfTrue="1" operator="between">
      <formula>60</formula>
      <formula>100</formula>
    </cfRule>
    <cfRule type="cellIs" dxfId="1794" priority="286" stopIfTrue="1" operator="greaterThan">
      <formula>100</formula>
    </cfRule>
  </conditionalFormatting>
  <conditionalFormatting sqref="H187">
    <cfRule type="cellIs" dxfId="1793" priority="287" stopIfTrue="1" operator="lessThanOrEqual">
      <formula>2.5</formula>
    </cfRule>
    <cfRule type="cellIs" dxfId="1792" priority="288" stopIfTrue="1" operator="between">
      <formula>2.5</formula>
      <formula>7</formula>
    </cfRule>
    <cfRule type="cellIs" dxfId="1791" priority="289" stopIfTrue="1" operator="greaterThan">
      <formula>7</formula>
    </cfRule>
  </conditionalFormatting>
  <conditionalFormatting sqref="J187">
    <cfRule type="cellIs" dxfId="1790" priority="290" stopIfTrue="1" operator="lessThanOrEqual">
      <formula>12</formula>
    </cfRule>
    <cfRule type="cellIs" dxfId="1789" priority="291" stopIfTrue="1" operator="between">
      <formula>12</formula>
      <formula>16</formula>
    </cfRule>
    <cfRule type="cellIs" dxfId="1788" priority="292" stopIfTrue="1" operator="greaterThan">
      <formula>16</formula>
    </cfRule>
  </conditionalFormatting>
  <conditionalFormatting sqref="AA187">
    <cfRule type="cellIs" dxfId="1787" priority="293" stopIfTrue="1" operator="lessThanOrEqual">
      <formula>12</formula>
    </cfRule>
    <cfRule type="cellIs" dxfId="1786" priority="294" stopIfTrue="1" operator="between">
      <formula>12</formula>
      <formula>25</formula>
    </cfRule>
    <cfRule type="cellIs" dxfId="1785" priority="295" stopIfTrue="1" operator="greaterThan">
      <formula>25</formula>
    </cfRule>
  </conditionalFormatting>
  <conditionalFormatting sqref="M187">
    <cfRule type="cellIs" dxfId="1784" priority="296" stopIfTrue="1" operator="greaterThan">
      <formula>6.2</formula>
    </cfRule>
    <cfRule type="cellIs" dxfId="1783" priority="297" stopIfTrue="1" operator="between">
      <formula>5.601</formula>
      <formula>6.2</formula>
    </cfRule>
    <cfRule type="cellIs" dxfId="1782" priority="298" stopIfTrue="1" operator="lessThanOrEqual">
      <formula>5.6</formula>
    </cfRule>
  </conditionalFormatting>
  <conditionalFormatting sqref="N187">
    <cfRule type="cellIs" dxfId="1781" priority="299" stopIfTrue="1" operator="greaterThan">
      <formula>0.05</formula>
    </cfRule>
    <cfRule type="cellIs" dxfId="1780" priority="300" stopIfTrue="1" operator="between">
      <formula>0.0201</formula>
      <formula>0.05</formula>
    </cfRule>
    <cfRule type="cellIs" dxfId="1779" priority="301" stopIfTrue="1" operator="lessThanOrEqual">
      <formula>0.02</formula>
    </cfRule>
  </conditionalFormatting>
  <conditionalFormatting sqref="S187">
    <cfRule type="cellIs" dxfId="1778" priority="302" stopIfTrue="1" operator="greaterThanOrEqual">
      <formula>3</formula>
    </cfRule>
    <cfRule type="cellIs" dxfId="1777" priority="303" stopIfTrue="1" operator="between">
      <formula>1.01</formula>
      <formula>3</formula>
    </cfRule>
    <cfRule type="cellIs" dxfId="1776" priority="304" stopIfTrue="1" operator="lessThanOrEqual">
      <formula>1</formula>
    </cfRule>
  </conditionalFormatting>
  <conditionalFormatting sqref="R187">
    <cfRule type="cellIs" dxfId="1775" priority="281" stopIfTrue="1" operator="between">
      <formula>50.1</formula>
      <formula>100</formula>
    </cfRule>
    <cfRule type="cellIs" dxfId="1774" priority="283" stopIfTrue="1" operator="greaterThan">
      <formula>100</formula>
    </cfRule>
  </conditionalFormatting>
  <conditionalFormatting sqref="Q187">
    <cfRule type="cellIs" dxfId="1773" priority="280" stopIfTrue="1" operator="between">
      <formula>1250.1</formula>
      <formula>5000</formula>
    </cfRule>
    <cfRule type="cellIs" dxfId="1772" priority="282" stopIfTrue="1" operator="greaterThan">
      <formula>5000</formula>
    </cfRule>
  </conditionalFormatting>
  <conditionalFormatting sqref="R187">
    <cfRule type="cellIs" dxfId="1771" priority="278" stopIfTrue="1" operator="between">
      <formula>50.1</formula>
      <formula>100</formula>
    </cfRule>
    <cfRule type="cellIs" dxfId="1770" priority="279" stopIfTrue="1" operator="greaterThan">
      <formula>100</formula>
    </cfRule>
  </conditionalFormatting>
  <conditionalFormatting sqref="Q187">
    <cfRule type="cellIs" dxfId="1769" priority="276" stopIfTrue="1" operator="between">
      <formula>1250.1</formula>
      <formula>5000</formula>
    </cfRule>
    <cfRule type="cellIs" dxfId="1768" priority="277" stopIfTrue="1" operator="greaterThan">
      <formula>5000</formula>
    </cfRule>
  </conditionalFormatting>
  <conditionalFormatting sqref="I204">
    <cfRule type="cellIs" dxfId="1767" priority="255" stopIfTrue="1" operator="lessThanOrEqual">
      <formula>60</formula>
    </cfRule>
    <cfRule type="cellIs" dxfId="1766" priority="256" stopIfTrue="1" operator="between">
      <formula>60</formula>
      <formula>100</formula>
    </cfRule>
    <cfRule type="cellIs" dxfId="1765" priority="257" stopIfTrue="1" operator="greaterThan">
      <formula>100</formula>
    </cfRule>
  </conditionalFormatting>
  <conditionalFormatting sqref="H204">
    <cfRule type="cellIs" dxfId="1764" priority="258" stopIfTrue="1" operator="lessThanOrEqual">
      <formula>2.5</formula>
    </cfRule>
    <cfRule type="cellIs" dxfId="1763" priority="259" stopIfTrue="1" operator="between">
      <formula>2.5</formula>
      <formula>7</formula>
    </cfRule>
    <cfRule type="cellIs" dxfId="1762" priority="260" stopIfTrue="1" operator="greaterThan">
      <formula>7</formula>
    </cfRule>
  </conditionalFormatting>
  <conditionalFormatting sqref="J204">
    <cfRule type="cellIs" dxfId="1761" priority="261" stopIfTrue="1" operator="lessThanOrEqual">
      <formula>12</formula>
    </cfRule>
    <cfRule type="cellIs" dxfId="1760" priority="262" stopIfTrue="1" operator="between">
      <formula>12</formula>
      <formula>16</formula>
    </cfRule>
    <cfRule type="cellIs" dxfId="1759" priority="263" stopIfTrue="1" operator="greaterThan">
      <formula>16</formula>
    </cfRule>
  </conditionalFormatting>
  <conditionalFormatting sqref="AA204">
    <cfRule type="cellIs" dxfId="1758" priority="264" stopIfTrue="1" operator="lessThanOrEqual">
      <formula>12</formula>
    </cfRule>
    <cfRule type="cellIs" dxfId="1757" priority="265" stopIfTrue="1" operator="between">
      <formula>12</formula>
      <formula>25</formula>
    </cfRule>
    <cfRule type="cellIs" dxfId="1756" priority="266" stopIfTrue="1" operator="greaterThan">
      <formula>25</formula>
    </cfRule>
  </conditionalFormatting>
  <conditionalFormatting sqref="M204">
    <cfRule type="cellIs" dxfId="1755" priority="267" stopIfTrue="1" operator="greaterThan">
      <formula>6.2</formula>
    </cfRule>
    <cfRule type="cellIs" dxfId="1754" priority="268" stopIfTrue="1" operator="between">
      <formula>5.601</formula>
      <formula>6.2</formula>
    </cfRule>
    <cfRule type="cellIs" dxfId="1753" priority="269" stopIfTrue="1" operator="lessThanOrEqual">
      <formula>5.6</formula>
    </cfRule>
  </conditionalFormatting>
  <conditionalFormatting sqref="N204">
    <cfRule type="cellIs" dxfId="1752" priority="270" stopIfTrue="1" operator="greaterThan">
      <formula>0.05</formula>
    </cfRule>
    <cfRule type="cellIs" dxfId="1751" priority="271" stopIfTrue="1" operator="between">
      <formula>0.0201</formula>
      <formula>0.05</formula>
    </cfRule>
    <cfRule type="cellIs" dxfId="1750" priority="272" stopIfTrue="1" operator="lessThanOrEqual">
      <formula>0.02</formula>
    </cfRule>
  </conditionalFormatting>
  <conditionalFormatting sqref="S204">
    <cfRule type="cellIs" dxfId="1749" priority="273" stopIfTrue="1" operator="greaterThanOrEqual">
      <formula>3</formula>
    </cfRule>
    <cfRule type="cellIs" dxfId="1748" priority="274" stopIfTrue="1" operator="between">
      <formula>1.01</formula>
      <formula>3</formula>
    </cfRule>
    <cfRule type="cellIs" dxfId="1747" priority="275" stopIfTrue="1" operator="lessThanOrEqual">
      <formula>1</formula>
    </cfRule>
  </conditionalFormatting>
  <conditionalFormatting sqref="R204">
    <cfRule type="cellIs" dxfId="1746" priority="252" stopIfTrue="1" operator="between">
      <formula>50.1</formula>
      <formula>100</formula>
    </cfRule>
    <cfRule type="cellIs" dxfId="1745" priority="254" stopIfTrue="1" operator="greaterThan">
      <formula>100</formula>
    </cfRule>
  </conditionalFormatting>
  <conditionalFormatting sqref="Q204">
    <cfRule type="cellIs" dxfId="1744" priority="251" stopIfTrue="1" operator="between">
      <formula>1250.1</formula>
      <formula>5000</formula>
    </cfRule>
    <cfRule type="cellIs" dxfId="1743" priority="253" stopIfTrue="1" operator="greaterThan">
      <formula>5000</formula>
    </cfRule>
  </conditionalFormatting>
  <conditionalFormatting sqref="R204">
    <cfRule type="cellIs" dxfId="1742" priority="249" stopIfTrue="1" operator="between">
      <formula>50.1</formula>
      <formula>100</formula>
    </cfRule>
    <cfRule type="cellIs" dxfId="1741" priority="250" stopIfTrue="1" operator="greaterThan">
      <formula>100</formula>
    </cfRule>
  </conditionalFormatting>
  <conditionalFormatting sqref="Q204">
    <cfRule type="cellIs" dxfId="1740" priority="247" stopIfTrue="1" operator="between">
      <formula>1250.1</formula>
      <formula>5000</formula>
    </cfRule>
    <cfRule type="cellIs" dxfId="1739" priority="248" stopIfTrue="1" operator="greaterThan">
      <formula>5000</formula>
    </cfRule>
  </conditionalFormatting>
  <conditionalFormatting sqref="I210">
    <cfRule type="cellIs" dxfId="1738" priority="226" stopIfTrue="1" operator="lessThanOrEqual">
      <formula>60</formula>
    </cfRule>
    <cfRule type="cellIs" dxfId="1737" priority="227" stopIfTrue="1" operator="between">
      <formula>60</formula>
      <formula>100</formula>
    </cfRule>
    <cfRule type="cellIs" dxfId="1736" priority="228" stopIfTrue="1" operator="greaterThan">
      <formula>100</formula>
    </cfRule>
  </conditionalFormatting>
  <conditionalFormatting sqref="H210">
    <cfRule type="cellIs" dxfId="1735" priority="229" stopIfTrue="1" operator="lessThanOrEqual">
      <formula>2.5</formula>
    </cfRule>
    <cfRule type="cellIs" dxfId="1734" priority="230" stopIfTrue="1" operator="between">
      <formula>2.5</formula>
      <formula>7</formula>
    </cfRule>
    <cfRule type="cellIs" dxfId="1733" priority="231" stopIfTrue="1" operator="greaterThan">
      <formula>7</formula>
    </cfRule>
  </conditionalFormatting>
  <conditionalFormatting sqref="J210">
    <cfRule type="cellIs" dxfId="1732" priority="232" stopIfTrue="1" operator="lessThanOrEqual">
      <formula>12</formula>
    </cfRule>
    <cfRule type="cellIs" dxfId="1731" priority="233" stopIfTrue="1" operator="between">
      <formula>12</formula>
      <formula>16</formula>
    </cfRule>
    <cfRule type="cellIs" dxfId="1730" priority="234" stopIfTrue="1" operator="greaterThan">
      <formula>16</formula>
    </cfRule>
  </conditionalFormatting>
  <conditionalFormatting sqref="AA210">
    <cfRule type="cellIs" dxfId="1729" priority="235" stopIfTrue="1" operator="lessThanOrEqual">
      <formula>12</formula>
    </cfRule>
    <cfRule type="cellIs" dxfId="1728" priority="236" stopIfTrue="1" operator="between">
      <formula>12</formula>
      <formula>25</formula>
    </cfRule>
    <cfRule type="cellIs" dxfId="1727" priority="237" stopIfTrue="1" operator="greaterThan">
      <formula>25</formula>
    </cfRule>
  </conditionalFormatting>
  <conditionalFormatting sqref="M210">
    <cfRule type="cellIs" dxfId="1726" priority="238" stopIfTrue="1" operator="greaterThan">
      <formula>6.2</formula>
    </cfRule>
    <cfRule type="cellIs" dxfId="1725" priority="239" stopIfTrue="1" operator="between">
      <formula>5.601</formula>
      <formula>6.2</formula>
    </cfRule>
    <cfRule type="cellIs" dxfId="1724" priority="240" stopIfTrue="1" operator="lessThanOrEqual">
      <formula>5.6</formula>
    </cfRule>
  </conditionalFormatting>
  <conditionalFormatting sqref="N210">
    <cfRule type="cellIs" dxfId="1723" priority="241" stopIfTrue="1" operator="greaterThan">
      <formula>0.05</formula>
    </cfRule>
    <cfRule type="cellIs" dxfId="1722" priority="242" stopIfTrue="1" operator="between">
      <formula>0.0201</formula>
      <formula>0.05</formula>
    </cfRule>
    <cfRule type="cellIs" dxfId="1721" priority="243" stopIfTrue="1" operator="lessThanOrEqual">
      <formula>0.02</formula>
    </cfRule>
  </conditionalFormatting>
  <conditionalFormatting sqref="S210">
    <cfRule type="cellIs" dxfId="1720" priority="244" stopIfTrue="1" operator="greaterThanOrEqual">
      <formula>3</formula>
    </cfRule>
    <cfRule type="cellIs" dxfId="1719" priority="245" stopIfTrue="1" operator="between">
      <formula>1.01</formula>
      <formula>3</formula>
    </cfRule>
    <cfRule type="cellIs" dxfId="1718" priority="246" stopIfTrue="1" operator="lessThanOrEqual">
      <formula>1</formula>
    </cfRule>
  </conditionalFormatting>
  <conditionalFormatting sqref="R210">
    <cfRule type="cellIs" dxfId="1717" priority="223" stopIfTrue="1" operator="between">
      <formula>50.1</formula>
      <formula>100</formula>
    </cfRule>
    <cfRule type="cellIs" dxfId="1716" priority="225" stopIfTrue="1" operator="greaterThan">
      <formula>100</formula>
    </cfRule>
  </conditionalFormatting>
  <conditionalFormatting sqref="Q210">
    <cfRule type="cellIs" dxfId="1715" priority="222" stopIfTrue="1" operator="between">
      <formula>1250.1</formula>
      <formula>5000</formula>
    </cfRule>
    <cfRule type="cellIs" dxfId="1714" priority="224" stopIfTrue="1" operator="greaterThan">
      <formula>5000</formula>
    </cfRule>
  </conditionalFormatting>
  <conditionalFormatting sqref="R210">
    <cfRule type="cellIs" dxfId="1713" priority="220" stopIfTrue="1" operator="between">
      <formula>50.1</formula>
      <formula>100</formula>
    </cfRule>
    <cfRule type="cellIs" dxfId="1712" priority="221" stopIfTrue="1" operator="greaterThan">
      <formula>100</formula>
    </cfRule>
  </conditionalFormatting>
  <conditionalFormatting sqref="Q210">
    <cfRule type="cellIs" dxfId="1711" priority="218" stopIfTrue="1" operator="between">
      <formula>1250.1</formula>
      <formula>5000</formula>
    </cfRule>
    <cfRule type="cellIs" dxfId="1710" priority="219" stopIfTrue="1" operator="greaterThan">
      <formula>5000</formula>
    </cfRule>
  </conditionalFormatting>
  <conditionalFormatting sqref="I213">
    <cfRule type="cellIs" dxfId="1709" priority="197" stopIfTrue="1" operator="lessThanOrEqual">
      <formula>60</formula>
    </cfRule>
    <cfRule type="cellIs" dxfId="1708" priority="198" stopIfTrue="1" operator="between">
      <formula>60</formula>
      <formula>100</formula>
    </cfRule>
    <cfRule type="cellIs" dxfId="1707" priority="199" stopIfTrue="1" operator="greaterThan">
      <formula>100</formula>
    </cfRule>
  </conditionalFormatting>
  <conditionalFormatting sqref="H213">
    <cfRule type="cellIs" dxfId="1706" priority="200" stopIfTrue="1" operator="lessThanOrEqual">
      <formula>2.5</formula>
    </cfRule>
    <cfRule type="cellIs" dxfId="1705" priority="201" stopIfTrue="1" operator="between">
      <formula>2.5</formula>
      <formula>7</formula>
    </cfRule>
    <cfRule type="cellIs" dxfId="1704" priority="202" stopIfTrue="1" operator="greaterThan">
      <formula>7</formula>
    </cfRule>
  </conditionalFormatting>
  <conditionalFormatting sqref="J213">
    <cfRule type="cellIs" dxfId="1703" priority="203" stopIfTrue="1" operator="lessThanOrEqual">
      <formula>12</formula>
    </cfRule>
    <cfRule type="cellIs" dxfId="1702" priority="204" stopIfTrue="1" operator="between">
      <formula>12</formula>
      <formula>16</formula>
    </cfRule>
    <cfRule type="cellIs" dxfId="1701" priority="205" stopIfTrue="1" operator="greaterThan">
      <formula>16</formula>
    </cfRule>
  </conditionalFormatting>
  <conditionalFormatting sqref="AA213">
    <cfRule type="cellIs" dxfId="1700" priority="206" stopIfTrue="1" operator="lessThanOrEqual">
      <formula>12</formula>
    </cfRule>
    <cfRule type="cellIs" dxfId="1699" priority="207" stopIfTrue="1" operator="between">
      <formula>12</formula>
      <formula>25</formula>
    </cfRule>
    <cfRule type="cellIs" dxfId="1698" priority="208" stopIfTrue="1" operator="greaterThan">
      <formula>25</formula>
    </cfRule>
  </conditionalFormatting>
  <conditionalFormatting sqref="M213">
    <cfRule type="cellIs" dxfId="1697" priority="209" stopIfTrue="1" operator="greaterThan">
      <formula>6.2</formula>
    </cfRule>
    <cfRule type="cellIs" dxfId="1696" priority="210" stopIfTrue="1" operator="between">
      <formula>5.601</formula>
      <formula>6.2</formula>
    </cfRule>
    <cfRule type="cellIs" dxfId="1695" priority="211" stopIfTrue="1" operator="lessThanOrEqual">
      <formula>5.6</formula>
    </cfRule>
  </conditionalFormatting>
  <conditionalFormatting sqref="N213">
    <cfRule type="cellIs" dxfId="1694" priority="212" stopIfTrue="1" operator="greaterThan">
      <formula>0.05</formula>
    </cfRule>
    <cfRule type="cellIs" dxfId="1693" priority="213" stopIfTrue="1" operator="between">
      <formula>0.0201</formula>
      <formula>0.05</formula>
    </cfRule>
    <cfRule type="cellIs" dxfId="1692" priority="214" stopIfTrue="1" operator="lessThanOrEqual">
      <formula>0.02</formula>
    </cfRule>
  </conditionalFormatting>
  <conditionalFormatting sqref="S213">
    <cfRule type="cellIs" dxfId="1691" priority="215" stopIfTrue="1" operator="greaterThanOrEqual">
      <formula>3</formula>
    </cfRule>
    <cfRule type="cellIs" dxfId="1690" priority="216" stopIfTrue="1" operator="between">
      <formula>1.01</formula>
      <formula>3</formula>
    </cfRule>
    <cfRule type="cellIs" dxfId="1689" priority="217" stopIfTrue="1" operator="lessThanOrEqual">
      <formula>1</formula>
    </cfRule>
  </conditionalFormatting>
  <conditionalFormatting sqref="R213">
    <cfRule type="cellIs" dxfId="1688" priority="194" stopIfTrue="1" operator="between">
      <formula>50.1</formula>
      <formula>100</formula>
    </cfRule>
    <cfRule type="cellIs" dxfId="1687" priority="196" stopIfTrue="1" operator="greaterThan">
      <formula>100</formula>
    </cfRule>
  </conditionalFormatting>
  <conditionalFormatting sqref="Q213">
    <cfRule type="cellIs" dxfId="1686" priority="193" stopIfTrue="1" operator="between">
      <formula>1250.1</formula>
      <formula>5000</formula>
    </cfRule>
    <cfRule type="cellIs" dxfId="1685" priority="195" stopIfTrue="1" operator="greaterThan">
      <formula>5000</formula>
    </cfRule>
  </conditionalFormatting>
  <conditionalFormatting sqref="R213">
    <cfRule type="cellIs" dxfId="1684" priority="191" stopIfTrue="1" operator="between">
      <formula>50.1</formula>
      <formula>100</formula>
    </cfRule>
    <cfRule type="cellIs" dxfId="1683" priority="192" stopIfTrue="1" operator="greaterThan">
      <formula>100</formula>
    </cfRule>
  </conditionalFormatting>
  <conditionalFormatting sqref="Q213">
    <cfRule type="cellIs" dxfId="1682" priority="189" stopIfTrue="1" operator="between">
      <formula>1250.1</formula>
      <formula>5000</formula>
    </cfRule>
    <cfRule type="cellIs" dxfId="1681" priority="190" stopIfTrue="1" operator="greaterThan">
      <formula>5000</formula>
    </cfRule>
  </conditionalFormatting>
  <conditionalFormatting sqref="I226">
    <cfRule type="cellIs" dxfId="1680" priority="168" stopIfTrue="1" operator="lessThanOrEqual">
      <formula>60</formula>
    </cfRule>
    <cfRule type="cellIs" dxfId="1679" priority="169" stopIfTrue="1" operator="between">
      <formula>60</formula>
      <formula>100</formula>
    </cfRule>
    <cfRule type="cellIs" dxfId="1678" priority="170" stopIfTrue="1" operator="greaterThan">
      <formula>100</formula>
    </cfRule>
  </conditionalFormatting>
  <conditionalFormatting sqref="H226">
    <cfRule type="cellIs" dxfId="1677" priority="171" stopIfTrue="1" operator="lessThanOrEqual">
      <formula>2.5</formula>
    </cfRule>
    <cfRule type="cellIs" dxfId="1676" priority="172" stopIfTrue="1" operator="between">
      <formula>2.5</formula>
      <formula>7</formula>
    </cfRule>
    <cfRule type="cellIs" dxfId="1675" priority="173" stopIfTrue="1" operator="greaterThan">
      <formula>7</formula>
    </cfRule>
  </conditionalFormatting>
  <conditionalFormatting sqref="J226">
    <cfRule type="cellIs" dxfId="1674" priority="174" stopIfTrue="1" operator="lessThanOrEqual">
      <formula>12</formula>
    </cfRule>
    <cfRule type="cellIs" dxfId="1673" priority="175" stopIfTrue="1" operator="between">
      <formula>12</formula>
      <formula>16</formula>
    </cfRule>
    <cfRule type="cellIs" dxfId="1672" priority="176" stopIfTrue="1" operator="greaterThan">
      <formula>16</formula>
    </cfRule>
  </conditionalFormatting>
  <conditionalFormatting sqref="AA226">
    <cfRule type="cellIs" dxfId="1671" priority="177" stopIfTrue="1" operator="lessThanOrEqual">
      <formula>12</formula>
    </cfRule>
    <cfRule type="cellIs" dxfId="1670" priority="178" stopIfTrue="1" operator="between">
      <formula>12</formula>
      <formula>25</formula>
    </cfRule>
    <cfRule type="cellIs" dxfId="1669" priority="179" stopIfTrue="1" operator="greaterThan">
      <formula>25</formula>
    </cfRule>
  </conditionalFormatting>
  <conditionalFormatting sqref="M226">
    <cfRule type="cellIs" dxfId="1668" priority="180" stopIfTrue="1" operator="greaterThan">
      <formula>6.2</formula>
    </cfRule>
    <cfRule type="cellIs" dxfId="1667" priority="181" stopIfTrue="1" operator="between">
      <formula>5.601</formula>
      <formula>6.2</formula>
    </cfRule>
    <cfRule type="cellIs" dxfId="1666" priority="182" stopIfTrue="1" operator="lessThanOrEqual">
      <formula>5.6</formula>
    </cfRule>
  </conditionalFormatting>
  <conditionalFormatting sqref="N226">
    <cfRule type="cellIs" dxfId="1665" priority="183" stopIfTrue="1" operator="greaterThan">
      <formula>0.05</formula>
    </cfRule>
    <cfRule type="cellIs" dxfId="1664" priority="184" stopIfTrue="1" operator="between">
      <formula>0.0201</formula>
      <formula>0.05</formula>
    </cfRule>
    <cfRule type="cellIs" dxfId="1663" priority="185" stopIfTrue="1" operator="lessThanOrEqual">
      <formula>0.02</formula>
    </cfRule>
  </conditionalFormatting>
  <conditionalFormatting sqref="S226">
    <cfRule type="cellIs" dxfId="1662" priority="186" stopIfTrue="1" operator="greaterThanOrEqual">
      <formula>3</formula>
    </cfRule>
    <cfRule type="cellIs" dxfId="1661" priority="187" stopIfTrue="1" operator="between">
      <formula>1.01</formula>
      <formula>3</formula>
    </cfRule>
    <cfRule type="cellIs" dxfId="1660" priority="188" stopIfTrue="1" operator="lessThanOrEqual">
      <formula>1</formula>
    </cfRule>
  </conditionalFormatting>
  <conditionalFormatting sqref="R226">
    <cfRule type="cellIs" dxfId="1659" priority="165" stopIfTrue="1" operator="between">
      <formula>50.1</formula>
      <formula>100</formula>
    </cfRule>
    <cfRule type="cellIs" dxfId="1658" priority="167" stopIfTrue="1" operator="greaterThan">
      <formula>100</formula>
    </cfRule>
  </conditionalFormatting>
  <conditionalFormatting sqref="Q226">
    <cfRule type="cellIs" dxfId="1657" priority="164" stopIfTrue="1" operator="between">
      <formula>1250.1</formula>
      <formula>5000</formula>
    </cfRule>
    <cfRule type="cellIs" dxfId="1656" priority="166" stopIfTrue="1" operator="greaterThan">
      <formula>5000</formula>
    </cfRule>
  </conditionalFormatting>
  <conditionalFormatting sqref="R226">
    <cfRule type="cellIs" dxfId="1655" priority="162" stopIfTrue="1" operator="between">
      <formula>50.1</formula>
      <formula>100</formula>
    </cfRule>
    <cfRule type="cellIs" dxfId="1654" priority="163" stopIfTrue="1" operator="greaterThan">
      <formula>100</formula>
    </cfRule>
  </conditionalFormatting>
  <conditionalFormatting sqref="Q226">
    <cfRule type="cellIs" dxfId="1653" priority="160" stopIfTrue="1" operator="between">
      <formula>1250.1</formula>
      <formula>5000</formula>
    </cfRule>
    <cfRule type="cellIs" dxfId="1652" priority="161" stopIfTrue="1" operator="greaterThan">
      <formula>5000</formula>
    </cfRule>
  </conditionalFormatting>
  <conditionalFormatting sqref="I229">
    <cfRule type="cellIs" dxfId="1651" priority="139" stopIfTrue="1" operator="lessThanOrEqual">
      <formula>60</formula>
    </cfRule>
    <cfRule type="cellIs" dxfId="1650" priority="140" stopIfTrue="1" operator="between">
      <formula>60</formula>
      <formula>100</formula>
    </cfRule>
    <cfRule type="cellIs" dxfId="1649" priority="141" stopIfTrue="1" operator="greaterThan">
      <formula>100</formula>
    </cfRule>
  </conditionalFormatting>
  <conditionalFormatting sqref="H229">
    <cfRule type="cellIs" dxfId="1648" priority="142" stopIfTrue="1" operator="lessThanOrEqual">
      <formula>2.5</formula>
    </cfRule>
    <cfRule type="cellIs" dxfId="1647" priority="143" stopIfTrue="1" operator="between">
      <formula>2.5</formula>
      <formula>7</formula>
    </cfRule>
    <cfRule type="cellIs" dxfId="1646" priority="144" stopIfTrue="1" operator="greaterThan">
      <formula>7</formula>
    </cfRule>
  </conditionalFormatting>
  <conditionalFormatting sqref="J229">
    <cfRule type="cellIs" dxfId="1645" priority="145" stopIfTrue="1" operator="lessThanOrEqual">
      <formula>12</formula>
    </cfRule>
    <cfRule type="cellIs" dxfId="1644" priority="146" stopIfTrue="1" operator="between">
      <formula>12</formula>
      <formula>16</formula>
    </cfRule>
    <cfRule type="cellIs" dxfId="1643" priority="147" stopIfTrue="1" operator="greaterThan">
      <formula>16</formula>
    </cfRule>
  </conditionalFormatting>
  <conditionalFormatting sqref="AA229">
    <cfRule type="cellIs" dxfId="1642" priority="148" stopIfTrue="1" operator="lessThanOrEqual">
      <formula>12</formula>
    </cfRule>
    <cfRule type="cellIs" dxfId="1641" priority="149" stopIfTrue="1" operator="between">
      <formula>12</formula>
      <formula>25</formula>
    </cfRule>
    <cfRule type="cellIs" dxfId="1640" priority="150" stopIfTrue="1" operator="greaterThan">
      <formula>25</formula>
    </cfRule>
  </conditionalFormatting>
  <conditionalFormatting sqref="M229">
    <cfRule type="cellIs" dxfId="1639" priority="151" stopIfTrue="1" operator="greaterThan">
      <formula>6.2</formula>
    </cfRule>
    <cfRule type="cellIs" dxfId="1638" priority="152" stopIfTrue="1" operator="between">
      <formula>5.601</formula>
      <formula>6.2</formula>
    </cfRule>
    <cfRule type="cellIs" dxfId="1637" priority="153" stopIfTrue="1" operator="lessThanOrEqual">
      <formula>5.6</formula>
    </cfRule>
  </conditionalFormatting>
  <conditionalFormatting sqref="N229">
    <cfRule type="cellIs" dxfId="1636" priority="154" stopIfTrue="1" operator="greaterThan">
      <formula>0.05</formula>
    </cfRule>
    <cfRule type="cellIs" dxfId="1635" priority="155" stopIfTrue="1" operator="between">
      <formula>0.0201</formula>
      <formula>0.05</formula>
    </cfRule>
    <cfRule type="cellIs" dxfId="1634" priority="156" stopIfTrue="1" operator="lessThanOrEqual">
      <formula>0.02</formula>
    </cfRule>
  </conditionalFormatting>
  <conditionalFormatting sqref="S229">
    <cfRule type="cellIs" dxfId="1633" priority="157" stopIfTrue="1" operator="greaterThanOrEqual">
      <formula>3</formula>
    </cfRule>
    <cfRule type="cellIs" dxfId="1632" priority="158" stopIfTrue="1" operator="between">
      <formula>1.01</formula>
      <formula>3</formula>
    </cfRule>
    <cfRule type="cellIs" dxfId="1631" priority="159" stopIfTrue="1" operator="lessThanOrEqual">
      <formula>1</formula>
    </cfRule>
  </conditionalFormatting>
  <conditionalFormatting sqref="R229">
    <cfRule type="cellIs" dxfId="1630" priority="136" stopIfTrue="1" operator="between">
      <formula>50.1</formula>
      <formula>100</formula>
    </cfRule>
    <cfRule type="cellIs" dxfId="1629" priority="138" stopIfTrue="1" operator="greaterThan">
      <formula>100</formula>
    </cfRule>
  </conditionalFormatting>
  <conditionalFormatting sqref="Q229">
    <cfRule type="cellIs" dxfId="1628" priority="135" stopIfTrue="1" operator="between">
      <formula>1250.1</formula>
      <formula>5000</formula>
    </cfRule>
    <cfRule type="cellIs" dxfId="1627" priority="137" stopIfTrue="1" operator="greaterThan">
      <formula>5000</formula>
    </cfRule>
  </conditionalFormatting>
  <conditionalFormatting sqref="R229">
    <cfRule type="cellIs" dxfId="1626" priority="133" stopIfTrue="1" operator="between">
      <formula>50.1</formula>
      <formula>100</formula>
    </cfRule>
    <cfRule type="cellIs" dxfId="1625" priority="134" stopIfTrue="1" operator="greaterThan">
      <formula>100</formula>
    </cfRule>
  </conditionalFormatting>
  <conditionalFormatting sqref="Q229">
    <cfRule type="cellIs" dxfId="1624" priority="131" stopIfTrue="1" operator="between">
      <formula>1250.1</formula>
      <formula>5000</formula>
    </cfRule>
    <cfRule type="cellIs" dxfId="1623" priority="132" stopIfTrue="1" operator="greaterThan">
      <formula>5000</formula>
    </cfRule>
  </conditionalFormatting>
  <conditionalFormatting sqref="I260">
    <cfRule type="cellIs" dxfId="1622" priority="110" stopIfTrue="1" operator="lessThanOrEqual">
      <formula>60</formula>
    </cfRule>
    <cfRule type="cellIs" dxfId="1621" priority="111" stopIfTrue="1" operator="between">
      <formula>60</formula>
      <formula>100</formula>
    </cfRule>
    <cfRule type="cellIs" dxfId="1620" priority="112" stopIfTrue="1" operator="greaterThan">
      <formula>100</formula>
    </cfRule>
  </conditionalFormatting>
  <conditionalFormatting sqref="H260">
    <cfRule type="cellIs" dxfId="1619" priority="113" stopIfTrue="1" operator="lessThanOrEqual">
      <formula>2.5</formula>
    </cfRule>
    <cfRule type="cellIs" dxfId="1618" priority="114" stopIfTrue="1" operator="between">
      <formula>2.5</formula>
      <formula>7</formula>
    </cfRule>
    <cfRule type="cellIs" dxfId="1617" priority="115" stopIfTrue="1" operator="greaterThan">
      <formula>7</formula>
    </cfRule>
  </conditionalFormatting>
  <conditionalFormatting sqref="J260">
    <cfRule type="cellIs" dxfId="1616" priority="116" stopIfTrue="1" operator="lessThanOrEqual">
      <formula>12</formula>
    </cfRule>
    <cfRule type="cellIs" dxfId="1615" priority="117" stopIfTrue="1" operator="between">
      <formula>12</formula>
      <formula>16</formula>
    </cfRule>
    <cfRule type="cellIs" dxfId="1614" priority="118" stopIfTrue="1" operator="greaterThan">
      <formula>16</formula>
    </cfRule>
  </conditionalFormatting>
  <conditionalFormatting sqref="AA260">
    <cfRule type="cellIs" dxfId="1613" priority="119" stopIfTrue="1" operator="lessThanOrEqual">
      <formula>12</formula>
    </cfRule>
    <cfRule type="cellIs" dxfId="1612" priority="120" stopIfTrue="1" operator="between">
      <formula>12</formula>
      <formula>25</formula>
    </cfRule>
    <cfRule type="cellIs" dxfId="1611" priority="121" stopIfTrue="1" operator="greaterThan">
      <formula>25</formula>
    </cfRule>
  </conditionalFormatting>
  <conditionalFormatting sqref="M260">
    <cfRule type="cellIs" dxfId="1610" priority="122" stopIfTrue="1" operator="greaterThan">
      <formula>6.2</formula>
    </cfRule>
    <cfRule type="cellIs" dxfId="1609" priority="123" stopIfTrue="1" operator="between">
      <formula>5.601</formula>
      <formula>6.2</formula>
    </cfRule>
    <cfRule type="cellIs" dxfId="1608" priority="124" stopIfTrue="1" operator="lessThanOrEqual">
      <formula>5.6</formula>
    </cfRule>
  </conditionalFormatting>
  <conditionalFormatting sqref="N260">
    <cfRule type="cellIs" dxfId="1607" priority="125" stopIfTrue="1" operator="greaterThan">
      <formula>0.05</formula>
    </cfRule>
    <cfRule type="cellIs" dxfId="1606" priority="126" stopIfTrue="1" operator="between">
      <formula>0.0201</formula>
      <formula>0.05</formula>
    </cfRule>
    <cfRule type="cellIs" dxfId="1605" priority="127" stopIfTrue="1" operator="lessThanOrEqual">
      <formula>0.02</formula>
    </cfRule>
  </conditionalFormatting>
  <conditionalFormatting sqref="S260">
    <cfRule type="cellIs" dxfId="1604" priority="128" stopIfTrue="1" operator="greaterThanOrEqual">
      <formula>3</formula>
    </cfRule>
    <cfRule type="cellIs" dxfId="1603" priority="129" stopIfTrue="1" operator="between">
      <formula>1.01</formula>
      <formula>3</formula>
    </cfRule>
    <cfRule type="cellIs" dxfId="1602" priority="130" stopIfTrue="1" operator="lessThanOrEqual">
      <formula>1</formula>
    </cfRule>
  </conditionalFormatting>
  <conditionalFormatting sqref="R260">
    <cfRule type="cellIs" dxfId="1601" priority="107" stopIfTrue="1" operator="between">
      <formula>50.1</formula>
      <formula>100</formula>
    </cfRule>
    <cfRule type="cellIs" dxfId="1600" priority="109" stopIfTrue="1" operator="greaterThan">
      <formula>100</formula>
    </cfRule>
  </conditionalFormatting>
  <conditionalFormatting sqref="Q260">
    <cfRule type="cellIs" dxfId="1599" priority="106" stopIfTrue="1" operator="between">
      <formula>1250.1</formula>
      <formula>5000</formula>
    </cfRule>
    <cfRule type="cellIs" dxfId="1598" priority="108" stopIfTrue="1" operator="greaterThan">
      <formula>5000</formula>
    </cfRule>
  </conditionalFormatting>
  <conditionalFormatting sqref="R260">
    <cfRule type="cellIs" dxfId="1597" priority="104" stopIfTrue="1" operator="between">
      <formula>50.1</formula>
      <formula>100</formula>
    </cfRule>
    <cfRule type="cellIs" dxfId="1596" priority="105" stopIfTrue="1" operator="greaterThan">
      <formula>100</formula>
    </cfRule>
  </conditionalFormatting>
  <conditionalFormatting sqref="Q260">
    <cfRule type="cellIs" dxfId="1595" priority="102" stopIfTrue="1" operator="between">
      <formula>1250.1</formula>
      <formula>5000</formula>
    </cfRule>
    <cfRule type="cellIs" dxfId="1594" priority="103" stopIfTrue="1" operator="greaterThan">
      <formula>5000</formula>
    </cfRule>
  </conditionalFormatting>
  <conditionalFormatting sqref="I263">
    <cfRule type="cellIs" dxfId="1593" priority="81" stopIfTrue="1" operator="lessThanOrEqual">
      <formula>60</formula>
    </cfRule>
    <cfRule type="cellIs" dxfId="1592" priority="82" stopIfTrue="1" operator="between">
      <formula>60</formula>
      <formula>100</formula>
    </cfRule>
    <cfRule type="cellIs" dxfId="1591" priority="83" stopIfTrue="1" operator="greaterThan">
      <formula>100</formula>
    </cfRule>
  </conditionalFormatting>
  <conditionalFormatting sqref="H263">
    <cfRule type="cellIs" dxfId="1590" priority="84" stopIfTrue="1" operator="lessThanOrEqual">
      <formula>2.5</formula>
    </cfRule>
    <cfRule type="cellIs" dxfId="1589" priority="85" stopIfTrue="1" operator="between">
      <formula>2.5</formula>
      <formula>7</formula>
    </cfRule>
    <cfRule type="cellIs" dxfId="1588" priority="86" stopIfTrue="1" operator="greaterThan">
      <formula>7</formula>
    </cfRule>
  </conditionalFormatting>
  <conditionalFormatting sqref="J263">
    <cfRule type="cellIs" dxfId="1587" priority="87" stopIfTrue="1" operator="lessThanOrEqual">
      <formula>12</formula>
    </cfRule>
    <cfRule type="cellIs" dxfId="1586" priority="88" stopIfTrue="1" operator="between">
      <formula>12</formula>
      <formula>16</formula>
    </cfRule>
    <cfRule type="cellIs" dxfId="1585" priority="89" stopIfTrue="1" operator="greaterThan">
      <formula>16</formula>
    </cfRule>
  </conditionalFormatting>
  <conditionalFormatting sqref="AA263">
    <cfRule type="cellIs" dxfId="1584" priority="90" stopIfTrue="1" operator="lessThanOrEqual">
      <formula>12</formula>
    </cfRule>
    <cfRule type="cellIs" dxfId="1583" priority="91" stopIfTrue="1" operator="between">
      <formula>12</formula>
      <formula>25</formula>
    </cfRule>
    <cfRule type="cellIs" dxfId="1582" priority="92" stopIfTrue="1" operator="greaterThan">
      <formula>25</formula>
    </cfRule>
  </conditionalFormatting>
  <conditionalFormatting sqref="M263">
    <cfRule type="cellIs" dxfId="1581" priority="93" stopIfTrue="1" operator="greaterThan">
      <formula>6.2</formula>
    </cfRule>
    <cfRule type="cellIs" dxfId="1580" priority="94" stopIfTrue="1" operator="between">
      <formula>5.601</formula>
      <formula>6.2</formula>
    </cfRule>
    <cfRule type="cellIs" dxfId="1579" priority="95" stopIfTrue="1" operator="lessThanOrEqual">
      <formula>5.6</formula>
    </cfRule>
  </conditionalFormatting>
  <conditionalFormatting sqref="N263">
    <cfRule type="cellIs" dxfId="1578" priority="96" stopIfTrue="1" operator="greaterThan">
      <formula>0.05</formula>
    </cfRule>
    <cfRule type="cellIs" dxfId="1577" priority="97" stopIfTrue="1" operator="between">
      <formula>0.0201</formula>
      <formula>0.05</formula>
    </cfRule>
    <cfRule type="cellIs" dxfId="1576" priority="98" stopIfTrue="1" operator="lessThanOrEqual">
      <formula>0.02</formula>
    </cfRule>
  </conditionalFormatting>
  <conditionalFormatting sqref="S263">
    <cfRule type="cellIs" dxfId="1575" priority="99" stopIfTrue="1" operator="greaterThanOrEqual">
      <formula>3</formula>
    </cfRule>
    <cfRule type="cellIs" dxfId="1574" priority="100" stopIfTrue="1" operator="between">
      <formula>1.01</formula>
      <formula>3</formula>
    </cfRule>
    <cfRule type="cellIs" dxfId="1573" priority="101" stopIfTrue="1" operator="lessThanOrEqual">
      <formula>1</formula>
    </cfRule>
  </conditionalFormatting>
  <conditionalFormatting sqref="R263">
    <cfRule type="cellIs" dxfId="1572" priority="78" stopIfTrue="1" operator="between">
      <formula>50.1</formula>
      <formula>100</formula>
    </cfRule>
    <cfRule type="cellIs" dxfId="1571" priority="80" stopIfTrue="1" operator="greaterThan">
      <formula>100</formula>
    </cfRule>
  </conditionalFormatting>
  <conditionalFormatting sqref="Q263">
    <cfRule type="cellIs" dxfId="1570" priority="77" stopIfTrue="1" operator="between">
      <formula>1250.1</formula>
      <formula>5000</formula>
    </cfRule>
    <cfRule type="cellIs" dxfId="1569" priority="79" stopIfTrue="1" operator="greaterThan">
      <formula>5000</formula>
    </cfRule>
  </conditionalFormatting>
  <conditionalFormatting sqref="R263">
    <cfRule type="cellIs" dxfId="1568" priority="75" stopIfTrue="1" operator="between">
      <formula>50.1</formula>
      <formula>100</formula>
    </cfRule>
    <cfRule type="cellIs" dxfId="1567" priority="76" stopIfTrue="1" operator="greaterThan">
      <formula>100</formula>
    </cfRule>
  </conditionalFormatting>
  <conditionalFormatting sqref="Q263">
    <cfRule type="cellIs" dxfId="1566" priority="73" stopIfTrue="1" operator="between">
      <formula>1250.1</formula>
      <formula>5000</formula>
    </cfRule>
    <cfRule type="cellIs" dxfId="1565" priority="74" stopIfTrue="1" operator="greaterThan">
      <formula>5000</formula>
    </cfRule>
  </conditionalFormatting>
  <conditionalFormatting sqref="I273">
    <cfRule type="cellIs" dxfId="1564" priority="55" stopIfTrue="1" operator="lessThanOrEqual">
      <formula>60</formula>
    </cfRule>
    <cfRule type="cellIs" dxfId="1563" priority="56" stopIfTrue="1" operator="between">
      <formula>60</formula>
      <formula>100</formula>
    </cfRule>
    <cfRule type="cellIs" dxfId="1562" priority="57" stopIfTrue="1" operator="greaterThan">
      <formula>100</formula>
    </cfRule>
  </conditionalFormatting>
  <conditionalFormatting sqref="H273">
    <cfRule type="cellIs" dxfId="1561" priority="58" stopIfTrue="1" operator="lessThanOrEqual">
      <formula>2.5</formula>
    </cfRule>
    <cfRule type="cellIs" dxfId="1560" priority="59" stopIfTrue="1" operator="between">
      <formula>2.5</formula>
      <formula>7</formula>
    </cfRule>
    <cfRule type="cellIs" dxfId="1559" priority="60" stopIfTrue="1" operator="greaterThan">
      <formula>7</formula>
    </cfRule>
  </conditionalFormatting>
  <conditionalFormatting sqref="J273">
    <cfRule type="cellIs" dxfId="1558" priority="61" stopIfTrue="1" operator="lessThanOrEqual">
      <formula>12</formula>
    </cfRule>
    <cfRule type="cellIs" dxfId="1557" priority="62" stopIfTrue="1" operator="between">
      <formula>12</formula>
      <formula>16</formula>
    </cfRule>
    <cfRule type="cellIs" dxfId="1556" priority="63" stopIfTrue="1" operator="greaterThan">
      <formula>16</formula>
    </cfRule>
  </conditionalFormatting>
  <conditionalFormatting sqref="M273">
    <cfRule type="cellIs" dxfId="1555" priority="64" stopIfTrue="1" operator="greaterThan">
      <formula>6.2</formula>
    </cfRule>
    <cfRule type="cellIs" dxfId="1554" priority="65" stopIfTrue="1" operator="between">
      <formula>5.601</formula>
      <formula>6.2</formula>
    </cfRule>
    <cfRule type="cellIs" dxfId="1553" priority="66" stopIfTrue="1" operator="lessThanOrEqual">
      <formula>5.6</formula>
    </cfRule>
  </conditionalFormatting>
  <conditionalFormatting sqref="N273">
    <cfRule type="cellIs" dxfId="1552" priority="67" stopIfTrue="1" operator="greaterThan">
      <formula>0.05</formula>
    </cfRule>
    <cfRule type="cellIs" dxfId="1551" priority="68" stopIfTrue="1" operator="between">
      <formula>0.0201</formula>
      <formula>0.05</formula>
    </cfRule>
    <cfRule type="cellIs" dxfId="1550" priority="69" stopIfTrue="1" operator="lessThanOrEqual">
      <formula>0.02</formula>
    </cfRule>
  </conditionalFormatting>
  <conditionalFormatting sqref="S273">
    <cfRule type="cellIs" dxfId="1549" priority="70" stopIfTrue="1" operator="greaterThanOrEqual">
      <formula>3</formula>
    </cfRule>
    <cfRule type="cellIs" dxfId="1548" priority="71" stopIfTrue="1" operator="between">
      <formula>1.01</formula>
      <formula>3</formula>
    </cfRule>
    <cfRule type="cellIs" dxfId="1547" priority="72" stopIfTrue="1" operator="lessThanOrEqual">
      <formula>1</formula>
    </cfRule>
  </conditionalFormatting>
  <conditionalFormatting sqref="R273">
    <cfRule type="cellIs" dxfId="1546" priority="52" stopIfTrue="1" operator="between">
      <formula>50.1</formula>
      <formula>100</formula>
    </cfRule>
    <cfRule type="cellIs" dxfId="1545" priority="54" stopIfTrue="1" operator="greaterThan">
      <formula>100</formula>
    </cfRule>
  </conditionalFormatting>
  <conditionalFormatting sqref="Q273">
    <cfRule type="cellIs" dxfId="1544" priority="51" stopIfTrue="1" operator="between">
      <formula>1250.1</formula>
      <formula>5000</formula>
    </cfRule>
    <cfRule type="cellIs" dxfId="1543" priority="53" stopIfTrue="1" operator="greaterThan">
      <formula>5000</formula>
    </cfRule>
  </conditionalFormatting>
  <conditionalFormatting sqref="R273">
    <cfRule type="cellIs" dxfId="1542" priority="49" stopIfTrue="1" operator="between">
      <formula>50.1</formula>
      <formula>100</formula>
    </cfRule>
    <cfRule type="cellIs" dxfId="1541" priority="50" stopIfTrue="1" operator="greaterThan">
      <formula>100</formula>
    </cfRule>
  </conditionalFormatting>
  <conditionalFormatting sqref="O191">
    <cfRule type="cellIs" dxfId="1540" priority="17" stopIfTrue="1" operator="lessThanOrEqual">
      <formula>0.5</formula>
    </cfRule>
    <cfRule type="cellIs" dxfId="1539" priority="18" stopIfTrue="1" operator="between">
      <formula>0.5</formula>
      <formula>1.5</formula>
    </cfRule>
    <cfRule type="cellIs" dxfId="1538" priority="19" stopIfTrue="1" operator="greaterThan">
      <formula>1.5</formula>
    </cfRule>
  </conditionalFormatting>
  <conditionalFormatting sqref="P191">
    <cfRule type="cellIs" dxfId="1537" priority="20" stopIfTrue="1" operator="lessThanOrEqual">
      <formula>3</formula>
    </cfRule>
    <cfRule type="cellIs" dxfId="1536" priority="21" stopIfTrue="1" operator="between">
      <formula>3</formula>
      <formula>15</formula>
    </cfRule>
    <cfRule type="cellIs" dxfId="1535" priority="22" stopIfTrue="1" operator="greaterThan">
      <formula>15</formula>
    </cfRule>
  </conditionalFormatting>
  <conditionalFormatting sqref="Q191">
    <cfRule type="cellIs" dxfId="1534" priority="23" stopIfTrue="1" operator="lessThanOrEqual">
      <formula>1.25</formula>
    </cfRule>
    <cfRule type="cellIs" dxfId="1533" priority="24" stopIfTrue="1" operator="between">
      <formula>1.25</formula>
      <formula>5</formula>
    </cfRule>
    <cfRule type="cellIs" dxfId="1532" priority="25" stopIfTrue="1" operator="greaterThan">
      <formula>5</formula>
    </cfRule>
  </conditionalFormatting>
  <conditionalFormatting sqref="Q201">
    <cfRule type="cellIs" dxfId="1531" priority="1" stopIfTrue="1" operator="between">
      <formula>1250.1</formula>
      <formula>5000</formula>
    </cfRule>
    <cfRule type="cellIs" dxfId="1530" priority="2" stopIfTrue="1" operator="greaterThan">
      <formula>5000</formula>
    </cfRule>
  </conditionalFormatting>
  <conditionalFormatting sqref="Q190">
    <cfRule type="cellIs" dxfId="1529" priority="5" stopIfTrue="1" operator="between">
      <formula>1250.1</formula>
      <formula>5000</formula>
    </cfRule>
    <cfRule type="cellIs" dxfId="1528" priority="6" stopIfTrue="1" operator="greaterThan">
      <formula>5000</formula>
    </cfRule>
  </conditionalFormatting>
  <conditionalFormatting sqref="Q190">
    <cfRule type="cellIs" dxfId="1527" priority="7" stopIfTrue="1" operator="between">
      <formula>1250.1</formula>
      <formula>5000</formula>
    </cfRule>
    <cfRule type="cellIs" dxfId="1526" priority="8" stopIfTrue="1" operator="greaterThan">
      <formula>5000</formula>
    </cfRule>
  </conditionalFormatting>
  <conditionalFormatting sqref="Q201">
    <cfRule type="cellIs" dxfId="1525" priority="3" stopIfTrue="1" operator="between">
      <formula>1250.1</formula>
      <formula>5000</formula>
    </cfRule>
    <cfRule type="cellIs" dxfId="1524" priority="4" stopIfTrue="1" operator="greaterThan">
      <formula>5000</formula>
    </cfRule>
  </conditionalFormatting>
  <printOptions horizontalCentered="1"/>
  <pageMargins left="0.39370078740157483" right="0.3937007874015748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717"/>
  <sheetViews>
    <sheetView zoomScaleNormal="100" workbookViewId="0">
      <pane ySplit="9" topLeftCell="A10" activePane="bottomLeft" state="frozen"/>
      <selection pane="bottomLeft" activeCell="O17" sqref="O17"/>
    </sheetView>
  </sheetViews>
  <sheetFormatPr defaultColWidth="9.140625" defaultRowHeight="12.75" x14ac:dyDescent="0.2"/>
  <cols>
    <col min="1" max="1" width="5" style="139" customWidth="1"/>
    <col min="2" max="2" width="27.7109375" style="139" customWidth="1"/>
    <col min="3" max="3" width="10" style="31" customWidth="1"/>
    <col min="4" max="8" width="6.42578125" style="9" customWidth="1"/>
    <col min="9" max="10" width="6.42578125" style="13" customWidth="1"/>
    <col min="11" max="11" width="6.42578125" style="10" customWidth="1"/>
    <col min="12" max="12" width="6.42578125" style="9" customWidth="1"/>
    <col min="13" max="15" width="6.42578125" style="8" customWidth="1"/>
    <col min="16" max="17" width="6.42578125" style="13" customWidth="1"/>
    <col min="18" max="23" width="6.42578125" style="8" customWidth="1"/>
    <col min="24" max="24" width="6.42578125" style="9" customWidth="1"/>
    <col min="25" max="35" width="9.140625" style="20"/>
    <col min="36" max="54" width="9.140625" style="1"/>
    <col min="55" max="16384" width="9.140625" style="139"/>
  </cols>
  <sheetData>
    <row r="1" spans="1:54" s="1" customFormat="1" x14ac:dyDescent="0.2">
      <c r="A1" s="147" t="s">
        <v>85</v>
      </c>
      <c r="B1" s="147"/>
      <c r="C1" s="148"/>
      <c r="D1" s="149"/>
      <c r="E1" s="149"/>
      <c r="F1" s="155"/>
      <c r="G1" s="155"/>
      <c r="H1" s="155"/>
      <c r="I1" s="156"/>
      <c r="J1" s="156"/>
      <c r="K1" s="11"/>
      <c r="L1" s="156" t="s">
        <v>22</v>
      </c>
      <c r="M1" s="151"/>
      <c r="N1" s="151"/>
      <c r="O1" s="151"/>
      <c r="P1" s="152"/>
      <c r="Q1" s="152"/>
      <c r="R1" s="151"/>
      <c r="S1" s="151"/>
      <c r="T1" s="151"/>
      <c r="U1" s="151"/>
      <c r="V1" s="151"/>
      <c r="W1" s="151"/>
      <c r="X1" s="151"/>
      <c r="Y1" s="20"/>
      <c r="Z1" s="20"/>
      <c r="AA1" s="20"/>
      <c r="AB1" s="20"/>
      <c r="AC1" s="20"/>
      <c r="AD1" s="20"/>
      <c r="AE1" s="20"/>
      <c r="AF1" s="20"/>
      <c r="AG1" s="20"/>
      <c r="AH1" s="20"/>
      <c r="AI1" s="20"/>
    </row>
    <row r="2" spans="1:54" s="1" customFormat="1" x14ac:dyDescent="0.2">
      <c r="A2" s="154"/>
      <c r="B2" s="154"/>
      <c r="C2" s="148"/>
      <c r="D2" s="149"/>
      <c r="E2" s="149"/>
      <c r="F2" s="155"/>
      <c r="G2" s="155"/>
      <c r="H2" s="155"/>
      <c r="I2" s="156"/>
      <c r="J2" s="156"/>
      <c r="K2" s="12"/>
      <c r="L2" s="156" t="s">
        <v>23</v>
      </c>
      <c r="M2" s="151"/>
      <c r="N2" s="151"/>
      <c r="O2" s="151"/>
      <c r="P2" s="152"/>
      <c r="Q2" s="152"/>
      <c r="R2" s="151"/>
      <c r="S2" s="151"/>
      <c r="T2" s="151"/>
      <c r="U2" s="151"/>
      <c r="V2" s="151"/>
      <c r="W2" s="151"/>
      <c r="X2" s="151"/>
      <c r="Y2" s="20"/>
      <c r="Z2" s="20"/>
      <c r="AA2" s="20"/>
      <c r="AB2" s="20"/>
      <c r="AC2" s="20"/>
      <c r="AD2" s="20"/>
      <c r="AE2" s="20"/>
      <c r="AF2" s="20"/>
      <c r="AG2" s="20"/>
      <c r="AH2" s="20"/>
      <c r="AI2" s="20"/>
    </row>
    <row r="3" spans="1:54" s="1" customFormat="1" x14ac:dyDescent="0.2">
      <c r="A3" s="154"/>
      <c r="B3" s="154"/>
      <c r="C3" s="148"/>
      <c r="D3" s="149"/>
      <c r="E3" s="149"/>
      <c r="F3" s="155"/>
      <c r="G3" s="155"/>
      <c r="H3" s="155"/>
      <c r="I3" s="149"/>
      <c r="J3" s="156"/>
      <c r="K3" s="149" t="s">
        <v>72</v>
      </c>
      <c r="L3" s="151"/>
      <c r="M3" s="151"/>
      <c r="N3" s="151"/>
      <c r="O3" s="151"/>
      <c r="P3" s="152"/>
      <c r="Q3" s="152"/>
      <c r="R3" s="151"/>
      <c r="S3" s="151"/>
      <c r="T3" s="151"/>
      <c r="U3" s="151"/>
      <c r="V3" s="151"/>
      <c r="W3" s="151"/>
      <c r="X3" s="151"/>
      <c r="Y3" s="20"/>
      <c r="Z3" s="20"/>
      <c r="AA3" s="20"/>
      <c r="AB3" s="20"/>
      <c r="AC3" s="20"/>
      <c r="AD3" s="20"/>
      <c r="AE3" s="20"/>
      <c r="AF3" s="20"/>
      <c r="AG3" s="20"/>
      <c r="AH3" s="20"/>
      <c r="AI3" s="20"/>
    </row>
    <row r="4" spans="1:54" s="1" customFormat="1" x14ac:dyDescent="0.2">
      <c r="A4" s="154"/>
      <c r="B4" s="154"/>
      <c r="C4" s="148"/>
      <c r="D4" s="149"/>
      <c r="E4" s="149"/>
      <c r="F4" s="155"/>
      <c r="G4" s="155"/>
      <c r="H4" s="155"/>
      <c r="I4" s="154"/>
      <c r="J4" s="149"/>
      <c r="K4" s="156"/>
      <c r="L4" s="149"/>
      <c r="M4" s="151"/>
      <c r="N4" s="151"/>
      <c r="O4" s="151"/>
      <c r="P4" s="152"/>
      <c r="Q4" s="152"/>
      <c r="R4" s="151"/>
      <c r="S4" s="151"/>
      <c r="T4" s="151"/>
      <c r="U4" s="151"/>
      <c r="V4" s="151"/>
      <c r="W4" s="151"/>
      <c r="X4" s="151"/>
      <c r="Y4" s="20"/>
      <c r="Z4" s="20"/>
      <c r="AA4" s="20"/>
      <c r="AB4" s="20"/>
      <c r="AC4" s="20"/>
      <c r="AD4" s="20"/>
      <c r="AE4" s="20"/>
      <c r="AF4" s="20"/>
      <c r="AG4" s="20"/>
      <c r="AH4" s="20"/>
      <c r="AI4" s="20"/>
    </row>
    <row r="5" spans="1:54" s="1" customFormat="1" x14ac:dyDescent="0.2">
      <c r="A5" s="154" t="s">
        <v>89</v>
      </c>
      <c r="B5" s="154"/>
      <c r="C5" s="148"/>
      <c r="D5" s="149"/>
      <c r="E5" s="149"/>
      <c r="F5" s="155"/>
      <c r="G5" s="155"/>
      <c r="H5" s="155"/>
      <c r="I5" s="154"/>
      <c r="J5" s="149"/>
      <c r="K5" s="156"/>
      <c r="L5" s="149"/>
      <c r="M5" s="151"/>
      <c r="N5" s="151"/>
      <c r="O5" s="151"/>
      <c r="P5" s="152"/>
      <c r="Q5" s="152"/>
      <c r="R5" s="151"/>
      <c r="S5" s="151"/>
      <c r="T5" s="151"/>
      <c r="U5" s="151"/>
      <c r="V5" s="151"/>
      <c r="W5" s="151"/>
      <c r="X5" s="151"/>
      <c r="Y5" s="20"/>
      <c r="Z5" s="20"/>
      <c r="AA5" s="20"/>
      <c r="AB5" s="20"/>
      <c r="AC5" s="20"/>
      <c r="AD5" s="20"/>
      <c r="AE5" s="20"/>
      <c r="AF5" s="20"/>
      <c r="AG5" s="20"/>
      <c r="AH5" s="20"/>
      <c r="AI5" s="20"/>
    </row>
    <row r="6" spans="1:54" s="1" customFormat="1" x14ac:dyDescent="0.2">
      <c r="A6" s="154" t="s">
        <v>87</v>
      </c>
      <c r="B6" s="154"/>
      <c r="C6" s="148"/>
      <c r="D6" s="149"/>
      <c r="E6" s="149"/>
      <c r="F6" s="155"/>
      <c r="G6" s="155"/>
      <c r="H6" s="155"/>
      <c r="I6" s="154"/>
      <c r="J6" s="149"/>
      <c r="K6" s="156"/>
      <c r="L6" s="149"/>
      <c r="M6" s="151"/>
      <c r="N6" s="151"/>
      <c r="O6" s="151"/>
      <c r="P6" s="152"/>
      <c r="Q6" s="152"/>
      <c r="R6" s="151"/>
      <c r="S6" s="151"/>
      <c r="T6" s="151"/>
      <c r="U6" s="151"/>
      <c r="V6" s="151"/>
      <c r="W6" s="151"/>
      <c r="X6" s="151"/>
      <c r="Y6" s="20"/>
      <c r="Z6" s="20"/>
      <c r="AA6" s="20"/>
      <c r="AB6" s="20"/>
      <c r="AC6" s="20"/>
      <c r="AD6" s="20"/>
      <c r="AE6" s="20"/>
      <c r="AF6" s="20"/>
      <c r="AG6" s="20"/>
      <c r="AH6" s="20"/>
      <c r="AI6" s="20"/>
    </row>
    <row r="7" spans="1:54" s="1" customFormat="1" x14ac:dyDescent="0.2">
      <c r="A7" s="154"/>
      <c r="B7" s="154"/>
      <c r="C7" s="148"/>
      <c r="D7" s="149"/>
      <c r="E7" s="149"/>
      <c r="F7" s="155"/>
      <c r="G7" s="155"/>
      <c r="H7" s="155"/>
      <c r="I7" s="154"/>
      <c r="J7" s="149"/>
      <c r="K7" s="156"/>
      <c r="L7" s="149"/>
      <c r="M7" s="151"/>
      <c r="N7" s="151"/>
      <c r="O7" s="151"/>
      <c r="P7" s="152"/>
      <c r="Q7" s="152"/>
      <c r="R7" s="151"/>
      <c r="S7" s="151"/>
      <c r="T7" s="151"/>
      <c r="U7" s="151"/>
      <c r="V7" s="151"/>
      <c r="W7" s="151"/>
      <c r="X7" s="151"/>
      <c r="Y7" s="20"/>
      <c r="Z7" s="20"/>
      <c r="AA7" s="20"/>
      <c r="AB7" s="20"/>
      <c r="AC7" s="20"/>
      <c r="AD7" s="20"/>
      <c r="AE7" s="20"/>
      <c r="AF7" s="20"/>
      <c r="AG7" s="20"/>
      <c r="AH7" s="20"/>
      <c r="AI7" s="20"/>
    </row>
    <row r="8" spans="1:54" s="51" customFormat="1" ht="24.75" customHeight="1" x14ac:dyDescent="0.25">
      <c r="A8" s="185" t="s">
        <v>73</v>
      </c>
      <c r="B8" s="186" t="s">
        <v>24</v>
      </c>
      <c r="C8" s="186" t="s">
        <v>1</v>
      </c>
      <c r="D8" s="187" t="s">
        <v>67</v>
      </c>
      <c r="E8" s="187" t="s">
        <v>69</v>
      </c>
      <c r="F8" s="187" t="s">
        <v>68</v>
      </c>
      <c r="G8" s="187" t="s">
        <v>90</v>
      </c>
      <c r="H8" s="187" t="s">
        <v>92</v>
      </c>
      <c r="I8" s="188" t="s">
        <v>41</v>
      </c>
      <c r="J8" s="162" t="s">
        <v>42</v>
      </c>
      <c r="K8" s="191" t="s">
        <v>43</v>
      </c>
      <c r="L8" s="162" t="s">
        <v>44</v>
      </c>
      <c r="M8" s="162" t="s">
        <v>45</v>
      </c>
      <c r="N8" s="162" t="s">
        <v>46</v>
      </c>
      <c r="O8" s="188" t="s">
        <v>47</v>
      </c>
      <c r="P8" s="188" t="s">
        <v>49</v>
      </c>
      <c r="Q8" s="188" t="s">
        <v>65</v>
      </c>
      <c r="R8" s="162" t="s">
        <v>30</v>
      </c>
      <c r="S8" s="162" t="s">
        <v>31</v>
      </c>
      <c r="T8" s="162" t="s">
        <v>32</v>
      </c>
      <c r="U8" s="162" t="s">
        <v>33</v>
      </c>
      <c r="V8" s="162" t="s">
        <v>66</v>
      </c>
      <c r="W8" s="162" t="s">
        <v>35</v>
      </c>
      <c r="X8" s="162" t="s">
        <v>48</v>
      </c>
      <c r="Y8" s="49"/>
      <c r="Z8" s="49"/>
      <c r="AA8" s="49"/>
      <c r="AB8" s="49"/>
      <c r="AC8" s="49"/>
      <c r="AD8" s="49"/>
      <c r="AE8" s="49"/>
      <c r="AF8" s="49"/>
      <c r="AG8" s="49"/>
      <c r="AH8" s="49"/>
      <c r="AI8" s="49"/>
      <c r="AJ8" s="50"/>
      <c r="AK8" s="50"/>
      <c r="AL8" s="50"/>
      <c r="AM8" s="50"/>
      <c r="AN8" s="50"/>
      <c r="AO8" s="50"/>
      <c r="AP8" s="50"/>
      <c r="AQ8" s="50"/>
      <c r="AR8" s="50"/>
      <c r="AS8" s="50"/>
      <c r="AT8" s="50"/>
      <c r="AU8" s="50"/>
      <c r="AV8" s="50"/>
      <c r="AW8" s="50"/>
      <c r="AX8" s="50"/>
      <c r="AY8" s="50"/>
      <c r="AZ8" s="50"/>
      <c r="BA8" s="50"/>
      <c r="BB8" s="50"/>
    </row>
    <row r="9" spans="1:54" s="51" customFormat="1" ht="12" x14ac:dyDescent="0.2">
      <c r="A9" s="189"/>
      <c r="B9" s="190"/>
      <c r="C9" s="190"/>
      <c r="D9" s="182" t="s">
        <v>40</v>
      </c>
      <c r="E9" s="182" t="s">
        <v>40</v>
      </c>
      <c r="F9" s="182" t="s">
        <v>40</v>
      </c>
      <c r="G9" s="182" t="s">
        <v>91</v>
      </c>
      <c r="H9" s="169" t="s">
        <v>40</v>
      </c>
      <c r="I9" s="169" t="s">
        <v>40</v>
      </c>
      <c r="J9" s="169" t="s">
        <v>40</v>
      </c>
      <c r="K9" s="183" t="s">
        <v>40</v>
      </c>
      <c r="L9" s="169" t="s">
        <v>40</v>
      </c>
      <c r="M9" s="169" t="s">
        <v>40</v>
      </c>
      <c r="N9" s="169" t="s">
        <v>40</v>
      </c>
      <c r="O9" s="182" t="s">
        <v>40</v>
      </c>
      <c r="P9" s="182" t="s">
        <v>40</v>
      </c>
      <c r="Q9" s="182" t="s">
        <v>40</v>
      </c>
      <c r="R9" s="169" t="s">
        <v>15</v>
      </c>
      <c r="S9" s="169" t="s">
        <v>15</v>
      </c>
      <c r="T9" s="169" t="s">
        <v>15</v>
      </c>
      <c r="U9" s="169" t="s">
        <v>15</v>
      </c>
      <c r="V9" s="169" t="s">
        <v>15</v>
      </c>
      <c r="W9" s="169" t="s">
        <v>15</v>
      </c>
      <c r="X9" s="169" t="s">
        <v>15</v>
      </c>
      <c r="Y9" s="49"/>
      <c r="Z9" s="49"/>
      <c r="AA9" s="49"/>
      <c r="AB9" s="49"/>
      <c r="AC9" s="49"/>
      <c r="AD9" s="49"/>
      <c r="AE9" s="49"/>
      <c r="AF9" s="49"/>
      <c r="AG9" s="49"/>
      <c r="AH9" s="49"/>
      <c r="AI9" s="49"/>
      <c r="AJ9" s="50"/>
      <c r="AK9" s="50"/>
      <c r="AL9" s="50"/>
      <c r="AM9" s="50"/>
      <c r="AN9" s="50"/>
      <c r="AO9" s="50"/>
      <c r="AP9" s="50"/>
      <c r="AQ9" s="50"/>
      <c r="AR9" s="50"/>
      <c r="AS9" s="50"/>
      <c r="AT9" s="50"/>
      <c r="AU9" s="50"/>
      <c r="AV9" s="50"/>
      <c r="AW9" s="50"/>
      <c r="AX9" s="50"/>
      <c r="AY9" s="50"/>
      <c r="AZ9" s="50"/>
      <c r="BA9" s="50"/>
      <c r="BB9" s="50"/>
    </row>
    <row r="10" spans="1:54" s="51" customFormat="1" ht="12" x14ac:dyDescent="0.2">
      <c r="A10" s="125">
        <v>12</v>
      </c>
      <c r="B10" s="52" t="s">
        <v>77</v>
      </c>
      <c r="C10" s="79">
        <v>44546</v>
      </c>
      <c r="D10" s="193">
        <v>140</v>
      </c>
      <c r="E10" s="196">
        <v>51</v>
      </c>
      <c r="F10" s="264">
        <v>5</v>
      </c>
      <c r="G10" s="264">
        <v>3</v>
      </c>
      <c r="H10" s="198">
        <v>0.37</v>
      </c>
      <c r="I10" s="98">
        <v>0.18</v>
      </c>
      <c r="J10" s="99">
        <v>1</v>
      </c>
      <c r="K10" s="55">
        <v>1.7999999999999999E-2</v>
      </c>
      <c r="L10" s="98">
        <v>0.21</v>
      </c>
      <c r="M10" s="98">
        <v>0.88</v>
      </c>
      <c r="N10" s="98">
        <v>0.54</v>
      </c>
      <c r="O10" s="99">
        <v>3.8</v>
      </c>
      <c r="P10" s="193">
        <v>970</v>
      </c>
      <c r="Q10" s="193">
        <v>49</v>
      </c>
      <c r="R10" s="99">
        <v>5.0999999999999996</v>
      </c>
      <c r="S10" s="99">
        <v>1.5</v>
      </c>
      <c r="T10" s="99">
        <v>7.6</v>
      </c>
      <c r="U10" s="99">
        <v>1.1000000000000001</v>
      </c>
      <c r="V10" s="99">
        <v>6.7</v>
      </c>
      <c r="W10" s="99">
        <v>9.8000000000000007</v>
      </c>
      <c r="X10" s="100">
        <v>2.6</v>
      </c>
      <c r="Y10" s="49"/>
      <c r="Z10" s="49"/>
      <c r="AA10" s="49"/>
      <c r="AB10" s="49"/>
      <c r="AC10" s="49"/>
      <c r="AD10" s="49"/>
      <c r="AE10" s="49"/>
      <c r="AF10" s="49"/>
      <c r="AG10" s="49"/>
      <c r="AH10" s="49"/>
      <c r="AI10" s="49"/>
      <c r="AJ10" s="50"/>
      <c r="AK10" s="50"/>
      <c r="AL10" s="50"/>
      <c r="AM10" s="50"/>
      <c r="AN10" s="50"/>
      <c r="AO10" s="50"/>
      <c r="AP10" s="50"/>
      <c r="AQ10" s="50"/>
      <c r="AR10" s="50"/>
      <c r="AS10" s="50"/>
      <c r="AT10" s="50"/>
      <c r="AU10" s="50"/>
      <c r="AV10" s="50"/>
      <c r="AW10" s="50"/>
      <c r="AX10" s="50"/>
      <c r="AY10" s="50"/>
      <c r="AZ10" s="50"/>
      <c r="BA10" s="50"/>
      <c r="BB10" s="50"/>
    </row>
    <row r="11" spans="1:54" s="51" customFormat="1" ht="12" x14ac:dyDescent="0.2">
      <c r="A11" s="125">
        <v>24</v>
      </c>
      <c r="B11" s="52" t="s">
        <v>110</v>
      </c>
      <c r="C11" s="79">
        <v>44550</v>
      </c>
      <c r="D11" s="67">
        <v>150</v>
      </c>
      <c r="E11" s="140">
        <v>41</v>
      </c>
      <c r="F11" s="196">
        <v>12</v>
      </c>
      <c r="G11" s="276">
        <v>2</v>
      </c>
      <c r="H11" s="192">
        <v>0.34</v>
      </c>
      <c r="I11" s="54">
        <v>0.12</v>
      </c>
      <c r="J11" s="56">
        <v>1</v>
      </c>
      <c r="K11" s="55">
        <v>1.6E-2</v>
      </c>
      <c r="L11" s="54">
        <v>0.23</v>
      </c>
      <c r="M11" s="54">
        <v>0.85</v>
      </c>
      <c r="N11" s="54">
        <v>0.26</v>
      </c>
      <c r="O11" s="56">
        <v>2.8</v>
      </c>
      <c r="P11" s="67">
        <v>750</v>
      </c>
      <c r="Q11" s="67">
        <v>34</v>
      </c>
      <c r="R11" s="56">
        <v>7.5</v>
      </c>
      <c r="S11" s="56">
        <v>2.1</v>
      </c>
      <c r="T11" s="67">
        <v>12</v>
      </c>
      <c r="U11" s="56">
        <v>1.6</v>
      </c>
      <c r="V11" s="67">
        <v>11</v>
      </c>
      <c r="W11" s="67">
        <v>10</v>
      </c>
      <c r="X11" s="57">
        <v>2.5</v>
      </c>
      <c r="Y11" s="49"/>
      <c r="Z11" s="49"/>
      <c r="AA11" s="49"/>
      <c r="AB11" s="49"/>
      <c r="AC11" s="49"/>
      <c r="AD11" s="49"/>
      <c r="AE11" s="49"/>
      <c r="AF11" s="49"/>
      <c r="AG11" s="49"/>
      <c r="AH11" s="49"/>
      <c r="AI11" s="49"/>
      <c r="AJ11" s="50"/>
      <c r="AK11" s="50"/>
      <c r="AL11" s="50"/>
      <c r="AM11" s="50"/>
      <c r="AN11" s="50"/>
      <c r="AO11" s="50"/>
      <c r="AP11" s="50"/>
      <c r="AQ11" s="50"/>
      <c r="AR11" s="50"/>
      <c r="AS11" s="50"/>
      <c r="AT11" s="50"/>
      <c r="AU11" s="50"/>
      <c r="AV11" s="50"/>
      <c r="AW11" s="50"/>
      <c r="AX11" s="50"/>
      <c r="AY11" s="50"/>
      <c r="AZ11" s="50"/>
      <c r="BA11" s="50"/>
      <c r="BB11" s="50"/>
    </row>
    <row r="12" spans="1:54" s="51" customFormat="1" ht="12" x14ac:dyDescent="0.2">
      <c r="A12" s="125">
        <v>32</v>
      </c>
      <c r="B12" s="52" t="s">
        <v>150</v>
      </c>
      <c r="C12" s="79">
        <v>44551</v>
      </c>
      <c r="D12" s="67">
        <v>230</v>
      </c>
      <c r="E12" s="140">
        <v>76</v>
      </c>
      <c r="F12" s="140">
        <v>10</v>
      </c>
      <c r="G12" s="264">
        <v>3</v>
      </c>
      <c r="H12" s="192">
        <v>0.35</v>
      </c>
      <c r="I12" s="54">
        <v>0.27</v>
      </c>
      <c r="J12" s="54">
        <v>0.84</v>
      </c>
      <c r="K12" s="55">
        <v>2.3E-2</v>
      </c>
      <c r="L12" s="54">
        <v>0.27</v>
      </c>
      <c r="M12" s="54">
        <v>0.84</v>
      </c>
      <c r="N12" s="54">
        <v>0.42</v>
      </c>
      <c r="O12" s="56">
        <v>5.2</v>
      </c>
      <c r="P12" s="67">
        <v>1300</v>
      </c>
      <c r="Q12" s="67">
        <v>120</v>
      </c>
      <c r="R12" s="56">
        <v>7.2</v>
      </c>
      <c r="S12" s="56">
        <v>1.9</v>
      </c>
      <c r="T12" s="56">
        <v>9.5</v>
      </c>
      <c r="U12" s="56">
        <v>1.4</v>
      </c>
      <c r="V12" s="56">
        <v>9.1</v>
      </c>
      <c r="W12" s="56">
        <v>9.1</v>
      </c>
      <c r="X12" s="57">
        <v>3.9</v>
      </c>
      <c r="Y12" s="49"/>
      <c r="Z12" s="49"/>
      <c r="AA12" s="49"/>
      <c r="AB12" s="49"/>
      <c r="AC12" s="49"/>
      <c r="AD12" s="49"/>
      <c r="AE12" s="49"/>
      <c r="AF12" s="49"/>
      <c r="AG12" s="49"/>
      <c r="AH12" s="49"/>
      <c r="AI12" s="49"/>
      <c r="AJ12" s="50"/>
      <c r="AK12" s="50"/>
      <c r="AL12" s="50"/>
      <c r="AM12" s="50"/>
      <c r="AN12" s="50"/>
      <c r="AO12" s="50"/>
      <c r="AP12" s="50"/>
      <c r="AQ12" s="50"/>
      <c r="AR12" s="50"/>
      <c r="AS12" s="50"/>
      <c r="AT12" s="50"/>
      <c r="AU12" s="50"/>
      <c r="AV12" s="50"/>
      <c r="AW12" s="50"/>
      <c r="AX12" s="50"/>
      <c r="AY12" s="50"/>
      <c r="AZ12" s="50"/>
      <c r="BA12" s="50"/>
      <c r="BB12" s="50"/>
    </row>
    <row r="13" spans="1:54" s="51" customFormat="1" ht="12" x14ac:dyDescent="0.2">
      <c r="A13" s="125">
        <v>202</v>
      </c>
      <c r="B13" s="52" t="s">
        <v>74</v>
      </c>
      <c r="C13" s="79">
        <v>44546</v>
      </c>
      <c r="D13" s="67">
        <v>190</v>
      </c>
      <c r="E13" s="140">
        <v>110</v>
      </c>
      <c r="F13" s="140">
        <v>16</v>
      </c>
      <c r="G13" s="260">
        <v>2</v>
      </c>
      <c r="H13" s="192">
        <v>0.36</v>
      </c>
      <c r="I13" s="54">
        <v>0.34</v>
      </c>
      <c r="J13" s="54">
        <v>0.87</v>
      </c>
      <c r="K13" s="55">
        <v>3.5000000000000003E-2</v>
      </c>
      <c r="L13" s="54">
        <v>0.24</v>
      </c>
      <c r="M13" s="54">
        <v>0.41</v>
      </c>
      <c r="N13" s="56">
        <v>1.1000000000000001</v>
      </c>
      <c r="O13" s="56">
        <v>5.2</v>
      </c>
      <c r="P13" s="67">
        <v>1800</v>
      </c>
      <c r="Q13" s="67">
        <v>38</v>
      </c>
      <c r="R13" s="56">
        <v>3.1</v>
      </c>
      <c r="S13" s="54">
        <v>0.73</v>
      </c>
      <c r="T13" s="56">
        <v>4.0999999999999996</v>
      </c>
      <c r="U13" s="54">
        <v>0.4</v>
      </c>
      <c r="V13" s="56">
        <v>2.7</v>
      </c>
      <c r="W13" s="56">
        <v>5.8</v>
      </c>
      <c r="X13" s="57">
        <v>2.6</v>
      </c>
      <c r="Y13" s="49"/>
      <c r="Z13" s="49"/>
      <c r="AA13" s="49"/>
      <c r="AB13" s="49"/>
      <c r="AC13" s="49"/>
      <c r="AD13" s="49"/>
      <c r="AE13" s="49"/>
      <c r="AF13" s="49"/>
      <c r="AG13" s="49"/>
      <c r="AH13" s="49"/>
      <c r="AI13" s="49"/>
      <c r="AJ13" s="50"/>
      <c r="AK13" s="50"/>
      <c r="AL13" s="50"/>
      <c r="AM13" s="50"/>
      <c r="AN13" s="50"/>
      <c r="AO13" s="50"/>
      <c r="AP13" s="50"/>
      <c r="AQ13" s="50"/>
      <c r="AR13" s="50"/>
      <c r="AS13" s="50"/>
      <c r="AT13" s="50"/>
      <c r="AU13" s="50"/>
      <c r="AV13" s="50"/>
      <c r="AW13" s="50"/>
      <c r="AX13" s="50"/>
      <c r="AY13" s="50"/>
      <c r="AZ13" s="50"/>
      <c r="BA13" s="50"/>
      <c r="BB13" s="50"/>
    </row>
    <row r="14" spans="1:54" s="51" customFormat="1" ht="12" x14ac:dyDescent="0.2">
      <c r="A14" s="125">
        <v>302</v>
      </c>
      <c r="B14" s="52" t="s">
        <v>146</v>
      </c>
      <c r="C14" s="79">
        <v>44546</v>
      </c>
      <c r="D14" s="67">
        <v>240</v>
      </c>
      <c r="E14" s="140">
        <v>130</v>
      </c>
      <c r="F14" s="140">
        <v>20</v>
      </c>
      <c r="G14" s="264">
        <v>3</v>
      </c>
      <c r="H14" s="192">
        <v>0.4</v>
      </c>
      <c r="I14" s="54">
        <v>0.43</v>
      </c>
      <c r="J14" s="54">
        <v>0.75</v>
      </c>
      <c r="K14" s="55">
        <v>4.5999999999999999E-2</v>
      </c>
      <c r="L14" s="54">
        <v>0.24</v>
      </c>
      <c r="M14" s="54">
        <v>0.47</v>
      </c>
      <c r="N14" s="56">
        <v>1.1000000000000001</v>
      </c>
      <c r="O14" s="56">
        <v>5.7</v>
      </c>
      <c r="P14" s="67">
        <v>1700</v>
      </c>
      <c r="Q14" s="67">
        <v>49</v>
      </c>
      <c r="R14" s="56">
        <v>3.9</v>
      </c>
      <c r="S14" s="54">
        <v>0.75</v>
      </c>
      <c r="T14" s="56">
        <v>3.6</v>
      </c>
      <c r="U14" s="54">
        <v>0.41</v>
      </c>
      <c r="V14" s="56">
        <v>3</v>
      </c>
      <c r="W14" s="56">
        <v>5.5</v>
      </c>
      <c r="X14" s="57">
        <v>2.5</v>
      </c>
      <c r="Y14" s="49"/>
      <c r="Z14" s="49"/>
      <c r="AA14" s="49"/>
      <c r="AB14" s="49"/>
      <c r="AC14" s="49"/>
      <c r="AD14" s="49"/>
      <c r="AE14" s="49"/>
      <c r="AF14" s="49"/>
      <c r="AG14" s="49"/>
      <c r="AH14" s="49"/>
      <c r="AI14" s="49"/>
      <c r="AJ14" s="50"/>
      <c r="AK14" s="50"/>
      <c r="AL14" s="50"/>
      <c r="AM14" s="50"/>
      <c r="AN14" s="50"/>
      <c r="AO14" s="50"/>
      <c r="AP14" s="50"/>
      <c r="AQ14" s="50"/>
      <c r="AR14" s="50"/>
      <c r="AS14" s="50"/>
      <c r="AT14" s="50"/>
      <c r="AU14" s="50"/>
      <c r="AV14" s="50"/>
      <c r="AW14" s="50"/>
      <c r="AX14" s="50"/>
      <c r="AY14" s="50"/>
      <c r="AZ14" s="50"/>
      <c r="BA14" s="50"/>
      <c r="BB14" s="50"/>
    </row>
    <row r="15" spans="1:54" s="51" customFormat="1" ht="12" x14ac:dyDescent="0.2">
      <c r="A15" s="125">
        <v>512</v>
      </c>
      <c r="B15" s="52" t="s">
        <v>116</v>
      </c>
      <c r="C15" s="79">
        <v>44546</v>
      </c>
      <c r="D15" s="67">
        <v>390</v>
      </c>
      <c r="E15" s="140">
        <v>210</v>
      </c>
      <c r="F15" s="140">
        <v>60</v>
      </c>
      <c r="G15" s="260">
        <v>2</v>
      </c>
      <c r="H15" s="192">
        <v>0.37</v>
      </c>
      <c r="I15" s="56">
        <v>1.9</v>
      </c>
      <c r="J15" s="56">
        <v>1.1000000000000001</v>
      </c>
      <c r="K15" s="55">
        <v>3.9E-2</v>
      </c>
      <c r="L15" s="54">
        <v>0.33</v>
      </c>
      <c r="M15" s="56">
        <v>2.9</v>
      </c>
      <c r="N15" s="54">
        <v>0.46</v>
      </c>
      <c r="O15" s="56">
        <v>7.7</v>
      </c>
      <c r="P15" s="67">
        <v>3400</v>
      </c>
      <c r="Q15" s="67">
        <v>140</v>
      </c>
      <c r="R15" s="56">
        <v>4.0999999999999996</v>
      </c>
      <c r="S15" s="56">
        <v>1.4</v>
      </c>
      <c r="T15" s="56">
        <v>6.8</v>
      </c>
      <c r="U15" s="56">
        <v>1</v>
      </c>
      <c r="V15" s="56">
        <v>5.5</v>
      </c>
      <c r="W15" s="67">
        <v>11</v>
      </c>
      <c r="X15" s="57">
        <v>4.5999999999999996</v>
      </c>
      <c r="Y15" s="49"/>
      <c r="Z15" s="49"/>
      <c r="AA15" s="49"/>
      <c r="AB15" s="49"/>
      <c r="AC15" s="49"/>
      <c r="AD15" s="49"/>
      <c r="AE15" s="49"/>
      <c r="AF15" s="49"/>
      <c r="AG15" s="49"/>
      <c r="AH15" s="49"/>
      <c r="AI15" s="49"/>
      <c r="AJ15" s="50"/>
      <c r="AK15" s="50"/>
      <c r="AL15" s="50"/>
      <c r="AM15" s="50"/>
      <c r="AN15" s="50"/>
      <c r="AO15" s="50"/>
      <c r="AP15" s="50"/>
      <c r="AQ15" s="50"/>
      <c r="AR15" s="50"/>
      <c r="AS15" s="50"/>
      <c r="AT15" s="50"/>
      <c r="AU15" s="50"/>
      <c r="AV15" s="50"/>
      <c r="AW15" s="50"/>
      <c r="AX15" s="50"/>
      <c r="AY15" s="50"/>
      <c r="AZ15" s="50"/>
      <c r="BA15" s="50"/>
      <c r="BB15" s="50"/>
    </row>
    <row r="16" spans="1:54" s="51" customFormat="1" ht="12" x14ac:dyDescent="0.2">
      <c r="A16" s="125">
        <v>550</v>
      </c>
      <c r="B16" s="52" t="s">
        <v>78</v>
      </c>
      <c r="C16" s="79">
        <v>44546</v>
      </c>
      <c r="D16" s="67">
        <v>290</v>
      </c>
      <c r="E16" s="140">
        <v>120</v>
      </c>
      <c r="F16" s="140">
        <v>10</v>
      </c>
      <c r="G16" s="264">
        <v>3</v>
      </c>
      <c r="H16" s="192">
        <v>0.49</v>
      </c>
      <c r="I16" s="54">
        <v>0.55000000000000004</v>
      </c>
      <c r="J16" s="56">
        <v>1.1000000000000001</v>
      </c>
      <c r="K16" s="55">
        <v>3.6999999999999998E-2</v>
      </c>
      <c r="L16" s="54">
        <v>0.36</v>
      </c>
      <c r="M16" s="56">
        <v>1.8</v>
      </c>
      <c r="N16" s="54">
        <v>0.91</v>
      </c>
      <c r="O16" s="67">
        <v>11</v>
      </c>
      <c r="P16" s="67">
        <v>2100</v>
      </c>
      <c r="Q16" s="67">
        <v>100</v>
      </c>
      <c r="R16" s="56">
        <v>5.9</v>
      </c>
      <c r="S16" s="56">
        <v>1.4</v>
      </c>
      <c r="T16" s="56">
        <v>5.7</v>
      </c>
      <c r="U16" s="56">
        <v>1.1000000000000001</v>
      </c>
      <c r="V16" s="56">
        <v>5.0999999999999996</v>
      </c>
      <c r="W16" s="56">
        <v>8</v>
      </c>
      <c r="X16" s="57">
        <v>3.4</v>
      </c>
      <c r="Y16" s="49"/>
      <c r="Z16" s="49"/>
      <c r="AA16" s="49"/>
      <c r="AB16" s="49"/>
      <c r="AC16" s="49"/>
      <c r="AD16" s="49"/>
      <c r="AE16" s="49"/>
      <c r="AF16" s="49"/>
      <c r="AG16" s="49"/>
      <c r="AH16" s="49"/>
      <c r="AI16" s="49"/>
      <c r="AJ16" s="50"/>
      <c r="AK16" s="50"/>
      <c r="AL16" s="50"/>
      <c r="AM16" s="50"/>
      <c r="AN16" s="50"/>
      <c r="AO16" s="50"/>
      <c r="AP16" s="50"/>
      <c r="AQ16" s="50"/>
      <c r="AR16" s="50"/>
      <c r="AS16" s="50"/>
      <c r="AT16" s="50"/>
      <c r="AU16" s="50"/>
      <c r="AV16" s="50"/>
      <c r="AW16" s="50"/>
      <c r="AX16" s="50"/>
      <c r="AY16" s="50"/>
      <c r="AZ16" s="50"/>
      <c r="BA16" s="50"/>
      <c r="BB16" s="50"/>
    </row>
    <row r="17" spans="1:54" s="51" customFormat="1" ht="12" x14ac:dyDescent="0.2">
      <c r="A17" s="125" t="s">
        <v>86</v>
      </c>
      <c r="B17" s="52" t="s">
        <v>147</v>
      </c>
      <c r="C17" s="79">
        <v>44550</v>
      </c>
      <c r="D17" s="67">
        <v>250</v>
      </c>
      <c r="E17" s="140">
        <v>104</v>
      </c>
      <c r="F17" s="140">
        <v>12</v>
      </c>
      <c r="G17" s="264">
        <v>3</v>
      </c>
      <c r="H17" s="192">
        <v>0.46</v>
      </c>
      <c r="I17" s="54">
        <v>0.38</v>
      </c>
      <c r="J17" s="54">
        <v>0.83</v>
      </c>
      <c r="K17" s="55">
        <v>2.7E-2</v>
      </c>
      <c r="L17" s="54">
        <v>0.35</v>
      </c>
      <c r="M17" s="56">
        <v>1.2</v>
      </c>
      <c r="N17" s="54">
        <v>0.59</v>
      </c>
      <c r="O17" s="56">
        <v>6.6</v>
      </c>
      <c r="P17" s="67">
        <v>1800</v>
      </c>
      <c r="Q17" s="67">
        <v>90</v>
      </c>
      <c r="R17" s="56">
        <v>5.2</v>
      </c>
      <c r="S17" s="56">
        <v>1.1000000000000001</v>
      </c>
      <c r="T17" s="56">
        <v>4.7</v>
      </c>
      <c r="U17" s="54">
        <v>0.86</v>
      </c>
      <c r="V17" s="56">
        <v>4.3</v>
      </c>
      <c r="W17" s="56">
        <v>6.4</v>
      </c>
      <c r="X17" s="57">
        <v>3.2</v>
      </c>
      <c r="Y17" s="49"/>
      <c r="Z17" s="49"/>
      <c r="AA17" s="49"/>
      <c r="AB17" s="49"/>
      <c r="AC17" s="49"/>
      <c r="AD17" s="49"/>
      <c r="AE17" s="49"/>
      <c r="AF17" s="49"/>
      <c r="AG17" s="49"/>
      <c r="AH17" s="49"/>
      <c r="AI17" s="49"/>
      <c r="AJ17" s="50"/>
      <c r="AK17" s="50"/>
      <c r="AL17" s="50"/>
      <c r="AM17" s="50"/>
      <c r="AN17" s="50"/>
      <c r="AO17" s="50"/>
      <c r="AP17" s="50"/>
      <c r="AQ17" s="50"/>
      <c r="AR17" s="50"/>
      <c r="AS17" s="50"/>
      <c r="AT17" s="50"/>
      <c r="AU17" s="50"/>
      <c r="AV17" s="50"/>
      <c r="AW17" s="50"/>
      <c r="AX17" s="50"/>
      <c r="AY17" s="50"/>
      <c r="AZ17" s="50"/>
      <c r="BA17" s="50"/>
      <c r="BB17" s="50"/>
    </row>
    <row r="18" spans="1:54" s="51" customFormat="1" ht="12" x14ac:dyDescent="0.2">
      <c r="A18" s="125">
        <v>554</v>
      </c>
      <c r="B18" s="52" t="s">
        <v>123</v>
      </c>
      <c r="C18" s="79">
        <v>44551</v>
      </c>
      <c r="D18" s="67">
        <v>240</v>
      </c>
      <c r="E18" s="140">
        <v>93</v>
      </c>
      <c r="F18" s="140">
        <v>11</v>
      </c>
      <c r="G18" s="264">
        <v>4</v>
      </c>
      <c r="H18" s="192">
        <v>0.4</v>
      </c>
      <c r="I18" s="54">
        <v>0.34</v>
      </c>
      <c r="J18" s="54">
        <v>0.79</v>
      </c>
      <c r="K18" s="55">
        <v>2.9000000000000001E-2</v>
      </c>
      <c r="L18" s="54">
        <v>0.3</v>
      </c>
      <c r="M18" s="54">
        <v>0.72</v>
      </c>
      <c r="N18" s="54">
        <v>0.51</v>
      </c>
      <c r="O18" s="56">
        <v>6</v>
      </c>
      <c r="P18" s="67">
        <v>1700</v>
      </c>
      <c r="Q18" s="67">
        <v>110</v>
      </c>
      <c r="R18" s="56">
        <v>5.7</v>
      </c>
      <c r="S18" s="56">
        <v>1.1000000000000001</v>
      </c>
      <c r="T18" s="56">
        <v>4.4000000000000004</v>
      </c>
      <c r="U18" s="56">
        <v>1.1000000000000001</v>
      </c>
      <c r="V18" s="56">
        <v>4.7</v>
      </c>
      <c r="W18" s="56">
        <v>6.1</v>
      </c>
      <c r="X18" s="57">
        <v>3.3</v>
      </c>
      <c r="Y18" s="49"/>
      <c r="Z18" s="49"/>
      <c r="AA18" s="49"/>
      <c r="AB18" s="49"/>
      <c r="AC18" s="49"/>
      <c r="AD18" s="49"/>
      <c r="AE18" s="49"/>
      <c r="AF18" s="49"/>
      <c r="AG18" s="49"/>
      <c r="AH18" s="49"/>
      <c r="AI18" s="49"/>
      <c r="AJ18" s="50"/>
      <c r="AK18" s="50"/>
      <c r="AL18" s="50"/>
      <c r="AM18" s="50"/>
      <c r="AN18" s="50"/>
      <c r="AO18" s="50"/>
      <c r="AP18" s="50"/>
      <c r="AQ18" s="50"/>
      <c r="AR18" s="50"/>
      <c r="AS18" s="50"/>
      <c r="AT18" s="50"/>
      <c r="AU18" s="50"/>
      <c r="AV18" s="50"/>
      <c r="AW18" s="50"/>
      <c r="AX18" s="50"/>
      <c r="AY18" s="50"/>
      <c r="AZ18" s="50"/>
      <c r="BA18" s="50"/>
      <c r="BB18" s="50"/>
    </row>
    <row r="19" spans="1:54" s="51" customFormat="1" ht="12" x14ac:dyDescent="0.2">
      <c r="A19" s="125">
        <v>558</v>
      </c>
      <c r="B19" s="52" t="s">
        <v>124</v>
      </c>
      <c r="C19" s="79">
        <v>44551</v>
      </c>
      <c r="D19" s="67">
        <v>240</v>
      </c>
      <c r="E19" s="140">
        <v>90</v>
      </c>
      <c r="F19" s="140">
        <v>13</v>
      </c>
      <c r="G19" s="264">
        <v>3</v>
      </c>
      <c r="H19" s="192">
        <v>0.38</v>
      </c>
      <c r="I19" s="54">
        <v>0.28000000000000003</v>
      </c>
      <c r="J19" s="54">
        <v>0.94</v>
      </c>
      <c r="K19" s="55">
        <v>2.5999999999999999E-2</v>
      </c>
      <c r="L19" s="54">
        <v>0.23</v>
      </c>
      <c r="M19" s="54">
        <v>0.6</v>
      </c>
      <c r="N19" s="54">
        <v>0.53</v>
      </c>
      <c r="O19" s="56">
        <v>4.2</v>
      </c>
      <c r="P19" s="67">
        <v>1200</v>
      </c>
      <c r="Q19" s="67">
        <v>72</v>
      </c>
      <c r="R19" s="56">
        <v>5.4</v>
      </c>
      <c r="S19" s="54">
        <v>0.97</v>
      </c>
      <c r="T19" s="56">
        <v>3.8</v>
      </c>
      <c r="U19" s="54">
        <v>0.74</v>
      </c>
      <c r="V19" s="56">
        <v>4.3</v>
      </c>
      <c r="W19" s="56">
        <v>5.0999999999999996</v>
      </c>
      <c r="X19" s="57">
        <v>3.1</v>
      </c>
      <c r="Y19" s="49"/>
      <c r="Z19" s="49"/>
      <c r="AA19" s="49"/>
      <c r="AB19" s="49"/>
      <c r="AC19" s="49"/>
      <c r="AD19" s="49"/>
      <c r="AE19" s="49"/>
      <c r="AF19" s="49"/>
      <c r="AG19" s="49"/>
      <c r="AH19" s="49"/>
      <c r="AI19" s="49"/>
      <c r="AJ19" s="50"/>
      <c r="AK19" s="50"/>
      <c r="AL19" s="50"/>
      <c r="AM19" s="50"/>
      <c r="AN19" s="50"/>
      <c r="AO19" s="50"/>
      <c r="AP19" s="50"/>
      <c r="AQ19" s="50"/>
      <c r="AR19" s="50"/>
      <c r="AS19" s="50"/>
      <c r="AT19" s="50"/>
      <c r="AU19" s="50"/>
      <c r="AV19" s="50"/>
      <c r="AW19" s="50"/>
      <c r="AX19" s="50"/>
      <c r="AY19" s="50"/>
      <c r="AZ19" s="50"/>
      <c r="BA19" s="50"/>
      <c r="BB19" s="50"/>
    </row>
    <row r="20" spans="1:54" s="51" customFormat="1" ht="12" x14ac:dyDescent="0.2">
      <c r="A20" s="125">
        <v>568</v>
      </c>
      <c r="B20" s="52" t="s">
        <v>125</v>
      </c>
      <c r="C20" s="79">
        <v>44551</v>
      </c>
      <c r="D20" s="67">
        <v>230</v>
      </c>
      <c r="E20" s="140">
        <v>93</v>
      </c>
      <c r="F20" s="140">
        <v>13</v>
      </c>
      <c r="G20" s="264">
        <v>3</v>
      </c>
      <c r="H20" s="192">
        <v>0.33</v>
      </c>
      <c r="I20" s="54">
        <v>0.21</v>
      </c>
      <c r="J20" s="54">
        <v>0.72</v>
      </c>
      <c r="K20" s="55">
        <v>0.03</v>
      </c>
      <c r="L20" s="54">
        <v>0.2</v>
      </c>
      <c r="M20" s="54">
        <v>0.46</v>
      </c>
      <c r="N20" s="54">
        <v>0.54</v>
      </c>
      <c r="O20" s="56">
        <v>4.5</v>
      </c>
      <c r="P20" s="67">
        <v>880</v>
      </c>
      <c r="Q20" s="67">
        <v>35</v>
      </c>
      <c r="R20" s="56">
        <v>4.2</v>
      </c>
      <c r="S20" s="54">
        <v>0.73</v>
      </c>
      <c r="T20" s="56">
        <v>3.3</v>
      </c>
      <c r="U20" s="54">
        <v>0.48</v>
      </c>
      <c r="V20" s="56">
        <v>3.6</v>
      </c>
      <c r="W20" s="56">
        <v>4.4000000000000004</v>
      </c>
      <c r="X20" s="57">
        <v>2.9</v>
      </c>
      <c r="Y20" s="49"/>
      <c r="Z20" s="49"/>
      <c r="AA20" s="49"/>
      <c r="AB20" s="49"/>
      <c r="AC20" s="49"/>
      <c r="AD20" s="49"/>
      <c r="AE20" s="49"/>
      <c r="AF20" s="49"/>
      <c r="AG20" s="49"/>
      <c r="AH20" s="49"/>
      <c r="AI20" s="49"/>
      <c r="AJ20" s="50"/>
      <c r="AK20" s="50"/>
      <c r="AL20" s="50"/>
      <c r="AM20" s="50"/>
      <c r="AN20" s="50"/>
      <c r="AO20" s="50"/>
      <c r="AP20" s="50"/>
      <c r="AQ20" s="50"/>
      <c r="AR20" s="50"/>
      <c r="AS20" s="50"/>
      <c r="AT20" s="50"/>
      <c r="AU20" s="50"/>
      <c r="AV20" s="50"/>
      <c r="AW20" s="50"/>
      <c r="AX20" s="50"/>
      <c r="AY20" s="50"/>
      <c r="AZ20" s="50"/>
      <c r="BA20" s="50"/>
      <c r="BB20" s="50"/>
    </row>
    <row r="21" spans="1:54" s="51" customFormat="1" ht="12" x14ac:dyDescent="0.2">
      <c r="A21" s="126">
        <v>602</v>
      </c>
      <c r="B21" s="58" t="s">
        <v>129</v>
      </c>
      <c r="C21" s="80">
        <v>44550</v>
      </c>
      <c r="D21" s="131">
        <v>75</v>
      </c>
      <c r="E21" s="267">
        <v>27</v>
      </c>
      <c r="F21" s="260">
        <v>8</v>
      </c>
      <c r="G21" s="263">
        <v>2</v>
      </c>
      <c r="H21" s="195">
        <v>0.32</v>
      </c>
      <c r="I21" s="265">
        <v>9.2999999999999999E-2</v>
      </c>
      <c r="J21" s="59">
        <v>0.86</v>
      </c>
      <c r="K21" s="277">
        <v>0.01</v>
      </c>
      <c r="L21" s="59">
        <v>0.19</v>
      </c>
      <c r="M21" s="59">
        <v>0.62</v>
      </c>
      <c r="N21" s="59">
        <v>0.3</v>
      </c>
      <c r="O21" s="60">
        <v>1.1000000000000001</v>
      </c>
      <c r="P21" s="131">
        <v>390</v>
      </c>
      <c r="Q21" s="131">
        <v>50</v>
      </c>
      <c r="R21" s="60">
        <v>5.2</v>
      </c>
      <c r="S21" s="60">
        <v>1.7</v>
      </c>
      <c r="T21" s="60">
        <v>5.5</v>
      </c>
      <c r="U21" s="60">
        <v>1.1000000000000001</v>
      </c>
      <c r="V21" s="60">
        <v>6.2</v>
      </c>
      <c r="W21" s="60">
        <v>7.8</v>
      </c>
      <c r="X21" s="327">
        <v>1.2</v>
      </c>
      <c r="Y21" s="49"/>
      <c r="Z21" s="49"/>
      <c r="AA21" s="49"/>
      <c r="AB21" s="49"/>
      <c r="AC21" s="49"/>
      <c r="AD21" s="49"/>
      <c r="AE21" s="49"/>
      <c r="AF21" s="49"/>
      <c r="AG21" s="49"/>
      <c r="AH21" s="49"/>
      <c r="AI21" s="49"/>
      <c r="AJ21" s="50"/>
      <c r="AK21" s="50"/>
      <c r="AL21" s="50"/>
      <c r="AM21" s="50"/>
      <c r="AN21" s="50"/>
      <c r="AO21" s="50"/>
      <c r="AP21" s="50"/>
      <c r="AQ21" s="50"/>
      <c r="AR21" s="50"/>
      <c r="AS21" s="50"/>
      <c r="AT21" s="50"/>
      <c r="AU21" s="50"/>
      <c r="AV21" s="50"/>
      <c r="AW21" s="50"/>
      <c r="AX21" s="50"/>
      <c r="AY21" s="50"/>
      <c r="AZ21" s="50"/>
      <c r="BA21" s="50"/>
      <c r="BB21" s="50"/>
    </row>
    <row r="22" spans="1:54" s="1" customFormat="1" x14ac:dyDescent="0.2">
      <c r="A22" s="134"/>
      <c r="B22" s="134"/>
      <c r="C22" s="135"/>
      <c r="D22" s="134"/>
      <c r="E22" s="134"/>
      <c r="F22" s="134"/>
      <c r="G22" s="212"/>
      <c r="H22" s="134"/>
      <c r="I22" s="134"/>
      <c r="J22" s="134"/>
      <c r="K22" s="212"/>
      <c r="L22" s="134"/>
      <c r="M22" s="134"/>
      <c r="N22" s="134"/>
      <c r="O22" s="134"/>
      <c r="P22" s="136"/>
      <c r="Q22" s="136"/>
      <c r="R22" s="134"/>
      <c r="S22" s="134"/>
      <c r="T22" s="134"/>
      <c r="U22" s="134"/>
      <c r="V22" s="134"/>
      <c r="W22" s="134"/>
      <c r="X22" s="134"/>
      <c r="Y22" s="20"/>
      <c r="Z22" s="20"/>
      <c r="AA22" s="20"/>
      <c r="AB22" s="20"/>
      <c r="AC22" s="20"/>
      <c r="AD22" s="20"/>
      <c r="AE22" s="20"/>
      <c r="AF22" s="20"/>
      <c r="AG22" s="20"/>
      <c r="AH22" s="20"/>
      <c r="AI22" s="20"/>
    </row>
    <row r="23" spans="1:54" s="1" customFormat="1" x14ac:dyDescent="0.2">
      <c r="A23" s="20"/>
      <c r="B23" s="20"/>
      <c r="C23" s="138"/>
      <c r="D23" s="20"/>
      <c r="E23" s="20"/>
      <c r="F23" s="20"/>
      <c r="G23" s="20"/>
      <c r="H23" s="20"/>
      <c r="I23" s="20"/>
      <c r="J23" s="20"/>
      <c r="K23" s="20"/>
      <c r="L23" s="20"/>
      <c r="M23" s="20"/>
      <c r="N23" s="20"/>
      <c r="O23" s="20"/>
      <c r="P23" s="16"/>
      <c r="Q23" s="16"/>
      <c r="R23" s="20"/>
      <c r="S23" s="20"/>
      <c r="T23" s="20"/>
      <c r="U23" s="20"/>
      <c r="V23" s="20"/>
      <c r="W23" s="20"/>
      <c r="X23" s="20"/>
      <c r="Y23" s="20"/>
      <c r="Z23" s="20"/>
      <c r="AA23" s="20"/>
      <c r="AB23" s="20"/>
      <c r="AC23" s="20"/>
      <c r="AD23" s="20"/>
      <c r="AE23" s="20"/>
      <c r="AF23" s="20"/>
      <c r="AG23" s="20"/>
      <c r="AH23" s="20"/>
      <c r="AI23" s="20"/>
    </row>
    <row r="24" spans="1:54" s="1" customFormat="1" x14ac:dyDescent="0.2">
      <c r="A24" s="147" t="s">
        <v>50</v>
      </c>
      <c r="B24" s="147"/>
      <c r="C24" s="148"/>
      <c r="D24" s="149"/>
      <c r="E24" s="149"/>
      <c r="F24" s="171"/>
      <c r="G24" s="171"/>
      <c r="H24" s="171"/>
      <c r="I24" s="154"/>
      <c r="J24" s="171" t="s">
        <v>57</v>
      </c>
      <c r="K24" s="171"/>
      <c r="L24" s="149"/>
      <c r="M24" s="151"/>
      <c r="N24" s="151"/>
      <c r="O24" s="151"/>
      <c r="P24" s="152"/>
      <c r="Q24" s="152"/>
      <c r="R24" s="151"/>
      <c r="S24" s="151"/>
      <c r="T24" s="151"/>
      <c r="U24" s="151"/>
      <c r="V24" s="151"/>
      <c r="W24" s="151"/>
      <c r="X24" s="151"/>
      <c r="Y24" s="20"/>
      <c r="Z24" s="20"/>
      <c r="AA24" s="20"/>
      <c r="AB24" s="20"/>
      <c r="AC24" s="20"/>
      <c r="AD24" s="20"/>
      <c r="AE24" s="20"/>
      <c r="AF24" s="20"/>
      <c r="AG24" s="20"/>
      <c r="AH24" s="20"/>
      <c r="AI24" s="20"/>
    </row>
    <row r="25" spans="1:54" s="1" customFormat="1" x14ac:dyDescent="0.2">
      <c r="A25" s="154"/>
      <c r="B25" s="154"/>
      <c r="C25" s="172"/>
      <c r="D25" s="269"/>
      <c r="E25" s="269"/>
      <c r="F25" s="270"/>
      <c r="G25" s="270"/>
      <c r="H25" s="270"/>
      <c r="I25" s="271"/>
      <c r="J25" s="272"/>
      <c r="K25" s="272"/>
      <c r="L25" s="273"/>
      <c r="M25" s="274"/>
      <c r="N25" s="275"/>
      <c r="O25" s="275"/>
      <c r="P25" s="271"/>
      <c r="Q25" s="271"/>
      <c r="R25" s="275"/>
      <c r="S25" s="275"/>
      <c r="T25" s="275"/>
      <c r="U25" s="275"/>
      <c r="V25" s="275"/>
      <c r="W25" s="275"/>
      <c r="X25" s="275"/>
      <c r="Y25" s="20"/>
      <c r="Z25" s="20"/>
      <c r="AA25" s="20"/>
      <c r="AB25" s="20"/>
      <c r="AC25" s="20"/>
      <c r="AD25" s="20"/>
      <c r="AE25" s="20"/>
      <c r="AF25" s="20"/>
      <c r="AG25" s="20"/>
      <c r="AH25" s="20"/>
      <c r="AI25" s="20"/>
    </row>
    <row r="26" spans="1:54" s="51" customFormat="1" ht="12" x14ac:dyDescent="0.2">
      <c r="A26" s="125">
        <v>12</v>
      </c>
      <c r="B26" s="52" t="s">
        <v>77</v>
      </c>
      <c r="C26" s="79" t="s">
        <v>152</v>
      </c>
      <c r="D26" s="193">
        <v>150</v>
      </c>
      <c r="E26" s="200">
        <v>100</v>
      </c>
      <c r="F26" s="200">
        <v>100</v>
      </c>
      <c r="G26" s="263">
        <v>2</v>
      </c>
      <c r="H26" s="198">
        <v>0.38</v>
      </c>
      <c r="I26" s="98">
        <v>0.2</v>
      </c>
      <c r="J26" s="99">
        <v>1.1000000000000001</v>
      </c>
      <c r="K26" s="55">
        <v>0.02</v>
      </c>
      <c r="L26" s="98">
        <v>0.23</v>
      </c>
      <c r="M26" s="98">
        <v>0.89</v>
      </c>
      <c r="N26" s="98">
        <v>0.45</v>
      </c>
      <c r="O26" s="99">
        <v>3.5</v>
      </c>
      <c r="P26" s="193">
        <v>1000</v>
      </c>
      <c r="Q26" s="193">
        <v>49</v>
      </c>
      <c r="R26" s="99">
        <v>5.5</v>
      </c>
      <c r="S26" s="99">
        <v>1.6</v>
      </c>
      <c r="T26" s="99">
        <v>7.8</v>
      </c>
      <c r="U26" s="99">
        <v>1.2</v>
      </c>
      <c r="V26" s="99">
        <v>6.9</v>
      </c>
      <c r="W26" s="99">
        <v>9.6</v>
      </c>
      <c r="X26" s="100">
        <v>3.4</v>
      </c>
      <c r="Y26" s="49"/>
      <c r="Z26" s="49"/>
      <c r="AA26" s="49"/>
      <c r="AB26" s="49"/>
      <c r="AC26" s="49"/>
      <c r="AD26" s="49"/>
      <c r="AE26" s="49"/>
      <c r="AF26" s="49"/>
      <c r="AG26" s="49"/>
      <c r="AH26" s="49"/>
      <c r="AI26" s="49"/>
      <c r="AJ26" s="50"/>
      <c r="AK26" s="50"/>
      <c r="AL26" s="50"/>
      <c r="AM26" s="50"/>
      <c r="AN26" s="50"/>
      <c r="AO26" s="50"/>
      <c r="AP26" s="50"/>
      <c r="AQ26" s="50"/>
      <c r="AR26" s="50"/>
      <c r="AS26" s="50"/>
      <c r="AT26" s="50"/>
      <c r="AU26" s="50"/>
      <c r="AV26" s="50"/>
      <c r="AW26" s="50"/>
      <c r="AX26" s="50"/>
      <c r="AY26" s="50"/>
      <c r="AZ26" s="50"/>
      <c r="BA26" s="50"/>
      <c r="BB26" s="50"/>
    </row>
    <row r="27" spans="1:54" s="51" customFormat="1" ht="12" x14ac:dyDescent="0.2">
      <c r="A27" s="125">
        <v>12</v>
      </c>
      <c r="B27" s="52" t="s">
        <v>77</v>
      </c>
      <c r="C27" s="79">
        <v>44250</v>
      </c>
      <c r="D27" s="193">
        <v>110</v>
      </c>
      <c r="E27" s="196">
        <v>17</v>
      </c>
      <c r="F27" s="200">
        <v>10</v>
      </c>
      <c r="G27" s="263">
        <v>2</v>
      </c>
      <c r="H27" s="198">
        <v>0.35</v>
      </c>
      <c r="I27" s="98">
        <v>0.13</v>
      </c>
      <c r="J27" s="99">
        <v>1.2</v>
      </c>
      <c r="K27" s="55">
        <v>1.4E-2</v>
      </c>
      <c r="L27" s="98">
        <v>0.22</v>
      </c>
      <c r="M27" s="98">
        <v>0.89</v>
      </c>
      <c r="N27" s="98">
        <v>0.3</v>
      </c>
      <c r="O27" s="99">
        <v>3</v>
      </c>
      <c r="P27" s="193">
        <v>770</v>
      </c>
      <c r="Q27" s="193">
        <v>38</v>
      </c>
      <c r="R27" s="99">
        <v>5</v>
      </c>
      <c r="S27" s="99">
        <v>1.5</v>
      </c>
      <c r="T27" s="99">
        <v>6.9</v>
      </c>
      <c r="U27" s="99">
        <v>1.2</v>
      </c>
      <c r="V27" s="99">
        <v>7</v>
      </c>
      <c r="W27" s="99">
        <v>9.6999999999999993</v>
      </c>
      <c r="X27" s="100">
        <v>3.3</v>
      </c>
      <c r="Y27" s="49"/>
      <c r="Z27" s="49"/>
      <c r="AA27" s="49"/>
      <c r="AB27" s="49"/>
      <c r="AC27" s="49"/>
      <c r="AD27" s="49"/>
      <c r="AE27" s="49"/>
      <c r="AF27" s="49"/>
      <c r="AG27" s="49"/>
      <c r="AH27" s="49"/>
      <c r="AI27" s="49"/>
      <c r="AJ27" s="50"/>
      <c r="AK27" s="50"/>
      <c r="AL27" s="50"/>
      <c r="AM27" s="50"/>
      <c r="AN27" s="50"/>
      <c r="AO27" s="50"/>
      <c r="AP27" s="50"/>
      <c r="AQ27" s="50"/>
      <c r="AR27" s="50"/>
      <c r="AS27" s="50"/>
      <c r="AT27" s="50"/>
      <c r="AU27" s="50"/>
      <c r="AV27" s="50"/>
      <c r="AW27" s="50"/>
      <c r="AX27" s="50"/>
      <c r="AY27" s="50"/>
      <c r="AZ27" s="50"/>
      <c r="BA27" s="50"/>
      <c r="BB27" s="50"/>
    </row>
    <row r="28" spans="1:54" s="51" customFormat="1" ht="12" x14ac:dyDescent="0.2">
      <c r="A28" s="125">
        <v>12</v>
      </c>
      <c r="B28" s="52" t="s">
        <v>77</v>
      </c>
      <c r="C28" s="79">
        <v>44277</v>
      </c>
      <c r="D28" s="193">
        <v>140</v>
      </c>
      <c r="E28" s="196">
        <v>42</v>
      </c>
      <c r="F28" s="263">
        <v>5</v>
      </c>
      <c r="G28" s="263">
        <v>2</v>
      </c>
      <c r="H28" s="198">
        <v>0.34</v>
      </c>
      <c r="I28" s="98">
        <v>0.21</v>
      </c>
      <c r="J28" s="99">
        <v>0.97</v>
      </c>
      <c r="K28" s="55">
        <v>1.7999999999999999E-2</v>
      </c>
      <c r="L28" s="98">
        <v>0.23</v>
      </c>
      <c r="M28" s="98">
        <v>0.82</v>
      </c>
      <c r="N28" s="98">
        <v>0.31</v>
      </c>
      <c r="O28" s="99">
        <v>3</v>
      </c>
      <c r="P28" s="193">
        <v>930</v>
      </c>
      <c r="Q28" s="193">
        <v>47</v>
      </c>
      <c r="R28" s="99">
        <v>5</v>
      </c>
      <c r="S28" s="99">
        <v>1.5</v>
      </c>
      <c r="T28" s="99">
        <v>6.8</v>
      </c>
      <c r="U28" s="99">
        <v>1.1000000000000001</v>
      </c>
      <c r="V28" s="99">
        <v>6.4</v>
      </c>
      <c r="W28" s="99">
        <v>9.3000000000000007</v>
      </c>
      <c r="X28" s="100">
        <v>3.4</v>
      </c>
      <c r="Y28" s="49"/>
      <c r="Z28" s="49"/>
      <c r="AA28" s="49"/>
      <c r="AB28" s="49"/>
      <c r="AC28" s="49"/>
      <c r="AD28" s="49"/>
      <c r="AE28" s="49"/>
      <c r="AF28" s="49"/>
      <c r="AG28" s="49"/>
      <c r="AH28" s="49"/>
      <c r="AI28" s="49"/>
      <c r="AJ28" s="50"/>
      <c r="AK28" s="50"/>
      <c r="AL28" s="50"/>
      <c r="AM28" s="50"/>
      <c r="AN28" s="50"/>
      <c r="AO28" s="50"/>
      <c r="AP28" s="50"/>
      <c r="AQ28" s="50"/>
      <c r="AR28" s="50"/>
      <c r="AS28" s="50"/>
      <c r="AT28" s="50"/>
      <c r="AU28" s="50"/>
      <c r="AV28" s="50"/>
      <c r="AW28" s="50"/>
      <c r="AX28" s="50"/>
      <c r="AY28" s="50"/>
      <c r="AZ28" s="50"/>
      <c r="BA28" s="50"/>
      <c r="BB28" s="50"/>
    </row>
    <row r="29" spans="1:54" s="51" customFormat="1" ht="12" x14ac:dyDescent="0.2">
      <c r="A29" s="125">
        <v>12</v>
      </c>
      <c r="B29" s="52" t="s">
        <v>77</v>
      </c>
      <c r="C29" s="79" t="s">
        <v>153</v>
      </c>
      <c r="D29" s="193">
        <v>110</v>
      </c>
      <c r="E29" s="196">
        <v>20</v>
      </c>
      <c r="F29" s="263">
        <v>5</v>
      </c>
      <c r="G29" s="263">
        <v>2</v>
      </c>
      <c r="H29" s="198">
        <v>0.32</v>
      </c>
      <c r="I29" s="98">
        <v>0.13</v>
      </c>
      <c r="J29" s="98">
        <v>0.92</v>
      </c>
      <c r="K29" s="55">
        <v>1.4E-2</v>
      </c>
      <c r="L29" s="98">
        <v>0.2</v>
      </c>
      <c r="M29" s="98">
        <v>0.78</v>
      </c>
      <c r="N29" s="98">
        <v>0.28999999999999998</v>
      </c>
      <c r="O29" s="99">
        <v>2.8</v>
      </c>
      <c r="P29" s="193">
        <v>780</v>
      </c>
      <c r="Q29" s="193">
        <v>45</v>
      </c>
      <c r="R29" s="99">
        <v>5.2</v>
      </c>
      <c r="S29" s="99">
        <v>1.5</v>
      </c>
      <c r="T29" s="99">
        <v>7</v>
      </c>
      <c r="U29" s="99">
        <v>1.1000000000000001</v>
      </c>
      <c r="V29" s="99">
        <v>6.8</v>
      </c>
      <c r="W29" s="99">
        <v>9.1999999999999993</v>
      </c>
      <c r="X29" s="100">
        <v>3.3</v>
      </c>
      <c r="Y29" s="49"/>
      <c r="Z29" s="49"/>
      <c r="AA29" s="49"/>
      <c r="AB29" s="49"/>
      <c r="AC29" s="49"/>
      <c r="AD29" s="49"/>
      <c r="AE29" s="49"/>
      <c r="AF29" s="49"/>
      <c r="AG29" s="49"/>
      <c r="AH29" s="49"/>
      <c r="AI29" s="49"/>
      <c r="AJ29" s="50"/>
      <c r="AK29" s="50"/>
      <c r="AL29" s="50"/>
      <c r="AM29" s="50"/>
      <c r="AN29" s="50"/>
      <c r="AO29" s="50"/>
      <c r="AP29" s="50"/>
      <c r="AQ29" s="50"/>
      <c r="AR29" s="50"/>
      <c r="AS29" s="50"/>
      <c r="AT29" s="50"/>
      <c r="AU29" s="50"/>
      <c r="AV29" s="50"/>
      <c r="AW29" s="50"/>
      <c r="AX29" s="50"/>
      <c r="AY29" s="50"/>
      <c r="AZ29" s="50"/>
      <c r="BA29" s="50"/>
      <c r="BB29" s="50"/>
    </row>
    <row r="30" spans="1:54" s="51" customFormat="1" ht="12" x14ac:dyDescent="0.2">
      <c r="A30" s="125">
        <v>12</v>
      </c>
      <c r="B30" s="52" t="s">
        <v>77</v>
      </c>
      <c r="C30" s="79">
        <v>44342</v>
      </c>
      <c r="D30" s="193">
        <v>130</v>
      </c>
      <c r="E30" s="196">
        <v>31</v>
      </c>
      <c r="F30" s="264">
        <v>7</v>
      </c>
      <c r="G30" s="264">
        <v>2</v>
      </c>
      <c r="H30" s="198">
        <v>0.35</v>
      </c>
      <c r="I30" s="98">
        <v>0.17</v>
      </c>
      <c r="J30" s="99">
        <v>1.1000000000000001</v>
      </c>
      <c r="K30" s="55">
        <v>1.7000000000000001E-2</v>
      </c>
      <c r="L30" s="98">
        <v>0.23</v>
      </c>
      <c r="M30" s="98">
        <v>0.84</v>
      </c>
      <c r="N30" s="98">
        <v>0.4</v>
      </c>
      <c r="O30" s="99">
        <v>3</v>
      </c>
      <c r="P30" s="193">
        <v>1000</v>
      </c>
      <c r="Q30" s="193">
        <v>68</v>
      </c>
      <c r="R30" s="99">
        <v>5.2</v>
      </c>
      <c r="S30" s="99">
        <v>1.6</v>
      </c>
      <c r="T30" s="99">
        <v>7.4</v>
      </c>
      <c r="U30" s="99">
        <v>1.2</v>
      </c>
      <c r="V30" s="99">
        <v>6.6</v>
      </c>
      <c r="W30" s="99">
        <v>8.9</v>
      </c>
      <c r="X30" s="100">
        <v>2.9</v>
      </c>
      <c r="Y30" s="49"/>
      <c r="Z30" s="49"/>
      <c r="AA30" s="49"/>
      <c r="AB30" s="49"/>
      <c r="AC30" s="49"/>
      <c r="AD30" s="49"/>
      <c r="AE30" s="49"/>
      <c r="AF30" s="49"/>
      <c r="AG30" s="49"/>
      <c r="AH30" s="49"/>
      <c r="AI30" s="49"/>
      <c r="AJ30" s="50"/>
      <c r="AK30" s="50"/>
      <c r="AL30" s="50"/>
      <c r="AM30" s="50"/>
      <c r="AN30" s="50"/>
      <c r="AO30" s="50"/>
      <c r="AP30" s="50"/>
      <c r="AQ30" s="50"/>
      <c r="AR30" s="50"/>
      <c r="AS30" s="50"/>
      <c r="AT30" s="50"/>
      <c r="AU30" s="50"/>
      <c r="AV30" s="50"/>
      <c r="AW30" s="50"/>
      <c r="AX30" s="50"/>
      <c r="AY30" s="50"/>
      <c r="AZ30" s="50"/>
      <c r="BA30" s="50"/>
      <c r="BB30" s="50"/>
    </row>
    <row r="31" spans="1:54" s="51" customFormat="1" ht="12" x14ac:dyDescent="0.2">
      <c r="A31" s="125">
        <v>12</v>
      </c>
      <c r="B31" s="52" t="s">
        <v>77</v>
      </c>
      <c r="C31" s="79" t="s">
        <v>157</v>
      </c>
      <c r="D31" s="193">
        <v>89</v>
      </c>
      <c r="E31" s="196">
        <v>31</v>
      </c>
      <c r="F31" s="264">
        <v>5</v>
      </c>
      <c r="G31" s="263">
        <v>2</v>
      </c>
      <c r="H31" s="198">
        <v>0.35</v>
      </c>
      <c r="I31" s="98">
        <v>0.15</v>
      </c>
      <c r="J31" s="99">
        <v>1</v>
      </c>
      <c r="K31" s="55">
        <v>1.2E-2</v>
      </c>
      <c r="L31" s="98">
        <v>0.2</v>
      </c>
      <c r="M31" s="98">
        <v>0.86</v>
      </c>
      <c r="N31" s="98">
        <v>0.41</v>
      </c>
      <c r="O31" s="99">
        <v>1.9</v>
      </c>
      <c r="P31" s="193">
        <v>840</v>
      </c>
      <c r="Q31" s="193">
        <v>110</v>
      </c>
      <c r="R31" s="99">
        <v>5.8</v>
      </c>
      <c r="S31" s="99">
        <v>1.7</v>
      </c>
      <c r="T31" s="99">
        <v>7.3</v>
      </c>
      <c r="U31" s="99">
        <v>1.3</v>
      </c>
      <c r="V31" s="99">
        <v>6.7</v>
      </c>
      <c r="W31" s="99">
        <v>8.6999999999999993</v>
      </c>
      <c r="X31" s="100">
        <v>2.4</v>
      </c>
      <c r="Y31" s="49"/>
      <c r="Z31" s="49"/>
      <c r="AA31" s="49"/>
      <c r="AB31" s="49"/>
      <c r="AC31" s="49"/>
      <c r="AD31" s="49"/>
      <c r="AE31" s="49"/>
      <c r="AF31" s="49"/>
      <c r="AG31" s="49"/>
      <c r="AH31" s="49"/>
      <c r="AI31" s="49"/>
      <c r="AJ31" s="50"/>
      <c r="AK31" s="50"/>
      <c r="AL31" s="50"/>
      <c r="AM31" s="50"/>
      <c r="AN31" s="50"/>
      <c r="AO31" s="50"/>
      <c r="AP31" s="50"/>
      <c r="AQ31" s="50"/>
      <c r="AR31" s="50"/>
      <c r="AS31" s="50"/>
      <c r="AT31" s="50"/>
      <c r="AU31" s="50"/>
      <c r="AV31" s="50"/>
      <c r="AW31" s="50"/>
      <c r="AX31" s="50"/>
      <c r="AY31" s="50"/>
      <c r="AZ31" s="50"/>
      <c r="BA31" s="50"/>
      <c r="BB31" s="50"/>
    </row>
    <row r="32" spans="1:54" s="51" customFormat="1" ht="12" x14ac:dyDescent="0.2">
      <c r="A32" s="125">
        <v>12</v>
      </c>
      <c r="B32" s="52" t="s">
        <v>77</v>
      </c>
      <c r="C32" s="79">
        <v>44391</v>
      </c>
      <c r="D32" s="193">
        <v>88</v>
      </c>
      <c r="E32" s="196">
        <v>12</v>
      </c>
      <c r="F32" s="263">
        <v>5</v>
      </c>
      <c r="G32" s="263">
        <v>2</v>
      </c>
      <c r="H32" s="198">
        <v>0.39</v>
      </c>
      <c r="I32" s="98">
        <v>0.16</v>
      </c>
      <c r="J32" s="99">
        <v>1.1000000000000001</v>
      </c>
      <c r="K32" s="55">
        <v>1.2999999999999999E-2</v>
      </c>
      <c r="L32" s="98">
        <v>0.2</v>
      </c>
      <c r="M32" s="98">
        <v>0.86</v>
      </c>
      <c r="N32" s="98">
        <v>0.37</v>
      </c>
      <c r="O32" s="99">
        <v>2.2000000000000002</v>
      </c>
      <c r="P32" s="193">
        <v>1100</v>
      </c>
      <c r="Q32" s="193">
        <v>140</v>
      </c>
      <c r="R32" s="99">
        <v>5</v>
      </c>
      <c r="S32" s="99">
        <v>1.6</v>
      </c>
      <c r="T32" s="99">
        <v>6.9</v>
      </c>
      <c r="U32" s="99">
        <v>1.2</v>
      </c>
      <c r="V32" s="99">
        <v>6.8</v>
      </c>
      <c r="W32" s="99">
        <v>9.6</v>
      </c>
      <c r="X32" s="100">
        <v>2.5</v>
      </c>
      <c r="Y32" s="49"/>
      <c r="Z32" s="49"/>
      <c r="AA32" s="49"/>
      <c r="AB32" s="49"/>
      <c r="AC32" s="49"/>
      <c r="AD32" s="49"/>
      <c r="AE32" s="49"/>
      <c r="AF32" s="49"/>
      <c r="AG32" s="49"/>
      <c r="AH32" s="49"/>
      <c r="AI32" s="49"/>
      <c r="AJ32" s="50"/>
      <c r="AK32" s="50"/>
      <c r="AL32" s="50"/>
      <c r="AM32" s="50"/>
      <c r="AN32" s="50"/>
      <c r="AO32" s="50"/>
      <c r="AP32" s="50"/>
      <c r="AQ32" s="50"/>
      <c r="AR32" s="50"/>
      <c r="AS32" s="50"/>
      <c r="AT32" s="50"/>
      <c r="AU32" s="50"/>
      <c r="AV32" s="50"/>
      <c r="AW32" s="50"/>
      <c r="AX32" s="50"/>
      <c r="AY32" s="50"/>
      <c r="AZ32" s="50"/>
      <c r="BA32" s="50"/>
      <c r="BB32" s="50"/>
    </row>
    <row r="33" spans="1:54" s="51" customFormat="1" ht="12" x14ac:dyDescent="0.2">
      <c r="A33" s="125">
        <v>12</v>
      </c>
      <c r="B33" s="52" t="s">
        <v>77</v>
      </c>
      <c r="C33" s="79" t="s">
        <v>161</v>
      </c>
      <c r="D33" s="193">
        <v>94</v>
      </c>
      <c r="E33" s="196">
        <v>44</v>
      </c>
      <c r="F33" s="196">
        <v>10</v>
      </c>
      <c r="G33" s="263">
        <v>2</v>
      </c>
      <c r="H33" s="198">
        <v>0.41</v>
      </c>
      <c r="I33" s="98">
        <v>0.17</v>
      </c>
      <c r="J33" s="99">
        <v>3.2</v>
      </c>
      <c r="K33" s="54">
        <v>0.24</v>
      </c>
      <c r="L33" s="98">
        <v>0.2</v>
      </c>
      <c r="M33" s="98">
        <v>0.86</v>
      </c>
      <c r="N33" s="99">
        <v>1.5</v>
      </c>
      <c r="O33" s="99">
        <v>2.2999999999999998</v>
      </c>
      <c r="P33" s="193">
        <v>1100</v>
      </c>
      <c r="Q33" s="193">
        <v>120</v>
      </c>
      <c r="R33" s="99">
        <v>4.9000000000000004</v>
      </c>
      <c r="S33" s="99">
        <v>1.6</v>
      </c>
      <c r="T33" s="99">
        <v>6.3</v>
      </c>
      <c r="U33" s="99">
        <v>1.1000000000000001</v>
      </c>
      <c r="V33" s="99">
        <v>6.5</v>
      </c>
      <c r="W33" s="99">
        <v>9.1999999999999993</v>
      </c>
      <c r="X33" s="100">
        <v>2.1</v>
      </c>
      <c r="Y33" s="49"/>
      <c r="Z33" s="49"/>
      <c r="AA33" s="49"/>
      <c r="AB33" s="49"/>
      <c r="AC33" s="49"/>
      <c r="AD33" s="49"/>
      <c r="AE33" s="49"/>
      <c r="AF33" s="49"/>
      <c r="AG33" s="49"/>
      <c r="AH33" s="49"/>
      <c r="AI33" s="49"/>
      <c r="AJ33" s="50"/>
      <c r="AK33" s="50"/>
      <c r="AL33" s="50"/>
      <c r="AM33" s="50"/>
      <c r="AN33" s="50"/>
      <c r="AO33" s="50"/>
      <c r="AP33" s="50"/>
      <c r="AQ33" s="50"/>
      <c r="AR33" s="50"/>
      <c r="AS33" s="50"/>
      <c r="AT33" s="50"/>
      <c r="AU33" s="50"/>
      <c r="AV33" s="50"/>
      <c r="AW33" s="50"/>
      <c r="AX33" s="50"/>
      <c r="AY33" s="50"/>
      <c r="AZ33" s="50"/>
      <c r="BA33" s="50"/>
      <c r="BB33" s="50"/>
    </row>
    <row r="34" spans="1:54" s="51" customFormat="1" ht="12" x14ac:dyDescent="0.2">
      <c r="A34" s="125">
        <v>12</v>
      </c>
      <c r="B34" s="52" t="s">
        <v>77</v>
      </c>
      <c r="C34" s="79" t="s">
        <v>165</v>
      </c>
      <c r="D34" s="193">
        <v>78</v>
      </c>
      <c r="E34" s="196">
        <v>37</v>
      </c>
      <c r="F34" s="263">
        <v>5</v>
      </c>
      <c r="G34" s="263">
        <v>2</v>
      </c>
      <c r="H34" s="198">
        <v>0.38</v>
      </c>
      <c r="I34" s="98">
        <v>0.12</v>
      </c>
      <c r="J34" s="99">
        <v>1.3</v>
      </c>
      <c r="K34" s="277">
        <v>0.01</v>
      </c>
      <c r="L34" s="98">
        <v>0.18</v>
      </c>
      <c r="M34" s="98">
        <v>0.86</v>
      </c>
      <c r="N34" s="98">
        <v>0.28999999999999998</v>
      </c>
      <c r="O34" s="99">
        <v>1.6</v>
      </c>
      <c r="P34" s="193">
        <v>860</v>
      </c>
      <c r="Q34" s="193">
        <v>59</v>
      </c>
      <c r="R34" s="99">
        <v>4.9000000000000004</v>
      </c>
      <c r="S34" s="99">
        <v>1.6</v>
      </c>
      <c r="T34" s="99">
        <v>6.7</v>
      </c>
      <c r="U34" s="99">
        <v>1.1000000000000001</v>
      </c>
      <c r="V34" s="99">
        <v>6.7</v>
      </c>
      <c r="W34" s="99">
        <v>9.1</v>
      </c>
      <c r="X34" s="100">
        <v>1.6</v>
      </c>
      <c r="Y34" s="49"/>
      <c r="Z34" s="49"/>
      <c r="AA34" s="49"/>
      <c r="AB34" s="49"/>
      <c r="AC34" s="49"/>
      <c r="AD34" s="49"/>
      <c r="AE34" s="49"/>
      <c r="AF34" s="49"/>
      <c r="AG34" s="49"/>
      <c r="AH34" s="49"/>
      <c r="AI34" s="49"/>
      <c r="AJ34" s="50"/>
      <c r="AK34" s="50"/>
      <c r="AL34" s="50"/>
      <c r="AM34" s="50"/>
      <c r="AN34" s="50"/>
      <c r="AO34" s="50"/>
      <c r="AP34" s="50"/>
      <c r="AQ34" s="50"/>
      <c r="AR34" s="50"/>
      <c r="AS34" s="50"/>
      <c r="AT34" s="50"/>
      <c r="AU34" s="50"/>
      <c r="AV34" s="50"/>
      <c r="AW34" s="50"/>
      <c r="AX34" s="50"/>
      <c r="AY34" s="50"/>
      <c r="AZ34" s="50"/>
      <c r="BA34" s="50"/>
      <c r="BB34" s="50"/>
    </row>
    <row r="35" spans="1:54" s="51" customFormat="1" ht="12" x14ac:dyDescent="0.2">
      <c r="A35" s="125">
        <v>12</v>
      </c>
      <c r="B35" s="52" t="s">
        <v>77</v>
      </c>
      <c r="C35" s="79" t="s">
        <v>166</v>
      </c>
      <c r="D35" s="193">
        <v>96</v>
      </c>
      <c r="E35" s="196">
        <v>56</v>
      </c>
      <c r="F35" s="263">
        <v>5</v>
      </c>
      <c r="G35" s="263">
        <v>2</v>
      </c>
      <c r="H35" s="198">
        <v>0.36</v>
      </c>
      <c r="I35" s="98">
        <v>0.16</v>
      </c>
      <c r="J35" s="99">
        <v>1.3</v>
      </c>
      <c r="K35" s="55">
        <v>1.4999999999999999E-2</v>
      </c>
      <c r="L35" s="98">
        <v>0.19</v>
      </c>
      <c r="M35" s="98">
        <v>0.81</v>
      </c>
      <c r="N35" s="98">
        <v>0.41</v>
      </c>
      <c r="O35" s="99">
        <v>3.8</v>
      </c>
      <c r="P35" s="193">
        <v>950</v>
      </c>
      <c r="Q35" s="193">
        <v>71</v>
      </c>
      <c r="R35" s="99">
        <v>5.0999999999999996</v>
      </c>
      <c r="S35" s="99">
        <v>1.6</v>
      </c>
      <c r="T35" s="99">
        <v>6.7</v>
      </c>
      <c r="U35" s="99">
        <v>1.1000000000000001</v>
      </c>
      <c r="V35" s="99">
        <v>6.4</v>
      </c>
      <c r="W35" s="99">
        <v>8.6999999999999993</v>
      </c>
      <c r="X35" s="100">
        <v>2.2000000000000002</v>
      </c>
      <c r="Y35" s="49"/>
      <c r="Z35" s="49"/>
      <c r="AA35" s="49"/>
      <c r="AB35" s="49"/>
      <c r="AC35" s="49"/>
      <c r="AD35" s="49"/>
      <c r="AE35" s="49"/>
      <c r="AF35" s="49"/>
      <c r="AG35" s="49"/>
      <c r="AH35" s="49"/>
      <c r="AI35" s="49"/>
      <c r="AJ35" s="50"/>
      <c r="AK35" s="50"/>
      <c r="AL35" s="50"/>
      <c r="AM35" s="50"/>
      <c r="AN35" s="50"/>
      <c r="AO35" s="50"/>
      <c r="AP35" s="50"/>
      <c r="AQ35" s="50"/>
      <c r="AR35" s="50"/>
      <c r="AS35" s="50"/>
      <c r="AT35" s="50"/>
      <c r="AU35" s="50"/>
      <c r="AV35" s="50"/>
      <c r="AW35" s="50"/>
      <c r="AX35" s="50"/>
      <c r="AY35" s="50"/>
      <c r="AZ35" s="50"/>
      <c r="BA35" s="50"/>
      <c r="BB35" s="50"/>
    </row>
    <row r="36" spans="1:54" s="51" customFormat="1" ht="12" x14ac:dyDescent="0.2">
      <c r="A36" s="125">
        <v>12</v>
      </c>
      <c r="B36" s="52" t="s">
        <v>77</v>
      </c>
      <c r="C36" s="79">
        <v>44515</v>
      </c>
      <c r="D36" s="193">
        <v>160</v>
      </c>
      <c r="E36" s="196">
        <v>83</v>
      </c>
      <c r="F36" s="196">
        <v>13</v>
      </c>
      <c r="G36" s="200">
        <v>2</v>
      </c>
      <c r="H36" s="198">
        <v>0.4</v>
      </c>
      <c r="I36" s="98">
        <v>0.2</v>
      </c>
      <c r="J36" s="99">
        <v>1</v>
      </c>
      <c r="K36" s="55">
        <v>1.6E-2</v>
      </c>
      <c r="L36" s="98">
        <v>0.24</v>
      </c>
      <c r="M36" s="98">
        <v>0.88</v>
      </c>
      <c r="N36" s="98">
        <v>0.44</v>
      </c>
      <c r="O36" s="99">
        <v>2.9</v>
      </c>
      <c r="P36" s="193">
        <v>1100</v>
      </c>
      <c r="Q36" s="193">
        <v>63</v>
      </c>
      <c r="R36" s="99">
        <v>5.3</v>
      </c>
      <c r="S36" s="99">
        <v>1.5</v>
      </c>
      <c r="T36" s="99">
        <v>6.9</v>
      </c>
      <c r="U36" s="99">
        <v>1.2</v>
      </c>
      <c r="V36" s="99">
        <v>6.7</v>
      </c>
      <c r="W36" s="99">
        <v>8.9</v>
      </c>
      <c r="X36" s="100">
        <v>2.6</v>
      </c>
      <c r="Y36" s="49"/>
      <c r="Z36" s="49"/>
      <c r="AA36" s="49"/>
      <c r="AB36" s="49"/>
      <c r="AC36" s="49"/>
      <c r="AD36" s="49"/>
      <c r="AE36" s="49"/>
      <c r="AF36" s="49"/>
      <c r="AG36" s="49"/>
      <c r="AH36" s="49"/>
      <c r="AI36" s="49"/>
      <c r="AJ36" s="50"/>
      <c r="AK36" s="50"/>
      <c r="AL36" s="50"/>
      <c r="AM36" s="50"/>
      <c r="AN36" s="50"/>
      <c r="AO36" s="50"/>
      <c r="AP36" s="50"/>
      <c r="AQ36" s="50"/>
      <c r="AR36" s="50"/>
      <c r="AS36" s="50"/>
      <c r="AT36" s="50"/>
      <c r="AU36" s="50"/>
      <c r="AV36" s="50"/>
      <c r="AW36" s="50"/>
      <c r="AX36" s="50"/>
      <c r="AY36" s="50"/>
      <c r="AZ36" s="50"/>
      <c r="BA36" s="50"/>
      <c r="BB36" s="50"/>
    </row>
    <row r="37" spans="1:54" s="51" customFormat="1" ht="12" x14ac:dyDescent="0.2">
      <c r="A37" s="125">
        <v>12</v>
      </c>
      <c r="B37" s="52" t="s">
        <v>77</v>
      </c>
      <c r="C37" s="79">
        <v>44546</v>
      </c>
      <c r="D37" s="193">
        <v>140</v>
      </c>
      <c r="E37" s="196">
        <v>51</v>
      </c>
      <c r="F37" s="264">
        <v>5</v>
      </c>
      <c r="G37" s="264">
        <v>3</v>
      </c>
      <c r="H37" s="198">
        <v>0.37</v>
      </c>
      <c r="I37" s="98">
        <v>0.18</v>
      </c>
      <c r="J37" s="99">
        <v>1</v>
      </c>
      <c r="K37" s="55">
        <v>1.7999999999999999E-2</v>
      </c>
      <c r="L37" s="98">
        <v>0.21</v>
      </c>
      <c r="M37" s="98">
        <v>0.88</v>
      </c>
      <c r="N37" s="98">
        <v>0.54</v>
      </c>
      <c r="O37" s="99">
        <v>3.8</v>
      </c>
      <c r="P37" s="193">
        <v>970</v>
      </c>
      <c r="Q37" s="193">
        <v>49</v>
      </c>
      <c r="R37" s="99">
        <v>5.0999999999999996</v>
      </c>
      <c r="S37" s="99">
        <v>1.5</v>
      </c>
      <c r="T37" s="99">
        <v>7.6</v>
      </c>
      <c r="U37" s="99">
        <v>1.1000000000000001</v>
      </c>
      <c r="V37" s="99">
        <v>6.7</v>
      </c>
      <c r="W37" s="99">
        <v>9.8000000000000007</v>
      </c>
      <c r="X37" s="100">
        <v>2.6</v>
      </c>
      <c r="Y37" s="49"/>
      <c r="Z37" s="49"/>
      <c r="AA37" s="49"/>
      <c r="AB37" s="49"/>
      <c r="AC37" s="49"/>
      <c r="AD37" s="49"/>
      <c r="AE37" s="49"/>
      <c r="AF37" s="49"/>
      <c r="AG37" s="49"/>
      <c r="AH37" s="49"/>
      <c r="AI37" s="49"/>
      <c r="AJ37" s="50"/>
      <c r="AK37" s="50"/>
      <c r="AL37" s="50"/>
      <c r="AM37" s="50"/>
      <c r="AN37" s="50"/>
      <c r="AO37" s="50"/>
      <c r="AP37" s="50"/>
      <c r="AQ37" s="50"/>
      <c r="AR37" s="50"/>
      <c r="AS37" s="50"/>
      <c r="AT37" s="50"/>
      <c r="AU37" s="50"/>
      <c r="AV37" s="50"/>
      <c r="AW37" s="50"/>
      <c r="AX37" s="50"/>
      <c r="AY37" s="50"/>
      <c r="AZ37" s="50"/>
      <c r="BA37" s="50"/>
      <c r="BB37" s="50"/>
    </row>
    <row r="38" spans="1:54" s="51" customFormat="1" x14ac:dyDescent="0.2">
      <c r="A38" s="49"/>
      <c r="B38" s="49"/>
      <c r="C38" s="61"/>
      <c r="D38" s="62"/>
      <c r="E38" s="62"/>
      <c r="F38" s="62"/>
      <c r="G38" s="62"/>
      <c r="H38" s="62"/>
      <c r="I38" s="63"/>
      <c r="J38" s="63"/>
      <c r="K38" s="20"/>
      <c r="L38" s="63"/>
      <c r="M38" s="65"/>
      <c r="N38" s="63"/>
      <c r="O38" s="65"/>
      <c r="P38" s="62"/>
      <c r="Q38" s="62"/>
      <c r="R38" s="65"/>
      <c r="S38" s="65"/>
      <c r="T38" s="65"/>
      <c r="U38" s="65"/>
      <c r="V38" s="65"/>
      <c r="W38" s="65"/>
      <c r="X38" s="65"/>
      <c r="Y38" s="49"/>
      <c r="Z38" s="49"/>
      <c r="AA38" s="49"/>
      <c r="AB38" s="49"/>
      <c r="AC38" s="49"/>
      <c r="AD38" s="49"/>
      <c r="AE38" s="49"/>
      <c r="AF38" s="49"/>
      <c r="AG38" s="49"/>
      <c r="AH38" s="49"/>
      <c r="AI38" s="49"/>
      <c r="AJ38" s="50"/>
      <c r="AK38" s="50"/>
      <c r="AL38" s="50"/>
      <c r="AM38" s="50"/>
      <c r="AN38" s="50"/>
      <c r="AO38" s="50"/>
      <c r="AP38" s="50"/>
      <c r="AQ38" s="50"/>
      <c r="AR38" s="50"/>
      <c r="AS38" s="50"/>
      <c r="AT38" s="50"/>
      <c r="AU38" s="50"/>
      <c r="AV38" s="50"/>
      <c r="AW38" s="50"/>
      <c r="AX38" s="50"/>
      <c r="AY38" s="50"/>
      <c r="AZ38" s="50"/>
      <c r="BA38" s="50"/>
      <c r="BB38" s="50"/>
    </row>
    <row r="39" spans="1:54" s="51" customFormat="1" ht="12" x14ac:dyDescent="0.2">
      <c r="A39" s="49"/>
      <c r="B39" s="49"/>
      <c r="C39" s="173" t="s">
        <v>19</v>
      </c>
      <c r="D39" s="175">
        <f>MIN(D26:D37)</f>
        <v>78</v>
      </c>
      <c r="E39" s="175"/>
      <c r="F39" s="175">
        <f t="shared" ref="F39:X39" si="0">MIN(F26:F37)</f>
        <v>5</v>
      </c>
      <c r="G39" s="175"/>
      <c r="H39" s="175"/>
      <c r="I39" s="176">
        <f t="shared" si="0"/>
        <v>0.12</v>
      </c>
      <c r="J39" s="176">
        <f t="shared" si="0"/>
        <v>0.92</v>
      </c>
      <c r="K39" s="176">
        <f t="shared" si="0"/>
        <v>0.01</v>
      </c>
      <c r="L39" s="176">
        <f t="shared" si="0"/>
        <v>0.18</v>
      </c>
      <c r="M39" s="174">
        <f t="shared" si="0"/>
        <v>0.78</v>
      </c>
      <c r="N39" s="174">
        <f t="shared" si="0"/>
        <v>0.28999999999999998</v>
      </c>
      <c r="O39" s="174">
        <f t="shared" si="0"/>
        <v>1.6</v>
      </c>
      <c r="P39" s="175">
        <f t="shared" ref="P39:W39" si="1">MIN(P26:P37)</f>
        <v>770</v>
      </c>
      <c r="Q39" s="175">
        <f t="shared" si="1"/>
        <v>38</v>
      </c>
      <c r="R39" s="174">
        <f t="shared" si="1"/>
        <v>4.9000000000000004</v>
      </c>
      <c r="S39" s="174">
        <f t="shared" si="1"/>
        <v>1.5</v>
      </c>
      <c r="T39" s="174">
        <f t="shared" si="1"/>
        <v>6.3</v>
      </c>
      <c r="U39" s="174">
        <f t="shared" si="1"/>
        <v>1.1000000000000001</v>
      </c>
      <c r="V39" s="174">
        <f t="shared" si="1"/>
        <v>6.4</v>
      </c>
      <c r="W39" s="174">
        <f t="shared" si="1"/>
        <v>8.6999999999999993</v>
      </c>
      <c r="X39" s="174">
        <f t="shared" si="0"/>
        <v>1.6</v>
      </c>
      <c r="Y39" s="49"/>
      <c r="Z39" s="49"/>
      <c r="AA39" s="49"/>
      <c r="AB39" s="49"/>
      <c r="AC39" s="49"/>
      <c r="AD39" s="49"/>
      <c r="AE39" s="49"/>
      <c r="AF39" s="49"/>
      <c r="AG39" s="49"/>
      <c r="AH39" s="49"/>
      <c r="AI39" s="49"/>
      <c r="AJ39" s="50"/>
      <c r="AK39" s="50"/>
      <c r="AL39" s="50"/>
      <c r="AM39" s="50"/>
      <c r="AN39" s="50"/>
      <c r="AO39" s="50"/>
      <c r="AP39" s="50"/>
      <c r="AQ39" s="50"/>
      <c r="AR39" s="50"/>
      <c r="AS39" s="50"/>
      <c r="AT39" s="50"/>
      <c r="AU39" s="50"/>
      <c r="AV39" s="50"/>
      <c r="AW39" s="50"/>
      <c r="AX39" s="50"/>
      <c r="AY39" s="50"/>
      <c r="AZ39" s="50"/>
      <c r="BA39" s="50"/>
      <c r="BB39" s="50"/>
    </row>
    <row r="40" spans="1:54" s="51" customFormat="1" ht="12" x14ac:dyDescent="0.2">
      <c r="A40" s="49"/>
      <c r="B40" s="49"/>
      <c r="C40" s="173" t="s">
        <v>20</v>
      </c>
      <c r="D40" s="175">
        <f>AVERAGE(D26:D37)</f>
        <v>115.41666666666667</v>
      </c>
      <c r="E40" s="175"/>
      <c r="F40" s="175">
        <f t="shared" ref="F40:X40" si="2">AVERAGE(F26:F37)</f>
        <v>14.583333333333334</v>
      </c>
      <c r="G40" s="175"/>
      <c r="H40" s="175"/>
      <c r="I40" s="176">
        <f t="shared" si="2"/>
        <v>0.16499999999999998</v>
      </c>
      <c r="J40" s="176">
        <f t="shared" si="2"/>
        <v>1.2658333333333334</v>
      </c>
      <c r="K40" s="176">
        <f t="shared" si="2"/>
        <v>3.3916666666666671E-2</v>
      </c>
      <c r="L40" s="176">
        <f t="shared" si="2"/>
        <v>0.21083333333333334</v>
      </c>
      <c r="M40" s="174">
        <f t="shared" si="2"/>
        <v>0.85250000000000015</v>
      </c>
      <c r="N40" s="174">
        <f t="shared" si="2"/>
        <v>0.47583333333333339</v>
      </c>
      <c r="O40" s="174">
        <f t="shared" si="2"/>
        <v>2.8166666666666664</v>
      </c>
      <c r="P40" s="175">
        <f t="shared" ref="P40:W40" si="3">AVERAGE(P26:P37)</f>
        <v>950</v>
      </c>
      <c r="Q40" s="175">
        <f t="shared" si="3"/>
        <v>71.583333333333329</v>
      </c>
      <c r="R40" s="174">
        <f t="shared" si="3"/>
        <v>5.166666666666667</v>
      </c>
      <c r="S40" s="174">
        <f t="shared" si="3"/>
        <v>1.5666666666666664</v>
      </c>
      <c r="T40" s="174">
        <f t="shared" si="3"/>
        <v>7.0249999999999995</v>
      </c>
      <c r="U40" s="174">
        <f t="shared" si="3"/>
        <v>1.158333333333333</v>
      </c>
      <c r="V40" s="174">
        <f t="shared" si="3"/>
        <v>6.6833333333333345</v>
      </c>
      <c r="W40" s="174">
        <f t="shared" si="3"/>
        <v>9.2249999999999996</v>
      </c>
      <c r="X40" s="174">
        <f t="shared" si="2"/>
        <v>2.6916666666666664</v>
      </c>
      <c r="Y40" s="49"/>
      <c r="Z40" s="49"/>
      <c r="AA40" s="49"/>
      <c r="AB40" s="49"/>
      <c r="AC40" s="49"/>
      <c r="AD40" s="49"/>
      <c r="AE40" s="49"/>
      <c r="AF40" s="49"/>
      <c r="AG40" s="49"/>
      <c r="AH40" s="49"/>
      <c r="AI40" s="49"/>
      <c r="AJ40" s="50"/>
      <c r="AK40" s="50"/>
      <c r="AL40" s="50"/>
      <c r="AM40" s="50"/>
      <c r="AN40" s="50"/>
      <c r="AO40" s="50"/>
      <c r="AP40" s="50"/>
      <c r="AQ40" s="50"/>
      <c r="AR40" s="50"/>
      <c r="AS40" s="50"/>
      <c r="AT40" s="50"/>
      <c r="AU40" s="50"/>
      <c r="AV40" s="50"/>
      <c r="AW40" s="50"/>
      <c r="AX40" s="50"/>
      <c r="AY40" s="50"/>
      <c r="AZ40" s="50"/>
      <c r="BA40" s="50"/>
      <c r="BB40" s="50"/>
    </row>
    <row r="41" spans="1:54" s="51" customFormat="1" ht="12" x14ac:dyDescent="0.2">
      <c r="A41" s="49"/>
      <c r="B41" s="49"/>
      <c r="C41" s="173" t="s">
        <v>21</v>
      </c>
      <c r="D41" s="175">
        <f>MAX(D26:D37)</f>
        <v>160</v>
      </c>
      <c r="E41" s="175"/>
      <c r="F41" s="175">
        <f t="shared" ref="F41:X41" si="4">MAX(F26:F37)</f>
        <v>100</v>
      </c>
      <c r="G41" s="175"/>
      <c r="H41" s="175"/>
      <c r="I41" s="176">
        <f t="shared" si="4"/>
        <v>0.21</v>
      </c>
      <c r="J41" s="176">
        <f t="shared" si="4"/>
        <v>3.2</v>
      </c>
      <c r="K41" s="176">
        <f t="shared" si="4"/>
        <v>0.24</v>
      </c>
      <c r="L41" s="176">
        <f t="shared" si="4"/>
        <v>0.24</v>
      </c>
      <c r="M41" s="174">
        <f t="shared" si="4"/>
        <v>0.89</v>
      </c>
      <c r="N41" s="174">
        <f t="shared" si="4"/>
        <v>1.5</v>
      </c>
      <c r="O41" s="174">
        <f t="shared" si="4"/>
        <v>3.8</v>
      </c>
      <c r="P41" s="175">
        <f t="shared" ref="P41:W41" si="5">MAX(P26:P37)</f>
        <v>1100</v>
      </c>
      <c r="Q41" s="175">
        <f t="shared" si="5"/>
        <v>140</v>
      </c>
      <c r="R41" s="174">
        <f t="shared" si="5"/>
        <v>5.8</v>
      </c>
      <c r="S41" s="174">
        <f t="shared" si="5"/>
        <v>1.7</v>
      </c>
      <c r="T41" s="174">
        <f t="shared" si="5"/>
        <v>7.8</v>
      </c>
      <c r="U41" s="174">
        <f t="shared" si="5"/>
        <v>1.3</v>
      </c>
      <c r="V41" s="174">
        <f t="shared" si="5"/>
        <v>7</v>
      </c>
      <c r="W41" s="174">
        <f t="shared" si="5"/>
        <v>9.8000000000000007</v>
      </c>
      <c r="X41" s="174">
        <f t="shared" si="4"/>
        <v>3.4</v>
      </c>
      <c r="Y41" s="49"/>
      <c r="Z41" s="49"/>
      <c r="AA41" s="49"/>
      <c r="AB41" s="49"/>
      <c r="AC41" s="49"/>
      <c r="AD41" s="49"/>
      <c r="AE41" s="49"/>
      <c r="AF41" s="49"/>
      <c r="AG41" s="49"/>
      <c r="AH41" s="49"/>
      <c r="AI41" s="49"/>
      <c r="AJ41" s="50"/>
      <c r="AK41" s="50"/>
      <c r="AL41" s="50"/>
      <c r="AM41" s="50"/>
      <c r="AN41" s="50"/>
      <c r="AO41" s="50"/>
      <c r="AP41" s="50"/>
      <c r="AQ41" s="50"/>
      <c r="AR41" s="50"/>
      <c r="AS41" s="50"/>
      <c r="AT41" s="50"/>
      <c r="AU41" s="50"/>
      <c r="AV41" s="50"/>
      <c r="AW41" s="50"/>
      <c r="AX41" s="50"/>
      <c r="AY41" s="50"/>
      <c r="AZ41" s="50"/>
      <c r="BA41" s="50"/>
      <c r="BB41" s="50"/>
    </row>
    <row r="42" spans="1:54" s="51" customFormat="1" ht="12" x14ac:dyDescent="0.2">
      <c r="A42" s="49"/>
      <c r="B42" s="49"/>
      <c r="C42" s="61"/>
      <c r="D42" s="63"/>
      <c r="E42" s="63"/>
      <c r="F42" s="62"/>
      <c r="G42" s="62"/>
      <c r="H42" s="62"/>
      <c r="I42" s="63"/>
      <c r="J42" s="65"/>
      <c r="K42" s="64"/>
      <c r="L42" s="63"/>
      <c r="M42" s="65"/>
      <c r="N42" s="65"/>
      <c r="O42" s="65"/>
      <c r="P42" s="62"/>
      <c r="Q42" s="62"/>
      <c r="R42" s="65"/>
      <c r="S42" s="65"/>
      <c r="T42" s="65"/>
      <c r="U42" s="65"/>
      <c r="V42" s="65"/>
      <c r="W42" s="65"/>
      <c r="X42" s="65"/>
      <c r="Y42" s="49"/>
      <c r="Z42" s="49"/>
      <c r="AA42" s="49"/>
      <c r="AB42" s="49"/>
      <c r="AC42" s="49"/>
      <c r="AD42" s="49"/>
      <c r="AE42" s="49"/>
      <c r="AF42" s="49"/>
      <c r="AG42" s="49"/>
      <c r="AH42" s="49"/>
      <c r="AI42" s="49"/>
      <c r="AJ42" s="50"/>
      <c r="AK42" s="50"/>
      <c r="AL42" s="50"/>
      <c r="AM42" s="50"/>
      <c r="AN42" s="50"/>
      <c r="AO42" s="50"/>
      <c r="AP42" s="50"/>
      <c r="AQ42" s="50"/>
      <c r="AR42" s="50"/>
      <c r="AS42" s="50"/>
      <c r="AT42" s="50"/>
      <c r="AU42" s="50"/>
      <c r="AV42" s="50"/>
      <c r="AW42" s="50"/>
      <c r="AX42" s="50"/>
      <c r="AY42" s="50"/>
      <c r="AZ42" s="50"/>
      <c r="BA42" s="50"/>
      <c r="BB42" s="50"/>
    </row>
    <row r="43" spans="1:54" s="51" customFormat="1" ht="12" x14ac:dyDescent="0.2">
      <c r="A43" s="49"/>
      <c r="B43" s="49"/>
      <c r="C43" s="61"/>
      <c r="D43" s="63"/>
      <c r="E43" s="63"/>
      <c r="F43" s="62"/>
      <c r="G43" s="62"/>
      <c r="H43" s="62"/>
      <c r="I43" s="63"/>
      <c r="J43" s="65"/>
      <c r="K43" s="64"/>
      <c r="L43" s="63"/>
      <c r="M43" s="65"/>
      <c r="N43" s="65"/>
      <c r="O43" s="65"/>
      <c r="P43" s="62"/>
      <c r="Q43" s="62"/>
      <c r="R43" s="65"/>
      <c r="S43" s="65"/>
      <c r="T43" s="65"/>
      <c r="U43" s="65"/>
      <c r="V43" s="65"/>
      <c r="W43" s="65"/>
      <c r="X43" s="65"/>
      <c r="Y43" s="49"/>
      <c r="Z43" s="49"/>
      <c r="AA43" s="49"/>
      <c r="AB43" s="49"/>
      <c r="AC43" s="49"/>
      <c r="AD43" s="49"/>
      <c r="AE43" s="49"/>
      <c r="AF43" s="49"/>
      <c r="AG43" s="49"/>
      <c r="AH43" s="49"/>
      <c r="AI43" s="49"/>
      <c r="AJ43" s="50"/>
      <c r="AK43" s="50"/>
      <c r="AL43" s="50"/>
      <c r="AM43" s="50"/>
      <c r="AN43" s="50"/>
      <c r="AO43" s="50"/>
      <c r="AP43" s="50"/>
      <c r="AQ43" s="50"/>
      <c r="AR43" s="50"/>
      <c r="AS43" s="50"/>
      <c r="AT43" s="50"/>
      <c r="AU43" s="50"/>
      <c r="AV43" s="50"/>
      <c r="AW43" s="50"/>
      <c r="AX43" s="50"/>
      <c r="AY43" s="50"/>
      <c r="AZ43" s="50"/>
      <c r="BA43" s="50"/>
      <c r="BB43" s="50"/>
    </row>
    <row r="44" spans="1:54" s="51" customFormat="1" ht="12" x14ac:dyDescent="0.2">
      <c r="A44" s="125">
        <v>24</v>
      </c>
      <c r="B44" s="52" t="s">
        <v>110</v>
      </c>
      <c r="C44" s="79">
        <v>44251</v>
      </c>
      <c r="D44" s="67">
        <v>140</v>
      </c>
      <c r="E44" s="140">
        <v>22</v>
      </c>
      <c r="F44" s="263">
        <v>5</v>
      </c>
      <c r="G44" s="276">
        <v>2</v>
      </c>
      <c r="H44" s="192">
        <v>0.35</v>
      </c>
      <c r="I44" s="54">
        <v>0.12</v>
      </c>
      <c r="J44" s="56">
        <v>0.98</v>
      </c>
      <c r="K44" s="55">
        <v>1.7999999999999999E-2</v>
      </c>
      <c r="L44" s="54">
        <v>0.26</v>
      </c>
      <c r="M44" s="54">
        <v>0.86</v>
      </c>
      <c r="N44" s="54">
        <v>0.24</v>
      </c>
      <c r="O44" s="56">
        <v>3.6</v>
      </c>
      <c r="P44" s="67">
        <v>970</v>
      </c>
      <c r="Q44" s="67">
        <v>32</v>
      </c>
      <c r="R44" s="56">
        <v>7.7</v>
      </c>
      <c r="S44" s="56">
        <v>2.1</v>
      </c>
      <c r="T44" s="67">
        <v>11</v>
      </c>
      <c r="U44" s="56">
        <v>1.6</v>
      </c>
      <c r="V44" s="67">
        <v>10</v>
      </c>
      <c r="W44" s="67">
        <v>10</v>
      </c>
      <c r="X44" s="57">
        <v>3.9</v>
      </c>
      <c r="Y44" s="49"/>
      <c r="Z44" s="49"/>
      <c r="AA44" s="49"/>
      <c r="AB44" s="49"/>
      <c r="AC44" s="49"/>
      <c r="AD44" s="49"/>
      <c r="AE44" s="49"/>
      <c r="AF44" s="49"/>
      <c r="AG44" s="49"/>
      <c r="AH44" s="49"/>
      <c r="AI44" s="49"/>
      <c r="AJ44" s="50"/>
      <c r="AK44" s="50"/>
      <c r="AL44" s="50"/>
      <c r="AM44" s="50"/>
      <c r="AN44" s="50"/>
      <c r="AO44" s="50"/>
      <c r="AP44" s="50"/>
      <c r="AQ44" s="50"/>
      <c r="AR44" s="50"/>
      <c r="AS44" s="50"/>
      <c r="AT44" s="50"/>
      <c r="AU44" s="50"/>
      <c r="AV44" s="50"/>
      <c r="AW44" s="50"/>
      <c r="AX44" s="50"/>
      <c r="AY44" s="50"/>
      <c r="AZ44" s="50"/>
      <c r="BA44" s="50"/>
      <c r="BB44" s="50"/>
    </row>
    <row r="45" spans="1:54" s="51" customFormat="1" ht="12" x14ac:dyDescent="0.2">
      <c r="A45" s="125">
        <v>24</v>
      </c>
      <c r="B45" s="52" t="s">
        <v>110</v>
      </c>
      <c r="C45" s="79" t="s">
        <v>154</v>
      </c>
      <c r="D45" s="67">
        <v>140</v>
      </c>
      <c r="E45" s="140">
        <v>19</v>
      </c>
      <c r="F45" s="263">
        <v>5</v>
      </c>
      <c r="G45" s="260">
        <v>2</v>
      </c>
      <c r="H45" s="192">
        <v>0.31</v>
      </c>
      <c r="I45" s="54">
        <v>0.13</v>
      </c>
      <c r="J45" s="56">
        <v>1</v>
      </c>
      <c r="K45" s="55">
        <v>1.7000000000000001E-2</v>
      </c>
      <c r="L45" s="54">
        <v>0.24</v>
      </c>
      <c r="M45" s="54">
        <v>0.82</v>
      </c>
      <c r="N45" s="54">
        <v>0.32</v>
      </c>
      <c r="O45" s="56">
        <v>3.1</v>
      </c>
      <c r="P45" s="67">
        <v>870</v>
      </c>
      <c r="Q45" s="67">
        <v>56</v>
      </c>
      <c r="R45" s="56">
        <v>6.6</v>
      </c>
      <c r="S45" s="56">
        <v>1.8</v>
      </c>
      <c r="T45" s="56">
        <v>9.8000000000000007</v>
      </c>
      <c r="U45" s="56">
        <v>1.4</v>
      </c>
      <c r="V45" s="56">
        <v>9.1</v>
      </c>
      <c r="W45" s="56">
        <v>9.6999999999999993</v>
      </c>
      <c r="X45" s="57">
        <v>3.6</v>
      </c>
      <c r="Y45" s="49"/>
      <c r="Z45" s="49"/>
      <c r="AA45" s="49"/>
      <c r="AB45" s="49"/>
      <c r="AC45" s="49"/>
      <c r="AD45" s="49"/>
      <c r="AE45" s="49"/>
      <c r="AF45" s="49"/>
      <c r="AG45" s="49"/>
      <c r="AH45" s="49"/>
      <c r="AI45" s="49"/>
      <c r="AJ45" s="50"/>
      <c r="AK45" s="50"/>
      <c r="AL45" s="50"/>
      <c r="AM45" s="50"/>
      <c r="AN45" s="50"/>
      <c r="AO45" s="50"/>
      <c r="AP45" s="50"/>
      <c r="AQ45" s="50"/>
      <c r="AR45" s="50"/>
      <c r="AS45" s="50"/>
      <c r="AT45" s="50"/>
      <c r="AU45" s="50"/>
      <c r="AV45" s="50"/>
      <c r="AW45" s="50"/>
      <c r="AX45" s="50"/>
      <c r="AY45" s="50"/>
      <c r="AZ45" s="50"/>
      <c r="BA45" s="50"/>
      <c r="BB45" s="50"/>
    </row>
    <row r="46" spans="1:54" s="51" customFormat="1" ht="12" x14ac:dyDescent="0.2">
      <c r="A46" s="125">
        <v>24</v>
      </c>
      <c r="B46" s="52" t="s">
        <v>110</v>
      </c>
      <c r="C46" s="285" t="s">
        <v>158</v>
      </c>
      <c r="D46" s="67">
        <v>100</v>
      </c>
      <c r="E46" s="140">
        <v>40</v>
      </c>
      <c r="F46" s="196">
        <v>29</v>
      </c>
      <c r="G46" s="276">
        <v>2</v>
      </c>
      <c r="H46" s="192">
        <v>0.34</v>
      </c>
      <c r="I46" s="54">
        <v>0.11</v>
      </c>
      <c r="J46" s="54">
        <v>0.9</v>
      </c>
      <c r="K46" s="55">
        <v>1.2999999999999999E-2</v>
      </c>
      <c r="L46" s="54">
        <v>0.21</v>
      </c>
      <c r="M46" s="54">
        <v>0.84</v>
      </c>
      <c r="N46" s="54">
        <v>0.31</v>
      </c>
      <c r="O46" s="56">
        <v>2.2999999999999998</v>
      </c>
      <c r="P46" s="67">
        <v>740</v>
      </c>
      <c r="Q46" s="67">
        <v>83</v>
      </c>
      <c r="R46" s="56">
        <v>7</v>
      </c>
      <c r="S46" s="56">
        <v>1.8</v>
      </c>
      <c r="T46" s="67">
        <v>10</v>
      </c>
      <c r="U46" s="56">
        <v>1.5</v>
      </c>
      <c r="V46" s="56">
        <v>9.1999999999999993</v>
      </c>
      <c r="W46" s="56">
        <v>9.6999999999999993</v>
      </c>
      <c r="X46" s="57">
        <v>2.5</v>
      </c>
      <c r="Y46" s="49"/>
      <c r="Z46" s="49"/>
      <c r="AA46" s="49"/>
      <c r="AB46" s="49"/>
      <c r="AC46" s="49"/>
      <c r="AD46" s="49"/>
      <c r="AE46" s="49"/>
      <c r="AF46" s="49"/>
      <c r="AG46" s="49"/>
      <c r="AH46" s="49"/>
      <c r="AI46" s="49"/>
      <c r="AJ46" s="50"/>
      <c r="AK46" s="50"/>
      <c r="AL46" s="50"/>
      <c r="AM46" s="50"/>
      <c r="AN46" s="50"/>
      <c r="AO46" s="50"/>
      <c r="AP46" s="50"/>
      <c r="AQ46" s="50"/>
      <c r="AR46" s="50"/>
      <c r="AS46" s="50"/>
      <c r="AT46" s="50"/>
      <c r="AU46" s="50"/>
      <c r="AV46" s="50"/>
      <c r="AW46" s="50"/>
      <c r="AX46" s="50"/>
      <c r="AY46" s="50"/>
      <c r="AZ46" s="50"/>
      <c r="BA46" s="50"/>
      <c r="BB46" s="50"/>
    </row>
    <row r="47" spans="1:54" s="51" customFormat="1" ht="12" x14ac:dyDescent="0.2">
      <c r="A47" s="125">
        <v>24</v>
      </c>
      <c r="B47" s="52" t="s">
        <v>110</v>
      </c>
      <c r="C47" s="79" t="s">
        <v>162</v>
      </c>
      <c r="D47" s="67">
        <v>120</v>
      </c>
      <c r="E47" s="140">
        <v>23</v>
      </c>
      <c r="F47" s="260">
        <v>6</v>
      </c>
      <c r="G47" s="276">
        <v>2</v>
      </c>
      <c r="H47" s="192">
        <v>0.38</v>
      </c>
      <c r="I47" s="54">
        <v>0.14000000000000001</v>
      </c>
      <c r="J47" s="56">
        <v>1.1000000000000001</v>
      </c>
      <c r="K47" s="54">
        <v>0.41</v>
      </c>
      <c r="L47" s="54">
        <v>0.19</v>
      </c>
      <c r="M47" s="54">
        <v>0.89</v>
      </c>
      <c r="N47" s="56">
        <v>1.8</v>
      </c>
      <c r="O47" s="56">
        <v>2</v>
      </c>
      <c r="P47" s="67">
        <v>560</v>
      </c>
      <c r="Q47" s="67">
        <v>220</v>
      </c>
      <c r="R47" s="56">
        <v>7</v>
      </c>
      <c r="S47" s="56">
        <v>1.8</v>
      </c>
      <c r="T47" s="67">
        <v>10</v>
      </c>
      <c r="U47" s="56">
        <v>1.5</v>
      </c>
      <c r="V47" s="56">
        <v>9.8000000000000007</v>
      </c>
      <c r="W47" s="67">
        <v>10</v>
      </c>
      <c r="X47" s="324">
        <v>0.83</v>
      </c>
      <c r="Y47" s="49"/>
      <c r="Z47" s="49"/>
      <c r="AA47" s="49"/>
      <c r="AB47" s="49"/>
      <c r="AC47" s="49"/>
      <c r="AD47" s="49"/>
      <c r="AE47" s="49"/>
      <c r="AF47" s="49"/>
      <c r="AG47" s="49"/>
      <c r="AH47" s="49"/>
      <c r="AI47" s="49"/>
      <c r="AJ47" s="50"/>
      <c r="AK47" s="50"/>
      <c r="AL47" s="50"/>
      <c r="AM47" s="50"/>
      <c r="AN47" s="50"/>
      <c r="AO47" s="50"/>
      <c r="AP47" s="50"/>
      <c r="AQ47" s="50"/>
      <c r="AR47" s="50"/>
      <c r="AS47" s="50"/>
      <c r="AT47" s="50"/>
      <c r="AU47" s="50"/>
      <c r="AV47" s="50"/>
      <c r="AW47" s="50"/>
      <c r="AX47" s="50"/>
      <c r="AY47" s="50"/>
      <c r="AZ47" s="50"/>
      <c r="BA47" s="50"/>
      <c r="BB47" s="50"/>
    </row>
    <row r="48" spans="1:54" s="51" customFormat="1" ht="12" x14ac:dyDescent="0.2">
      <c r="A48" s="125">
        <v>24</v>
      </c>
      <c r="B48" s="52" t="s">
        <v>110</v>
      </c>
      <c r="C48" s="79" t="s">
        <v>167</v>
      </c>
      <c r="D48" s="67">
        <v>130</v>
      </c>
      <c r="E48" s="140">
        <v>48</v>
      </c>
      <c r="F48" s="260">
        <v>5</v>
      </c>
      <c r="G48" s="276">
        <v>2</v>
      </c>
      <c r="H48" s="192">
        <v>0.32</v>
      </c>
      <c r="I48" s="54">
        <v>0.1</v>
      </c>
      <c r="J48" s="56">
        <v>1.1000000000000001</v>
      </c>
      <c r="K48" s="55">
        <v>1.2999999999999999E-2</v>
      </c>
      <c r="L48" s="54">
        <v>0.19</v>
      </c>
      <c r="M48" s="54">
        <v>0.83</v>
      </c>
      <c r="N48" s="54">
        <v>0.32</v>
      </c>
      <c r="O48" s="56">
        <v>2.4</v>
      </c>
      <c r="P48" s="67">
        <v>540</v>
      </c>
      <c r="Q48" s="67">
        <v>62</v>
      </c>
      <c r="R48" s="56">
        <v>7.1</v>
      </c>
      <c r="S48" s="56">
        <v>1.9</v>
      </c>
      <c r="T48" s="67">
        <v>12</v>
      </c>
      <c r="U48" s="56">
        <v>1.6</v>
      </c>
      <c r="V48" s="67">
        <v>10</v>
      </c>
      <c r="W48" s="67">
        <v>10</v>
      </c>
      <c r="X48" s="57">
        <v>1.4</v>
      </c>
      <c r="Y48" s="49"/>
      <c r="Z48" s="49"/>
      <c r="AA48" s="49"/>
      <c r="AB48" s="49"/>
      <c r="AC48" s="49"/>
      <c r="AD48" s="49"/>
      <c r="AE48" s="49"/>
      <c r="AF48" s="49"/>
      <c r="AG48" s="49"/>
      <c r="AH48" s="49"/>
      <c r="AI48" s="49"/>
      <c r="AJ48" s="50"/>
      <c r="AK48" s="50"/>
      <c r="AL48" s="50"/>
      <c r="AM48" s="50"/>
      <c r="AN48" s="50"/>
      <c r="AO48" s="50"/>
      <c r="AP48" s="50"/>
      <c r="AQ48" s="50"/>
      <c r="AR48" s="50"/>
      <c r="AS48" s="50"/>
      <c r="AT48" s="50"/>
      <c r="AU48" s="50"/>
      <c r="AV48" s="50"/>
      <c r="AW48" s="50"/>
      <c r="AX48" s="50"/>
      <c r="AY48" s="50"/>
      <c r="AZ48" s="50"/>
      <c r="BA48" s="50"/>
      <c r="BB48" s="50"/>
    </row>
    <row r="49" spans="1:54" s="51" customFormat="1" ht="12" x14ac:dyDescent="0.2">
      <c r="A49" s="125">
        <v>24</v>
      </c>
      <c r="B49" s="52" t="s">
        <v>110</v>
      </c>
      <c r="C49" s="79">
        <v>44550</v>
      </c>
      <c r="D49" s="67">
        <v>150</v>
      </c>
      <c r="E49" s="140">
        <v>41</v>
      </c>
      <c r="F49" s="196">
        <v>12</v>
      </c>
      <c r="G49" s="276">
        <v>2</v>
      </c>
      <c r="H49" s="192">
        <v>0.34</v>
      </c>
      <c r="I49" s="54">
        <v>0.12</v>
      </c>
      <c r="J49" s="56">
        <v>1</v>
      </c>
      <c r="K49" s="55">
        <v>1.6E-2</v>
      </c>
      <c r="L49" s="54">
        <v>0.23</v>
      </c>
      <c r="M49" s="54">
        <v>0.85</v>
      </c>
      <c r="N49" s="54">
        <v>0.26</v>
      </c>
      <c r="O49" s="56">
        <v>2.8</v>
      </c>
      <c r="P49" s="67">
        <v>750</v>
      </c>
      <c r="Q49" s="67">
        <v>34</v>
      </c>
      <c r="R49" s="56">
        <v>7.5</v>
      </c>
      <c r="S49" s="56">
        <v>2.1</v>
      </c>
      <c r="T49" s="67">
        <v>12</v>
      </c>
      <c r="U49" s="56">
        <v>1.6</v>
      </c>
      <c r="V49" s="67">
        <v>11</v>
      </c>
      <c r="W49" s="67">
        <v>10</v>
      </c>
      <c r="X49" s="57">
        <v>2.5</v>
      </c>
      <c r="Y49" s="49"/>
      <c r="Z49" s="49"/>
      <c r="AA49" s="49"/>
      <c r="AB49" s="49"/>
      <c r="AC49" s="49"/>
      <c r="AD49" s="49"/>
      <c r="AE49" s="49"/>
      <c r="AF49" s="49"/>
      <c r="AG49" s="49"/>
      <c r="AH49" s="49"/>
      <c r="AI49" s="49"/>
      <c r="AJ49" s="50"/>
      <c r="AK49" s="50"/>
      <c r="AL49" s="50"/>
      <c r="AM49" s="50"/>
      <c r="AN49" s="50"/>
      <c r="AO49" s="50"/>
      <c r="AP49" s="50"/>
      <c r="AQ49" s="50"/>
      <c r="AR49" s="50"/>
      <c r="AS49" s="50"/>
      <c r="AT49" s="50"/>
      <c r="AU49" s="50"/>
      <c r="AV49" s="50"/>
      <c r="AW49" s="50"/>
      <c r="AX49" s="50"/>
      <c r="AY49" s="50"/>
      <c r="AZ49" s="50"/>
      <c r="BA49" s="50"/>
      <c r="BB49" s="50"/>
    </row>
    <row r="50" spans="1:54" s="51" customFormat="1" ht="12" x14ac:dyDescent="0.2">
      <c r="A50" s="49"/>
      <c r="B50" s="49"/>
      <c r="C50" s="61"/>
      <c r="D50" s="63"/>
      <c r="E50" s="63"/>
      <c r="F50" s="62"/>
      <c r="G50" s="62"/>
      <c r="H50" s="62"/>
      <c r="I50" s="62"/>
      <c r="J50" s="62"/>
      <c r="K50" s="64"/>
      <c r="L50" s="63"/>
      <c r="M50" s="65"/>
      <c r="N50" s="63"/>
      <c r="O50" s="65"/>
      <c r="P50" s="62"/>
      <c r="Q50" s="62"/>
      <c r="R50" s="65"/>
      <c r="S50" s="65"/>
      <c r="T50" s="65"/>
      <c r="U50" s="65"/>
      <c r="V50" s="65"/>
      <c r="W50" s="65"/>
      <c r="X50" s="62"/>
      <c r="Y50" s="49"/>
      <c r="Z50" s="49"/>
      <c r="AA50" s="49"/>
      <c r="AB50" s="49"/>
      <c r="AC50" s="49"/>
      <c r="AD50" s="49"/>
      <c r="AE50" s="49"/>
      <c r="AF50" s="49"/>
      <c r="AG50" s="49"/>
      <c r="AH50" s="49"/>
      <c r="AI50" s="49"/>
      <c r="AJ50" s="50"/>
      <c r="AK50" s="50"/>
      <c r="AL50" s="50"/>
      <c r="AM50" s="50"/>
      <c r="AN50" s="50"/>
      <c r="AO50" s="50"/>
      <c r="AP50" s="50"/>
      <c r="AQ50" s="50"/>
      <c r="AR50" s="50"/>
      <c r="AS50" s="50"/>
      <c r="AT50" s="50"/>
      <c r="AU50" s="50"/>
      <c r="AV50" s="50"/>
      <c r="AW50" s="50"/>
      <c r="AX50" s="50"/>
      <c r="AY50" s="50"/>
      <c r="AZ50" s="50"/>
      <c r="BA50" s="50"/>
      <c r="BB50" s="50"/>
    </row>
    <row r="51" spans="1:54" s="51" customFormat="1" ht="12" x14ac:dyDescent="0.2">
      <c r="A51" s="49"/>
      <c r="B51" s="49"/>
      <c r="C51" s="173" t="s">
        <v>19</v>
      </c>
      <c r="D51" s="175">
        <f>MIN(D44:D49)</f>
        <v>100</v>
      </c>
      <c r="E51" s="175"/>
      <c r="F51" s="175">
        <f t="shared" ref="F51:X51" si="6">MIN(F44:F49)</f>
        <v>5</v>
      </c>
      <c r="G51" s="175"/>
      <c r="H51" s="175"/>
      <c r="I51" s="176">
        <f>MIN(I44:I49)</f>
        <v>0.1</v>
      </c>
      <c r="J51" s="176">
        <f t="shared" si="6"/>
        <v>0.9</v>
      </c>
      <c r="K51" s="176">
        <f t="shared" si="6"/>
        <v>1.2999999999999999E-2</v>
      </c>
      <c r="L51" s="176">
        <f t="shared" si="6"/>
        <v>0.19</v>
      </c>
      <c r="M51" s="174">
        <f t="shared" si="6"/>
        <v>0.82</v>
      </c>
      <c r="N51" s="174">
        <f t="shared" si="6"/>
        <v>0.24</v>
      </c>
      <c r="O51" s="174">
        <f t="shared" si="6"/>
        <v>2</v>
      </c>
      <c r="P51" s="175">
        <f t="shared" si="6"/>
        <v>540</v>
      </c>
      <c r="Q51" s="175">
        <f t="shared" si="6"/>
        <v>32</v>
      </c>
      <c r="R51" s="174">
        <f t="shared" si="6"/>
        <v>6.6</v>
      </c>
      <c r="S51" s="174">
        <f t="shared" si="6"/>
        <v>1.8</v>
      </c>
      <c r="T51" s="174">
        <f t="shared" si="6"/>
        <v>9.8000000000000007</v>
      </c>
      <c r="U51" s="174">
        <f t="shared" si="6"/>
        <v>1.4</v>
      </c>
      <c r="V51" s="174">
        <f t="shared" si="6"/>
        <v>9.1</v>
      </c>
      <c r="W51" s="174">
        <f t="shared" si="6"/>
        <v>9.6999999999999993</v>
      </c>
      <c r="X51" s="174">
        <f t="shared" si="6"/>
        <v>0.83</v>
      </c>
      <c r="Y51" s="49"/>
      <c r="Z51" s="49"/>
      <c r="AA51" s="49"/>
      <c r="AB51" s="49"/>
      <c r="AC51" s="49"/>
      <c r="AD51" s="49"/>
      <c r="AE51" s="49"/>
      <c r="AF51" s="49"/>
      <c r="AG51" s="49"/>
      <c r="AH51" s="49"/>
      <c r="AI51" s="49"/>
      <c r="AJ51" s="50"/>
      <c r="AK51" s="50"/>
      <c r="AL51" s="50"/>
      <c r="AM51" s="50"/>
      <c r="AN51" s="50"/>
      <c r="AO51" s="50"/>
      <c r="AP51" s="50"/>
      <c r="AQ51" s="50"/>
      <c r="AR51" s="50"/>
      <c r="AS51" s="50"/>
      <c r="AT51" s="50"/>
      <c r="AU51" s="50"/>
      <c r="AV51" s="50"/>
      <c r="AW51" s="50"/>
      <c r="AX51" s="50"/>
      <c r="AY51" s="50"/>
      <c r="AZ51" s="50"/>
      <c r="BA51" s="50"/>
      <c r="BB51" s="50"/>
    </row>
    <row r="52" spans="1:54" s="51" customFormat="1" ht="12" x14ac:dyDescent="0.2">
      <c r="A52" s="49"/>
      <c r="B52" s="49"/>
      <c r="C52" s="173" t="s">
        <v>20</v>
      </c>
      <c r="D52" s="175">
        <f>AVERAGE(D44:D49)</f>
        <v>130</v>
      </c>
      <c r="E52" s="175"/>
      <c r="F52" s="175">
        <f t="shared" ref="F52:X52" si="7">AVERAGE(F44:F49)</f>
        <v>10.333333333333334</v>
      </c>
      <c r="G52" s="175"/>
      <c r="H52" s="175"/>
      <c r="I52" s="176">
        <f>AVERAGE(I44:I49)</f>
        <v>0.12</v>
      </c>
      <c r="J52" s="176">
        <f t="shared" si="7"/>
        <v>1.0133333333333334</v>
      </c>
      <c r="K52" s="176">
        <f t="shared" si="7"/>
        <v>8.1166666666666665E-2</v>
      </c>
      <c r="L52" s="176">
        <f t="shared" si="7"/>
        <v>0.21999999999999997</v>
      </c>
      <c r="M52" s="174">
        <f t="shared" si="7"/>
        <v>0.84833333333333327</v>
      </c>
      <c r="N52" s="174">
        <f t="shared" si="7"/>
        <v>0.54166666666666663</v>
      </c>
      <c r="O52" s="174">
        <f t="shared" si="7"/>
        <v>2.6999999999999997</v>
      </c>
      <c r="P52" s="175">
        <f t="shared" si="7"/>
        <v>738.33333333333337</v>
      </c>
      <c r="Q52" s="175">
        <f t="shared" si="7"/>
        <v>81.166666666666671</v>
      </c>
      <c r="R52" s="174">
        <f t="shared" si="7"/>
        <v>7.1499999999999995</v>
      </c>
      <c r="S52" s="174">
        <f t="shared" si="7"/>
        <v>1.9166666666666667</v>
      </c>
      <c r="T52" s="174">
        <f t="shared" si="7"/>
        <v>10.799999999999999</v>
      </c>
      <c r="U52" s="174">
        <f t="shared" si="7"/>
        <v>1.5333333333333332</v>
      </c>
      <c r="V52" s="174">
        <f t="shared" si="7"/>
        <v>9.85</v>
      </c>
      <c r="W52" s="174">
        <f t="shared" si="7"/>
        <v>9.9</v>
      </c>
      <c r="X52" s="174">
        <f t="shared" si="7"/>
        <v>2.4550000000000001</v>
      </c>
      <c r="Y52" s="49"/>
      <c r="Z52" s="49"/>
      <c r="AA52" s="49"/>
      <c r="AB52" s="49"/>
      <c r="AC52" s="49"/>
      <c r="AD52" s="49"/>
      <c r="AE52" s="49"/>
      <c r="AF52" s="49"/>
      <c r="AG52" s="49"/>
      <c r="AH52" s="49"/>
      <c r="AI52" s="49"/>
      <c r="AJ52" s="50"/>
      <c r="AK52" s="50"/>
      <c r="AL52" s="50"/>
      <c r="AM52" s="50"/>
      <c r="AN52" s="50"/>
      <c r="AO52" s="50"/>
      <c r="AP52" s="50"/>
      <c r="AQ52" s="50"/>
      <c r="AR52" s="50"/>
      <c r="AS52" s="50"/>
      <c r="AT52" s="50"/>
      <c r="AU52" s="50"/>
      <c r="AV52" s="50"/>
      <c r="AW52" s="50"/>
      <c r="AX52" s="50"/>
      <c r="AY52" s="50"/>
      <c r="AZ52" s="50"/>
      <c r="BA52" s="50"/>
      <c r="BB52" s="50"/>
    </row>
    <row r="53" spans="1:54" s="51" customFormat="1" ht="12" x14ac:dyDescent="0.2">
      <c r="A53" s="49"/>
      <c r="B53" s="49"/>
      <c r="C53" s="173" t="s">
        <v>21</v>
      </c>
      <c r="D53" s="175">
        <f>MAX(D44:D49)</f>
        <v>150</v>
      </c>
      <c r="E53" s="175"/>
      <c r="F53" s="175">
        <f t="shared" ref="F53:X53" si="8">MAX(F44:F49)</f>
        <v>29</v>
      </c>
      <c r="G53" s="175"/>
      <c r="H53" s="175"/>
      <c r="I53" s="176">
        <f>MAX(I44:I49)</f>
        <v>0.14000000000000001</v>
      </c>
      <c r="J53" s="176">
        <f t="shared" si="8"/>
        <v>1.1000000000000001</v>
      </c>
      <c r="K53" s="176">
        <f t="shared" si="8"/>
        <v>0.41</v>
      </c>
      <c r="L53" s="176">
        <f t="shared" si="8"/>
        <v>0.26</v>
      </c>
      <c r="M53" s="174">
        <f t="shared" si="8"/>
        <v>0.89</v>
      </c>
      <c r="N53" s="174">
        <f t="shared" si="8"/>
        <v>1.8</v>
      </c>
      <c r="O53" s="174">
        <f t="shared" si="8"/>
        <v>3.6</v>
      </c>
      <c r="P53" s="175">
        <f t="shared" si="8"/>
        <v>970</v>
      </c>
      <c r="Q53" s="175">
        <f t="shared" si="8"/>
        <v>220</v>
      </c>
      <c r="R53" s="174">
        <f t="shared" si="8"/>
        <v>7.7</v>
      </c>
      <c r="S53" s="174">
        <f t="shared" si="8"/>
        <v>2.1</v>
      </c>
      <c r="T53" s="174">
        <f t="shared" si="8"/>
        <v>12</v>
      </c>
      <c r="U53" s="174">
        <f t="shared" si="8"/>
        <v>1.6</v>
      </c>
      <c r="V53" s="174">
        <f t="shared" si="8"/>
        <v>11</v>
      </c>
      <c r="W53" s="174">
        <f t="shared" si="8"/>
        <v>10</v>
      </c>
      <c r="X53" s="174">
        <f t="shared" si="8"/>
        <v>3.9</v>
      </c>
      <c r="Y53" s="49"/>
      <c r="Z53" s="49"/>
      <c r="AA53" s="49"/>
      <c r="AB53" s="49"/>
      <c r="AC53" s="49"/>
      <c r="AD53" s="49"/>
      <c r="AE53" s="49"/>
      <c r="AF53" s="49"/>
      <c r="AG53" s="49"/>
      <c r="AH53" s="49"/>
      <c r="AI53" s="49"/>
      <c r="AJ53" s="50"/>
      <c r="AK53" s="50"/>
      <c r="AL53" s="50"/>
      <c r="AM53" s="50"/>
      <c r="AN53" s="50"/>
      <c r="AO53" s="50"/>
      <c r="AP53" s="50"/>
      <c r="AQ53" s="50"/>
      <c r="AR53" s="50"/>
      <c r="AS53" s="50"/>
      <c r="AT53" s="50"/>
      <c r="AU53" s="50"/>
      <c r="AV53" s="50"/>
      <c r="AW53" s="50"/>
      <c r="AX53" s="50"/>
      <c r="AY53" s="50"/>
      <c r="AZ53" s="50"/>
      <c r="BA53" s="50"/>
      <c r="BB53" s="50"/>
    </row>
    <row r="54" spans="1:54" s="51" customFormat="1" ht="12" x14ac:dyDescent="0.2">
      <c r="A54" s="49"/>
      <c r="B54" s="49"/>
      <c r="C54" s="61"/>
      <c r="D54" s="63"/>
      <c r="E54" s="63"/>
      <c r="F54" s="62"/>
      <c r="G54" s="62"/>
      <c r="H54" s="62"/>
      <c r="I54" s="63"/>
      <c r="J54" s="65"/>
      <c r="K54" s="64"/>
      <c r="L54" s="63"/>
      <c r="M54" s="65"/>
      <c r="N54" s="65"/>
      <c r="O54" s="65"/>
      <c r="P54" s="62"/>
      <c r="Q54" s="62"/>
      <c r="R54" s="65"/>
      <c r="S54" s="65"/>
      <c r="T54" s="65"/>
      <c r="U54" s="65"/>
      <c r="V54" s="65"/>
      <c r="W54" s="65"/>
      <c r="X54" s="65"/>
      <c r="Y54" s="49"/>
      <c r="Z54" s="49"/>
      <c r="AA54" s="49"/>
      <c r="AB54" s="49"/>
      <c r="AC54" s="49"/>
      <c r="AD54" s="49"/>
      <c r="AE54" s="49"/>
      <c r="AF54" s="49"/>
      <c r="AG54" s="49"/>
      <c r="AH54" s="49"/>
      <c r="AI54" s="49"/>
      <c r="AJ54" s="50"/>
      <c r="AK54" s="50"/>
      <c r="AL54" s="50"/>
      <c r="AM54" s="50"/>
      <c r="AN54" s="50"/>
      <c r="AO54" s="50"/>
      <c r="AP54" s="50"/>
      <c r="AQ54" s="50"/>
      <c r="AR54" s="50"/>
      <c r="AS54" s="50"/>
      <c r="AT54" s="50"/>
      <c r="AU54" s="50"/>
      <c r="AV54" s="50"/>
      <c r="AW54" s="50"/>
      <c r="AX54" s="50"/>
      <c r="AY54" s="50"/>
      <c r="AZ54" s="50"/>
      <c r="BA54" s="50"/>
      <c r="BB54" s="50"/>
    </row>
    <row r="55" spans="1:54" s="51" customFormat="1" ht="12" x14ac:dyDescent="0.2">
      <c r="A55" s="49"/>
      <c r="B55" s="49"/>
      <c r="C55" s="61"/>
      <c r="D55" s="63"/>
      <c r="E55" s="63"/>
      <c r="F55" s="62"/>
      <c r="G55" s="62"/>
      <c r="H55" s="62"/>
      <c r="I55" s="63"/>
      <c r="J55" s="76"/>
      <c r="K55" s="64"/>
      <c r="L55" s="63"/>
      <c r="M55" s="65"/>
      <c r="N55" s="63"/>
      <c r="O55" s="65"/>
      <c r="P55" s="62"/>
      <c r="Q55" s="62"/>
      <c r="R55" s="65"/>
      <c r="S55" s="65"/>
      <c r="T55" s="65"/>
      <c r="U55" s="65"/>
      <c r="V55" s="65"/>
      <c r="W55" s="65"/>
      <c r="X55" s="62"/>
      <c r="Y55" s="49"/>
      <c r="Z55" s="49"/>
      <c r="AA55" s="49"/>
      <c r="AB55" s="49"/>
      <c r="AC55" s="49"/>
      <c r="AD55" s="49"/>
      <c r="AE55" s="49"/>
      <c r="AF55" s="49"/>
      <c r="AG55" s="49"/>
      <c r="AH55" s="49"/>
      <c r="AI55" s="49"/>
      <c r="AJ55" s="50"/>
      <c r="AK55" s="50"/>
      <c r="AL55" s="50"/>
      <c r="AM55" s="50"/>
      <c r="AN55" s="50"/>
      <c r="AO55" s="50"/>
      <c r="AP55" s="50"/>
      <c r="AQ55" s="50"/>
      <c r="AR55" s="50"/>
      <c r="AS55" s="50"/>
      <c r="AT55" s="50"/>
      <c r="AU55" s="50"/>
      <c r="AV55" s="50"/>
      <c r="AW55" s="50"/>
      <c r="AX55" s="50"/>
      <c r="AY55" s="50"/>
      <c r="AZ55" s="50"/>
      <c r="BA55" s="50"/>
      <c r="BB55" s="50"/>
    </row>
    <row r="56" spans="1:54" s="51" customFormat="1" ht="12" x14ac:dyDescent="0.2">
      <c r="A56" s="125">
        <v>32</v>
      </c>
      <c r="B56" s="52" t="s">
        <v>149</v>
      </c>
      <c r="C56" s="79" t="s">
        <v>152</v>
      </c>
      <c r="D56" s="67">
        <v>200</v>
      </c>
      <c r="E56" s="252">
        <v>150</v>
      </c>
      <c r="F56" s="200">
        <v>150</v>
      </c>
      <c r="G56" s="260">
        <v>2</v>
      </c>
      <c r="H56" s="192">
        <v>0.33</v>
      </c>
      <c r="I56" s="54">
        <v>0.3</v>
      </c>
      <c r="J56" s="54">
        <v>0.93</v>
      </c>
      <c r="K56" s="55">
        <v>1.7999999999999999E-2</v>
      </c>
      <c r="L56" s="54">
        <v>0.28000000000000003</v>
      </c>
      <c r="M56" s="54">
        <v>0.8</v>
      </c>
      <c r="N56" s="54">
        <v>0.41</v>
      </c>
      <c r="O56" s="56">
        <v>4.9000000000000004</v>
      </c>
      <c r="P56" s="67">
        <v>1500</v>
      </c>
      <c r="Q56" s="67">
        <v>110</v>
      </c>
      <c r="R56" s="56">
        <v>7</v>
      </c>
      <c r="S56" s="56">
        <v>1.8</v>
      </c>
      <c r="T56" s="56">
        <v>9.1</v>
      </c>
      <c r="U56" s="56">
        <v>1.4</v>
      </c>
      <c r="V56" s="56">
        <v>8.6</v>
      </c>
      <c r="W56" s="56">
        <v>9.8000000000000007</v>
      </c>
      <c r="X56" s="57">
        <v>4.4000000000000004</v>
      </c>
      <c r="Y56" s="49"/>
      <c r="Z56" s="49"/>
      <c r="AA56" s="49"/>
      <c r="AB56" s="49"/>
      <c r="AC56" s="49"/>
      <c r="AD56" s="49"/>
      <c r="AE56" s="49"/>
      <c r="AF56" s="49"/>
      <c r="AG56" s="49"/>
      <c r="AH56" s="49"/>
      <c r="AI56" s="49"/>
      <c r="AJ56" s="50"/>
      <c r="AK56" s="50"/>
      <c r="AL56" s="50"/>
      <c r="AM56" s="50"/>
      <c r="AN56" s="50"/>
      <c r="AO56" s="50"/>
      <c r="AP56" s="50"/>
      <c r="AQ56" s="50"/>
      <c r="AR56" s="50"/>
      <c r="AS56" s="50"/>
      <c r="AT56" s="50"/>
      <c r="AU56" s="50"/>
      <c r="AV56" s="50"/>
      <c r="AW56" s="50"/>
      <c r="AX56" s="50"/>
      <c r="AY56" s="50"/>
      <c r="AZ56" s="50"/>
      <c r="BA56" s="50"/>
      <c r="BB56" s="50"/>
    </row>
    <row r="57" spans="1:54" s="51" customFormat="1" ht="12" x14ac:dyDescent="0.2">
      <c r="A57" s="125">
        <v>32</v>
      </c>
      <c r="B57" s="52" t="s">
        <v>150</v>
      </c>
      <c r="C57" s="79">
        <v>44252</v>
      </c>
      <c r="D57" s="67">
        <v>190</v>
      </c>
      <c r="E57" s="140">
        <v>36</v>
      </c>
      <c r="F57" s="260">
        <v>8</v>
      </c>
      <c r="G57" s="276">
        <v>2</v>
      </c>
      <c r="H57" s="192">
        <v>0.33</v>
      </c>
      <c r="I57" s="54">
        <v>0.38</v>
      </c>
      <c r="J57" s="54">
        <v>0.84</v>
      </c>
      <c r="K57" s="55">
        <v>2.1999999999999999E-2</v>
      </c>
      <c r="L57" s="54">
        <v>0.31</v>
      </c>
      <c r="M57" s="54">
        <v>0.88</v>
      </c>
      <c r="N57" s="54">
        <v>0.32</v>
      </c>
      <c r="O57" s="56">
        <v>5.5</v>
      </c>
      <c r="P57" s="67">
        <v>1500</v>
      </c>
      <c r="Q57" s="67">
        <v>220</v>
      </c>
      <c r="R57" s="56">
        <v>8</v>
      </c>
      <c r="S57" s="56">
        <v>2</v>
      </c>
      <c r="T57" s="67">
        <v>11</v>
      </c>
      <c r="U57" s="56">
        <v>1.6</v>
      </c>
      <c r="V57" s="56">
        <v>9.6999999999999993</v>
      </c>
      <c r="W57" s="67">
        <v>11</v>
      </c>
      <c r="X57" s="57">
        <v>4.5999999999999996</v>
      </c>
      <c r="Y57" s="49"/>
      <c r="Z57" s="49"/>
      <c r="AA57" s="49"/>
      <c r="AB57" s="49"/>
      <c r="AC57" s="49"/>
      <c r="AD57" s="49"/>
      <c r="AE57" s="49"/>
      <c r="AF57" s="49"/>
      <c r="AG57" s="49"/>
      <c r="AH57" s="49"/>
      <c r="AI57" s="49"/>
      <c r="AJ57" s="50"/>
      <c r="AK57" s="50"/>
      <c r="AL57" s="50"/>
      <c r="AM57" s="50"/>
      <c r="AN57" s="50"/>
      <c r="AO57" s="50"/>
      <c r="AP57" s="50"/>
      <c r="AQ57" s="50"/>
      <c r="AR57" s="50"/>
      <c r="AS57" s="50"/>
      <c r="AT57" s="50"/>
      <c r="AU57" s="50"/>
      <c r="AV57" s="50"/>
      <c r="AW57" s="50"/>
      <c r="AX57" s="50"/>
      <c r="AY57" s="50"/>
      <c r="AZ57" s="50"/>
      <c r="BA57" s="50"/>
      <c r="BB57" s="50"/>
    </row>
    <row r="58" spans="1:54" s="51" customFormat="1" ht="12" x14ac:dyDescent="0.2">
      <c r="A58" s="125">
        <v>32</v>
      </c>
      <c r="B58" s="52" t="s">
        <v>150</v>
      </c>
      <c r="C58" s="79">
        <v>44277</v>
      </c>
      <c r="D58" s="67">
        <v>160</v>
      </c>
      <c r="E58" s="140">
        <v>46</v>
      </c>
      <c r="F58" s="263">
        <v>5</v>
      </c>
      <c r="G58" s="260">
        <v>2</v>
      </c>
      <c r="H58" s="192">
        <v>0.32</v>
      </c>
      <c r="I58" s="54">
        <v>0.32</v>
      </c>
      <c r="J58" s="54">
        <v>0.76</v>
      </c>
      <c r="K58" s="55">
        <v>2.3E-2</v>
      </c>
      <c r="L58" s="54">
        <v>0.27</v>
      </c>
      <c r="M58" s="54">
        <v>0.81</v>
      </c>
      <c r="N58" s="54">
        <v>0.34</v>
      </c>
      <c r="O58" s="56">
        <v>5.7</v>
      </c>
      <c r="P58" s="67">
        <v>1200</v>
      </c>
      <c r="Q58" s="67">
        <v>170</v>
      </c>
      <c r="R58" s="56">
        <v>7.1</v>
      </c>
      <c r="S58" s="56">
        <v>1.8</v>
      </c>
      <c r="T58" s="67">
        <v>11</v>
      </c>
      <c r="U58" s="56">
        <v>1.4</v>
      </c>
      <c r="V58" s="56">
        <v>9.5</v>
      </c>
      <c r="W58" s="56">
        <v>9.1999999999999993</v>
      </c>
      <c r="X58" s="57">
        <v>4.2</v>
      </c>
      <c r="Y58" s="49"/>
      <c r="Z58" s="49"/>
      <c r="AA58" s="49"/>
      <c r="AB58" s="49"/>
      <c r="AC58" s="49"/>
      <c r="AD58" s="49"/>
      <c r="AE58" s="49"/>
      <c r="AF58" s="49"/>
      <c r="AG58" s="49"/>
      <c r="AH58" s="49"/>
      <c r="AI58" s="49"/>
      <c r="AJ58" s="50"/>
      <c r="AK58" s="50"/>
      <c r="AL58" s="50"/>
      <c r="AM58" s="50"/>
      <c r="AN58" s="50"/>
      <c r="AO58" s="50"/>
      <c r="AP58" s="50"/>
      <c r="AQ58" s="50"/>
      <c r="AR58" s="50"/>
      <c r="AS58" s="50"/>
      <c r="AT58" s="50"/>
      <c r="AU58" s="50"/>
      <c r="AV58" s="50"/>
      <c r="AW58" s="50"/>
      <c r="AX58" s="50"/>
      <c r="AY58" s="50"/>
      <c r="AZ58" s="50"/>
      <c r="BA58" s="50"/>
      <c r="BB58" s="50"/>
    </row>
    <row r="59" spans="1:54" s="51" customFormat="1" ht="12" x14ac:dyDescent="0.2">
      <c r="A59" s="125">
        <v>32</v>
      </c>
      <c r="B59" s="52" t="s">
        <v>150</v>
      </c>
      <c r="C59" s="79" t="s">
        <v>154</v>
      </c>
      <c r="D59" s="67">
        <v>130</v>
      </c>
      <c r="E59" s="140">
        <v>30</v>
      </c>
      <c r="F59" s="260">
        <v>8</v>
      </c>
      <c r="G59" s="276">
        <v>2</v>
      </c>
      <c r="H59" s="192">
        <v>0.32</v>
      </c>
      <c r="I59" s="54">
        <v>0.24</v>
      </c>
      <c r="J59" s="54">
        <v>0.65</v>
      </c>
      <c r="K59" s="55">
        <v>1.4999999999999999E-2</v>
      </c>
      <c r="L59" s="54">
        <v>0.22</v>
      </c>
      <c r="M59" s="54">
        <v>0.73</v>
      </c>
      <c r="N59" s="54">
        <v>0.27</v>
      </c>
      <c r="O59" s="56">
        <v>3.4</v>
      </c>
      <c r="P59" s="67">
        <v>1100</v>
      </c>
      <c r="Q59" s="67">
        <v>110</v>
      </c>
      <c r="R59" s="56">
        <v>7.3</v>
      </c>
      <c r="S59" s="56">
        <v>1.8</v>
      </c>
      <c r="T59" s="67">
        <v>11</v>
      </c>
      <c r="U59" s="56">
        <v>1.5</v>
      </c>
      <c r="V59" s="56">
        <v>9.8000000000000007</v>
      </c>
      <c r="W59" s="56">
        <v>9.3000000000000007</v>
      </c>
      <c r="X59" s="57">
        <v>3.8</v>
      </c>
      <c r="Y59" s="49"/>
      <c r="Z59" s="49"/>
      <c r="AA59" s="49"/>
      <c r="AB59" s="49"/>
      <c r="AC59" s="49"/>
      <c r="AD59" s="49"/>
      <c r="AE59" s="49"/>
      <c r="AF59" s="49"/>
      <c r="AG59" s="49"/>
      <c r="AH59" s="49"/>
      <c r="AI59" s="49"/>
      <c r="AJ59" s="50"/>
      <c r="AK59" s="50"/>
      <c r="AL59" s="50"/>
      <c r="AM59" s="50"/>
      <c r="AN59" s="50"/>
      <c r="AO59" s="50"/>
      <c r="AP59" s="50"/>
      <c r="AQ59" s="50"/>
      <c r="AR59" s="50"/>
      <c r="AS59" s="50"/>
      <c r="AT59" s="50"/>
      <c r="AU59" s="50"/>
      <c r="AV59" s="50"/>
      <c r="AW59" s="50"/>
      <c r="AX59" s="50"/>
      <c r="AY59" s="50"/>
      <c r="AZ59" s="50"/>
      <c r="BA59" s="50"/>
      <c r="BB59" s="50"/>
    </row>
    <row r="60" spans="1:54" s="51" customFormat="1" ht="12" x14ac:dyDescent="0.2">
      <c r="A60" s="125">
        <v>32</v>
      </c>
      <c r="B60" s="52" t="s">
        <v>150</v>
      </c>
      <c r="C60" s="79">
        <v>44342</v>
      </c>
      <c r="D60" s="67">
        <v>140</v>
      </c>
      <c r="E60" s="140">
        <v>25</v>
      </c>
      <c r="F60" s="263">
        <v>5</v>
      </c>
      <c r="G60" s="260">
        <v>2</v>
      </c>
      <c r="H60" s="192">
        <v>0.38</v>
      </c>
      <c r="I60" s="54">
        <v>0.26</v>
      </c>
      <c r="J60" s="56">
        <v>1.4</v>
      </c>
      <c r="K60" s="55">
        <v>1.4E-2</v>
      </c>
      <c r="L60" s="54">
        <v>0.27</v>
      </c>
      <c r="M60" s="54">
        <v>0.87</v>
      </c>
      <c r="N60" s="54">
        <v>0.37</v>
      </c>
      <c r="O60" s="56">
        <v>4.0999999999999996</v>
      </c>
      <c r="P60" s="67">
        <v>1300</v>
      </c>
      <c r="Q60" s="67">
        <v>140</v>
      </c>
      <c r="R60" s="56">
        <v>8</v>
      </c>
      <c r="S60" s="56">
        <v>1.9</v>
      </c>
      <c r="T60" s="67">
        <v>11</v>
      </c>
      <c r="U60" s="56">
        <v>1.6</v>
      </c>
      <c r="V60" s="56">
        <v>8.1999999999999993</v>
      </c>
      <c r="W60" s="56">
        <v>9.6999999999999993</v>
      </c>
      <c r="X60" s="57">
        <v>3.3</v>
      </c>
      <c r="Y60" s="49"/>
      <c r="Z60" s="49"/>
      <c r="AA60" s="49"/>
      <c r="AB60" s="49"/>
      <c r="AC60" s="49"/>
      <c r="AD60" s="49"/>
      <c r="AE60" s="49"/>
      <c r="AF60" s="49"/>
      <c r="AG60" s="49"/>
      <c r="AH60" s="49"/>
      <c r="AI60" s="49"/>
      <c r="AJ60" s="50"/>
      <c r="AK60" s="50"/>
      <c r="AL60" s="50"/>
      <c r="AM60" s="50"/>
      <c r="AN60" s="50"/>
      <c r="AO60" s="50"/>
      <c r="AP60" s="50"/>
      <c r="AQ60" s="50"/>
      <c r="AR60" s="50"/>
      <c r="AS60" s="50"/>
      <c r="AT60" s="50"/>
      <c r="AU60" s="50"/>
      <c r="AV60" s="50"/>
      <c r="AW60" s="50"/>
      <c r="AX60" s="50"/>
      <c r="AY60" s="50"/>
      <c r="AZ60" s="50"/>
      <c r="BA60" s="50"/>
      <c r="BB60" s="50"/>
    </row>
    <row r="61" spans="1:54" s="51" customFormat="1" ht="12" x14ac:dyDescent="0.2">
      <c r="A61" s="125">
        <v>32</v>
      </c>
      <c r="B61" s="52" t="s">
        <v>150</v>
      </c>
      <c r="C61" s="79" t="s">
        <v>159</v>
      </c>
      <c r="D61" s="67">
        <v>67</v>
      </c>
      <c r="E61" s="140">
        <v>81</v>
      </c>
      <c r="F61" s="140">
        <v>38</v>
      </c>
      <c r="G61" s="276">
        <v>2</v>
      </c>
      <c r="H61" s="192">
        <v>0.34</v>
      </c>
      <c r="I61" s="54">
        <v>0.34</v>
      </c>
      <c r="J61" s="54">
        <v>0.74</v>
      </c>
      <c r="K61" s="55">
        <v>1.4999999999999999E-2</v>
      </c>
      <c r="L61" s="54">
        <v>0.2</v>
      </c>
      <c r="M61" s="54">
        <v>0.99</v>
      </c>
      <c r="N61" s="54">
        <v>0.24</v>
      </c>
      <c r="O61" s="56">
        <v>3.7</v>
      </c>
      <c r="P61" s="67">
        <v>1300</v>
      </c>
      <c r="Q61" s="67">
        <v>280</v>
      </c>
      <c r="R61" s="67">
        <v>10</v>
      </c>
      <c r="S61" s="56">
        <v>2.6</v>
      </c>
      <c r="T61" s="67">
        <v>17</v>
      </c>
      <c r="U61" s="56">
        <v>1.9</v>
      </c>
      <c r="V61" s="67">
        <v>13</v>
      </c>
      <c r="W61" s="67">
        <v>13</v>
      </c>
      <c r="X61" s="57">
        <v>3.5</v>
      </c>
      <c r="Y61" s="49"/>
      <c r="Z61" s="49"/>
      <c r="AA61" s="49"/>
      <c r="AB61" s="49"/>
      <c r="AC61" s="49"/>
      <c r="AD61" s="49"/>
      <c r="AE61" s="49"/>
      <c r="AF61" s="49"/>
      <c r="AG61" s="49"/>
      <c r="AH61" s="49"/>
      <c r="AI61" s="49"/>
      <c r="AJ61" s="50"/>
      <c r="AK61" s="50"/>
      <c r="AL61" s="50"/>
      <c r="AM61" s="50"/>
      <c r="AN61" s="50"/>
      <c r="AO61" s="50"/>
      <c r="AP61" s="50"/>
      <c r="AQ61" s="50"/>
      <c r="AR61" s="50"/>
      <c r="AS61" s="50"/>
      <c r="AT61" s="50"/>
      <c r="AU61" s="50"/>
      <c r="AV61" s="50"/>
      <c r="AW61" s="50"/>
      <c r="AX61" s="50"/>
      <c r="AY61" s="50"/>
      <c r="AZ61" s="50"/>
      <c r="BA61" s="50"/>
      <c r="BB61" s="50"/>
    </row>
    <row r="62" spans="1:54" s="51" customFormat="1" ht="12" x14ac:dyDescent="0.2">
      <c r="A62" s="125">
        <v>32</v>
      </c>
      <c r="B62" s="52" t="s">
        <v>150</v>
      </c>
      <c r="C62" s="79">
        <v>44391</v>
      </c>
      <c r="D62" s="67">
        <v>59</v>
      </c>
      <c r="E62" s="252">
        <v>10</v>
      </c>
      <c r="F62" s="200">
        <v>10</v>
      </c>
      <c r="G62" s="276">
        <v>2</v>
      </c>
      <c r="H62" s="192">
        <v>0.35</v>
      </c>
      <c r="I62" s="54">
        <v>0.46</v>
      </c>
      <c r="J62" s="54">
        <v>0.94</v>
      </c>
      <c r="K62" s="55">
        <v>1.4999999999999999E-2</v>
      </c>
      <c r="L62" s="54">
        <v>0.2</v>
      </c>
      <c r="M62" s="56">
        <v>1.2</v>
      </c>
      <c r="N62" s="54">
        <v>0.25</v>
      </c>
      <c r="O62" s="56">
        <v>4.2</v>
      </c>
      <c r="P62" s="67">
        <v>1200</v>
      </c>
      <c r="Q62" s="67">
        <v>370</v>
      </c>
      <c r="R62" s="67">
        <v>11</v>
      </c>
      <c r="S62" s="56">
        <v>2.9</v>
      </c>
      <c r="T62" s="67">
        <v>27</v>
      </c>
      <c r="U62" s="56">
        <v>2.1</v>
      </c>
      <c r="V62" s="67">
        <v>20</v>
      </c>
      <c r="W62" s="67">
        <v>13</v>
      </c>
      <c r="X62" s="57">
        <v>3.1</v>
      </c>
      <c r="Y62" s="49"/>
      <c r="Z62" s="49"/>
      <c r="AA62" s="49"/>
      <c r="AB62" s="49"/>
      <c r="AC62" s="49"/>
      <c r="AD62" s="49"/>
      <c r="AE62" s="49"/>
      <c r="AF62" s="49"/>
      <c r="AG62" s="49"/>
      <c r="AH62" s="49"/>
      <c r="AI62" s="49"/>
      <c r="AJ62" s="50"/>
      <c r="AK62" s="50"/>
      <c r="AL62" s="50"/>
      <c r="AM62" s="50"/>
      <c r="AN62" s="50"/>
      <c r="AO62" s="50"/>
      <c r="AP62" s="50"/>
      <c r="AQ62" s="50"/>
      <c r="AR62" s="50"/>
      <c r="AS62" s="50"/>
      <c r="AT62" s="50"/>
      <c r="AU62" s="50"/>
      <c r="AV62" s="50"/>
      <c r="AW62" s="50"/>
      <c r="AX62" s="50"/>
      <c r="AY62" s="50"/>
      <c r="AZ62" s="50"/>
      <c r="BA62" s="50"/>
      <c r="BB62" s="50"/>
    </row>
    <row r="63" spans="1:54" s="51" customFormat="1" ht="12" x14ac:dyDescent="0.2">
      <c r="A63" s="125">
        <v>32</v>
      </c>
      <c r="B63" s="52" t="s">
        <v>150</v>
      </c>
      <c r="C63" s="79" t="s">
        <v>162</v>
      </c>
      <c r="D63" s="67">
        <v>83</v>
      </c>
      <c r="E63" s="140">
        <v>33</v>
      </c>
      <c r="F63" s="140">
        <v>12</v>
      </c>
      <c r="G63" s="276">
        <v>2</v>
      </c>
      <c r="H63" s="192">
        <v>0.28999999999999998</v>
      </c>
      <c r="I63" s="54">
        <v>0.35</v>
      </c>
      <c r="J63" s="56">
        <v>1.5</v>
      </c>
      <c r="K63" s="54">
        <v>0.57999999999999996</v>
      </c>
      <c r="L63" s="54">
        <v>0.22</v>
      </c>
      <c r="M63" s="56">
        <v>1</v>
      </c>
      <c r="N63" s="56">
        <v>1.9</v>
      </c>
      <c r="O63" s="56">
        <v>7.6</v>
      </c>
      <c r="P63" s="67">
        <v>1100</v>
      </c>
      <c r="Q63" s="67">
        <v>190</v>
      </c>
      <c r="R63" s="67">
        <v>11</v>
      </c>
      <c r="S63" s="56">
        <v>2.5</v>
      </c>
      <c r="T63" s="67">
        <v>23</v>
      </c>
      <c r="U63" s="56">
        <v>2.2000000000000002</v>
      </c>
      <c r="V63" s="67">
        <v>18</v>
      </c>
      <c r="W63" s="67">
        <v>15</v>
      </c>
      <c r="X63" s="57">
        <v>2.8</v>
      </c>
      <c r="Y63" s="49"/>
      <c r="Z63" s="49"/>
      <c r="AA63" s="49"/>
      <c r="AB63" s="49"/>
      <c r="AC63" s="49"/>
      <c r="AD63" s="49"/>
      <c r="AE63" s="49"/>
      <c r="AF63" s="49"/>
      <c r="AG63" s="49"/>
      <c r="AH63" s="49"/>
      <c r="AI63" s="49"/>
      <c r="AJ63" s="50"/>
      <c r="AK63" s="50"/>
      <c r="AL63" s="50"/>
      <c r="AM63" s="50"/>
      <c r="AN63" s="50"/>
      <c r="AO63" s="50"/>
      <c r="AP63" s="50"/>
      <c r="AQ63" s="50"/>
      <c r="AR63" s="50"/>
      <c r="AS63" s="50"/>
      <c r="AT63" s="50"/>
      <c r="AU63" s="50"/>
      <c r="AV63" s="50"/>
      <c r="AW63" s="50"/>
      <c r="AX63" s="50"/>
      <c r="AY63" s="50"/>
      <c r="AZ63" s="50"/>
      <c r="BA63" s="50"/>
      <c r="BB63" s="50"/>
    </row>
    <row r="64" spans="1:54" s="51" customFormat="1" ht="12" x14ac:dyDescent="0.2">
      <c r="A64" s="125">
        <v>32</v>
      </c>
      <c r="B64" s="52" t="s">
        <v>150</v>
      </c>
      <c r="C64" s="79" t="s">
        <v>165</v>
      </c>
      <c r="D64" s="67">
        <v>33</v>
      </c>
      <c r="E64" s="140">
        <v>38</v>
      </c>
      <c r="F64" s="260">
        <v>8</v>
      </c>
      <c r="G64" s="276">
        <v>2</v>
      </c>
      <c r="H64" s="192">
        <v>0.28000000000000003</v>
      </c>
      <c r="I64" s="54">
        <v>0.28000000000000003</v>
      </c>
      <c r="J64" s="54">
        <v>0.62</v>
      </c>
      <c r="K64" s="55">
        <v>1.7000000000000001E-2</v>
      </c>
      <c r="L64" s="54">
        <v>0.18</v>
      </c>
      <c r="M64" s="54">
        <v>0.92</v>
      </c>
      <c r="N64" s="54">
        <v>0.17</v>
      </c>
      <c r="O64" s="56">
        <v>5.8</v>
      </c>
      <c r="P64" s="67">
        <v>810</v>
      </c>
      <c r="Q64" s="67">
        <v>120</v>
      </c>
      <c r="R64" s="67">
        <v>11</v>
      </c>
      <c r="S64" s="56">
        <v>2.7</v>
      </c>
      <c r="T64" s="67">
        <v>25</v>
      </c>
      <c r="U64" s="56">
        <v>2.2999999999999998</v>
      </c>
      <c r="V64" s="67">
        <v>19</v>
      </c>
      <c r="W64" s="67">
        <v>14</v>
      </c>
      <c r="X64" s="57">
        <v>2.8</v>
      </c>
      <c r="Y64" s="49"/>
      <c r="Z64" s="49"/>
      <c r="AA64" s="49"/>
      <c r="AB64" s="49"/>
      <c r="AC64" s="49"/>
      <c r="AD64" s="49"/>
      <c r="AE64" s="49"/>
      <c r="AF64" s="49"/>
      <c r="AG64" s="49"/>
      <c r="AH64" s="49"/>
      <c r="AI64" s="49"/>
      <c r="AJ64" s="50"/>
      <c r="AK64" s="50"/>
      <c r="AL64" s="50"/>
      <c r="AM64" s="50"/>
      <c r="AN64" s="50"/>
      <c r="AO64" s="50"/>
      <c r="AP64" s="50"/>
      <c r="AQ64" s="50"/>
      <c r="AR64" s="50"/>
      <c r="AS64" s="50"/>
      <c r="AT64" s="50"/>
      <c r="AU64" s="50"/>
      <c r="AV64" s="50"/>
      <c r="AW64" s="50"/>
      <c r="AX64" s="50"/>
      <c r="AY64" s="50"/>
      <c r="AZ64" s="50"/>
      <c r="BA64" s="50"/>
      <c r="BB64" s="50"/>
    </row>
    <row r="65" spans="1:54" s="51" customFormat="1" ht="12" x14ac:dyDescent="0.2">
      <c r="A65" s="125">
        <v>32</v>
      </c>
      <c r="B65" s="52" t="s">
        <v>150</v>
      </c>
      <c r="C65" s="79" t="s">
        <v>168</v>
      </c>
      <c r="D65" s="67">
        <v>130</v>
      </c>
      <c r="E65" s="140">
        <v>70</v>
      </c>
      <c r="F65" s="276">
        <v>5</v>
      </c>
      <c r="G65" s="276">
        <v>2</v>
      </c>
      <c r="H65" s="192">
        <v>0.41</v>
      </c>
      <c r="I65" s="54">
        <v>0.24</v>
      </c>
      <c r="J65" s="54">
        <v>0.91</v>
      </c>
      <c r="K65" s="54">
        <v>0.91</v>
      </c>
      <c r="L65" s="54">
        <v>0.26</v>
      </c>
      <c r="M65" s="54">
        <v>0.86</v>
      </c>
      <c r="N65" s="56">
        <v>1.8</v>
      </c>
      <c r="O65" s="56">
        <v>5.4</v>
      </c>
      <c r="P65" s="67">
        <v>1300</v>
      </c>
      <c r="Q65" s="67">
        <v>130</v>
      </c>
      <c r="R65" s="56">
        <v>8.1999999999999993</v>
      </c>
      <c r="S65" s="56">
        <v>2</v>
      </c>
      <c r="T65" s="67">
        <v>12</v>
      </c>
      <c r="U65" s="56">
        <v>1.8</v>
      </c>
      <c r="V65" s="67">
        <v>11</v>
      </c>
      <c r="W65" s="67">
        <v>10</v>
      </c>
      <c r="X65" s="57">
        <v>3.4</v>
      </c>
      <c r="Y65" s="49"/>
      <c r="Z65" s="49"/>
      <c r="AA65" s="49"/>
      <c r="AB65" s="49"/>
      <c r="AC65" s="49"/>
      <c r="AD65" s="49"/>
      <c r="AE65" s="49"/>
      <c r="AF65" s="49"/>
      <c r="AG65" s="49"/>
      <c r="AH65" s="49"/>
      <c r="AI65" s="49"/>
      <c r="AJ65" s="50"/>
      <c r="AK65" s="50"/>
      <c r="AL65" s="50"/>
      <c r="AM65" s="50"/>
      <c r="AN65" s="50"/>
      <c r="AO65" s="50"/>
      <c r="AP65" s="50"/>
      <c r="AQ65" s="50"/>
      <c r="AR65" s="50"/>
      <c r="AS65" s="50"/>
      <c r="AT65" s="50"/>
      <c r="AU65" s="50"/>
      <c r="AV65" s="50"/>
      <c r="AW65" s="50"/>
      <c r="AX65" s="50"/>
      <c r="AY65" s="50"/>
      <c r="AZ65" s="50"/>
      <c r="BA65" s="50"/>
      <c r="BB65" s="50"/>
    </row>
    <row r="66" spans="1:54" s="51" customFormat="1" ht="12" x14ac:dyDescent="0.2">
      <c r="A66" s="125">
        <v>32</v>
      </c>
      <c r="B66" s="52" t="s">
        <v>150</v>
      </c>
      <c r="C66" s="79">
        <v>44515</v>
      </c>
      <c r="D66" s="67">
        <v>190</v>
      </c>
      <c r="E66" s="140">
        <v>62</v>
      </c>
      <c r="F66" s="196">
        <v>15</v>
      </c>
      <c r="G66" s="252">
        <v>2</v>
      </c>
      <c r="H66" s="192">
        <v>0.43</v>
      </c>
      <c r="I66" s="54">
        <v>0.24</v>
      </c>
      <c r="J66" s="54">
        <v>0.82</v>
      </c>
      <c r="K66" s="55">
        <v>1.7000000000000001E-2</v>
      </c>
      <c r="L66" s="54">
        <v>0.31</v>
      </c>
      <c r="M66" s="54">
        <v>0.82</v>
      </c>
      <c r="N66" s="54">
        <v>0.4</v>
      </c>
      <c r="O66" s="56">
        <v>4.4000000000000004</v>
      </c>
      <c r="P66" s="67">
        <v>1500</v>
      </c>
      <c r="Q66" s="67">
        <v>110</v>
      </c>
      <c r="R66" s="56">
        <v>7.7</v>
      </c>
      <c r="S66" s="56">
        <v>1.9</v>
      </c>
      <c r="T66" s="56">
        <v>9.4</v>
      </c>
      <c r="U66" s="56">
        <v>1.5</v>
      </c>
      <c r="V66" s="56">
        <v>9.8000000000000007</v>
      </c>
      <c r="W66" s="56">
        <v>8.3000000000000007</v>
      </c>
      <c r="X66" s="57">
        <v>3.7</v>
      </c>
      <c r="Y66" s="49"/>
      <c r="Z66" s="49"/>
      <c r="AA66" s="49"/>
      <c r="AB66" s="49"/>
      <c r="AC66" s="49"/>
      <c r="AD66" s="49"/>
      <c r="AE66" s="49"/>
      <c r="AF66" s="49"/>
      <c r="AG66" s="49"/>
      <c r="AH66" s="49"/>
      <c r="AI66" s="49"/>
      <c r="AJ66" s="50"/>
      <c r="AK66" s="50"/>
      <c r="AL66" s="50"/>
      <c r="AM66" s="50"/>
      <c r="AN66" s="50"/>
      <c r="AO66" s="50"/>
      <c r="AP66" s="50"/>
      <c r="AQ66" s="50"/>
      <c r="AR66" s="50"/>
      <c r="AS66" s="50"/>
      <c r="AT66" s="50"/>
      <c r="AU66" s="50"/>
      <c r="AV66" s="50"/>
      <c r="AW66" s="50"/>
      <c r="AX66" s="50"/>
      <c r="AY66" s="50"/>
      <c r="AZ66" s="50"/>
      <c r="BA66" s="50"/>
      <c r="BB66" s="50"/>
    </row>
    <row r="67" spans="1:54" s="51" customFormat="1" ht="12" x14ac:dyDescent="0.2">
      <c r="A67" s="125">
        <v>32</v>
      </c>
      <c r="B67" s="52" t="s">
        <v>150</v>
      </c>
      <c r="C67" s="79">
        <v>44551</v>
      </c>
      <c r="D67" s="67">
        <v>230</v>
      </c>
      <c r="E67" s="140">
        <v>76</v>
      </c>
      <c r="F67" s="140">
        <v>10</v>
      </c>
      <c r="G67" s="264">
        <v>3</v>
      </c>
      <c r="H67" s="192">
        <v>0.35</v>
      </c>
      <c r="I67" s="54">
        <v>0.27</v>
      </c>
      <c r="J67" s="54">
        <v>0.84</v>
      </c>
      <c r="K67" s="55">
        <v>2.3E-2</v>
      </c>
      <c r="L67" s="54">
        <v>0.27</v>
      </c>
      <c r="M67" s="54">
        <v>0.84</v>
      </c>
      <c r="N67" s="54">
        <v>0.42</v>
      </c>
      <c r="O67" s="56">
        <v>5.2</v>
      </c>
      <c r="P67" s="67">
        <v>1300</v>
      </c>
      <c r="Q67" s="67">
        <v>120</v>
      </c>
      <c r="R67" s="56">
        <v>7.2</v>
      </c>
      <c r="S67" s="56">
        <v>1.9</v>
      </c>
      <c r="T67" s="56">
        <v>9.5</v>
      </c>
      <c r="U67" s="56">
        <v>1.4</v>
      </c>
      <c r="V67" s="56">
        <v>9.1</v>
      </c>
      <c r="W67" s="56">
        <v>9.1</v>
      </c>
      <c r="X67" s="57">
        <v>3.9</v>
      </c>
      <c r="Y67" s="49"/>
      <c r="Z67" s="49"/>
      <c r="AA67" s="49"/>
      <c r="AB67" s="49"/>
      <c r="AC67" s="49"/>
      <c r="AD67" s="49"/>
      <c r="AE67" s="49"/>
      <c r="AF67" s="49"/>
      <c r="AG67" s="49"/>
      <c r="AH67" s="49"/>
      <c r="AI67" s="49"/>
      <c r="AJ67" s="50"/>
      <c r="AK67" s="50"/>
      <c r="AL67" s="50"/>
      <c r="AM67" s="50"/>
      <c r="AN67" s="50"/>
      <c r="AO67" s="50"/>
      <c r="AP67" s="50"/>
      <c r="AQ67" s="50"/>
      <c r="AR67" s="50"/>
      <c r="AS67" s="50"/>
      <c r="AT67" s="50"/>
      <c r="AU67" s="50"/>
      <c r="AV67" s="50"/>
      <c r="AW67" s="50"/>
      <c r="AX67" s="50"/>
      <c r="AY67" s="50"/>
      <c r="AZ67" s="50"/>
      <c r="BA67" s="50"/>
      <c r="BB67" s="50"/>
    </row>
    <row r="68" spans="1:54" s="51" customFormat="1" ht="12" x14ac:dyDescent="0.2">
      <c r="A68" s="49"/>
      <c r="B68" s="49"/>
      <c r="C68" s="61"/>
      <c r="D68" s="62"/>
      <c r="E68" s="62"/>
      <c r="F68" s="62"/>
      <c r="G68" s="62"/>
      <c r="H68" s="62"/>
      <c r="I68" s="63"/>
      <c r="J68" s="63"/>
      <c r="K68" s="64"/>
      <c r="L68" s="63"/>
      <c r="M68" s="65"/>
      <c r="N68" s="63"/>
      <c r="O68" s="65"/>
      <c r="P68" s="62"/>
      <c r="Q68" s="62"/>
      <c r="R68" s="65"/>
      <c r="S68" s="65"/>
      <c r="T68" s="65"/>
      <c r="U68" s="65"/>
      <c r="V68" s="65"/>
      <c r="W68" s="65"/>
      <c r="X68" s="65"/>
      <c r="Y68" s="49"/>
      <c r="Z68" s="49"/>
      <c r="AA68" s="49"/>
      <c r="AB68" s="49"/>
      <c r="AC68" s="49"/>
      <c r="AD68" s="49"/>
      <c r="AE68" s="49"/>
      <c r="AF68" s="49"/>
      <c r="AG68" s="49"/>
      <c r="AH68" s="49"/>
      <c r="AI68" s="49"/>
      <c r="AJ68" s="50"/>
      <c r="AK68" s="50"/>
      <c r="AL68" s="50"/>
      <c r="AM68" s="50"/>
      <c r="AN68" s="50"/>
      <c r="AO68" s="50"/>
      <c r="AP68" s="50"/>
      <c r="AQ68" s="50"/>
      <c r="AR68" s="50"/>
      <c r="AS68" s="50"/>
      <c r="AT68" s="50"/>
      <c r="AU68" s="50"/>
      <c r="AV68" s="50"/>
      <c r="AW68" s="50"/>
      <c r="AX68" s="50"/>
      <c r="AY68" s="50"/>
      <c r="AZ68" s="50"/>
      <c r="BA68" s="50"/>
      <c r="BB68" s="50"/>
    </row>
    <row r="69" spans="1:54" s="51" customFormat="1" ht="12" x14ac:dyDescent="0.2">
      <c r="A69" s="49"/>
      <c r="B69" s="49"/>
      <c r="C69" s="173" t="s">
        <v>19</v>
      </c>
      <c r="D69" s="175">
        <f t="shared" ref="D69:X69" si="9">MIN(D56:D67)</f>
        <v>33</v>
      </c>
      <c r="E69" s="175"/>
      <c r="F69" s="175">
        <f t="shared" si="9"/>
        <v>5</v>
      </c>
      <c r="G69" s="175"/>
      <c r="H69" s="175"/>
      <c r="I69" s="176">
        <f t="shared" si="9"/>
        <v>0.24</v>
      </c>
      <c r="J69" s="176">
        <f t="shared" si="9"/>
        <v>0.62</v>
      </c>
      <c r="K69" s="176">
        <f t="shared" si="9"/>
        <v>1.4E-2</v>
      </c>
      <c r="L69" s="176">
        <f t="shared" si="9"/>
        <v>0.18</v>
      </c>
      <c r="M69" s="174">
        <f t="shared" si="9"/>
        <v>0.73</v>
      </c>
      <c r="N69" s="174">
        <f t="shared" si="9"/>
        <v>0.17</v>
      </c>
      <c r="O69" s="174">
        <f t="shared" si="9"/>
        <v>3.4</v>
      </c>
      <c r="P69" s="175">
        <f t="shared" ref="P69:W69" si="10">MIN(P56:P67)</f>
        <v>810</v>
      </c>
      <c r="Q69" s="175">
        <f t="shared" si="10"/>
        <v>110</v>
      </c>
      <c r="R69" s="174">
        <f t="shared" si="10"/>
        <v>7</v>
      </c>
      <c r="S69" s="174">
        <f t="shared" si="10"/>
        <v>1.8</v>
      </c>
      <c r="T69" s="174">
        <f t="shared" si="10"/>
        <v>9.1</v>
      </c>
      <c r="U69" s="174">
        <f t="shared" si="10"/>
        <v>1.4</v>
      </c>
      <c r="V69" s="174">
        <f t="shared" si="10"/>
        <v>8.1999999999999993</v>
      </c>
      <c r="W69" s="174">
        <f t="shared" si="10"/>
        <v>8.3000000000000007</v>
      </c>
      <c r="X69" s="174">
        <f t="shared" si="9"/>
        <v>2.8</v>
      </c>
      <c r="Y69" s="49"/>
      <c r="Z69" s="49"/>
      <c r="AA69" s="49"/>
      <c r="AB69" s="49"/>
      <c r="AC69" s="49"/>
      <c r="AD69" s="49"/>
      <c r="AE69" s="49"/>
      <c r="AF69" s="49"/>
      <c r="AG69" s="49"/>
      <c r="AH69" s="49"/>
      <c r="AI69" s="49"/>
      <c r="AJ69" s="50"/>
      <c r="AK69" s="50"/>
      <c r="AL69" s="50"/>
      <c r="AM69" s="50"/>
      <c r="AN69" s="50"/>
      <c r="AO69" s="50"/>
      <c r="AP69" s="50"/>
      <c r="AQ69" s="50"/>
      <c r="AR69" s="50"/>
      <c r="AS69" s="50"/>
      <c r="AT69" s="50"/>
      <c r="AU69" s="50"/>
      <c r="AV69" s="50"/>
      <c r="AW69" s="50"/>
      <c r="AX69" s="50"/>
      <c r="AY69" s="50"/>
      <c r="AZ69" s="50"/>
      <c r="BA69" s="50"/>
      <c r="BB69" s="50"/>
    </row>
    <row r="70" spans="1:54" s="51" customFormat="1" ht="12" x14ac:dyDescent="0.2">
      <c r="A70" s="49"/>
      <c r="B70" s="49"/>
      <c r="C70" s="173" t="s">
        <v>20</v>
      </c>
      <c r="D70" s="175">
        <f t="shared" ref="D70:X70" si="11">AVERAGE(D56:D67)</f>
        <v>134.33333333333334</v>
      </c>
      <c r="E70" s="175"/>
      <c r="F70" s="175">
        <f t="shared" si="11"/>
        <v>22.833333333333332</v>
      </c>
      <c r="G70" s="175"/>
      <c r="H70" s="175"/>
      <c r="I70" s="176">
        <f t="shared" si="11"/>
        <v>0.30666666666666675</v>
      </c>
      <c r="J70" s="176">
        <f t="shared" si="11"/>
        <v>0.91249999999999998</v>
      </c>
      <c r="K70" s="176">
        <f t="shared" si="11"/>
        <v>0.13908333333333331</v>
      </c>
      <c r="L70" s="176">
        <f t="shared" si="11"/>
        <v>0.24916666666666668</v>
      </c>
      <c r="M70" s="174">
        <f t="shared" si="11"/>
        <v>0.89333333333333342</v>
      </c>
      <c r="N70" s="174">
        <f t="shared" si="11"/>
        <v>0.5741666666666666</v>
      </c>
      <c r="O70" s="174">
        <f t="shared" si="11"/>
        <v>4.9916666666666663</v>
      </c>
      <c r="P70" s="175">
        <f t="shared" ref="P70:W70" si="12">AVERAGE(P56:P67)</f>
        <v>1259.1666666666667</v>
      </c>
      <c r="Q70" s="175">
        <f t="shared" si="12"/>
        <v>172.5</v>
      </c>
      <c r="R70" s="174">
        <f t="shared" si="12"/>
        <v>8.6250000000000018</v>
      </c>
      <c r="S70" s="174">
        <f t="shared" si="12"/>
        <v>2.1499999999999995</v>
      </c>
      <c r="T70" s="174">
        <f t="shared" si="12"/>
        <v>14.666666666666666</v>
      </c>
      <c r="U70" s="174">
        <f t="shared" si="12"/>
        <v>1.7249999999999999</v>
      </c>
      <c r="V70" s="174">
        <f t="shared" si="12"/>
        <v>12.141666666666666</v>
      </c>
      <c r="W70" s="174">
        <f t="shared" si="12"/>
        <v>10.950000000000001</v>
      </c>
      <c r="X70" s="174">
        <f t="shared" si="11"/>
        <v>3.625</v>
      </c>
      <c r="Y70" s="49"/>
      <c r="Z70" s="49"/>
      <c r="AA70" s="49"/>
      <c r="AB70" s="49"/>
      <c r="AC70" s="49"/>
      <c r="AD70" s="49"/>
      <c r="AE70" s="49"/>
      <c r="AF70" s="49"/>
      <c r="AG70" s="49"/>
      <c r="AH70" s="49"/>
      <c r="AI70" s="49"/>
      <c r="AJ70" s="50"/>
      <c r="AK70" s="50"/>
      <c r="AL70" s="50"/>
      <c r="AM70" s="50"/>
      <c r="AN70" s="50"/>
      <c r="AO70" s="50"/>
      <c r="AP70" s="50"/>
      <c r="AQ70" s="50"/>
      <c r="AR70" s="50"/>
      <c r="AS70" s="50"/>
      <c r="AT70" s="50"/>
      <c r="AU70" s="50"/>
      <c r="AV70" s="50"/>
      <c r="AW70" s="50"/>
      <c r="AX70" s="50"/>
      <c r="AY70" s="50"/>
      <c r="AZ70" s="50"/>
      <c r="BA70" s="50"/>
      <c r="BB70" s="50"/>
    </row>
    <row r="71" spans="1:54" s="51" customFormat="1" ht="12" x14ac:dyDescent="0.2">
      <c r="A71" s="49"/>
      <c r="B71" s="49"/>
      <c r="C71" s="173" t="s">
        <v>21</v>
      </c>
      <c r="D71" s="175">
        <f t="shared" ref="D71:X71" si="13">MAX(D56:D67)</f>
        <v>230</v>
      </c>
      <c r="E71" s="175"/>
      <c r="F71" s="175">
        <f t="shared" si="13"/>
        <v>150</v>
      </c>
      <c r="G71" s="175"/>
      <c r="H71" s="175"/>
      <c r="I71" s="176">
        <f t="shared" si="13"/>
        <v>0.46</v>
      </c>
      <c r="J71" s="176">
        <f t="shared" si="13"/>
        <v>1.5</v>
      </c>
      <c r="K71" s="176">
        <f t="shared" si="13"/>
        <v>0.91</v>
      </c>
      <c r="L71" s="176">
        <f t="shared" si="13"/>
        <v>0.31</v>
      </c>
      <c r="M71" s="174">
        <f t="shared" si="13"/>
        <v>1.2</v>
      </c>
      <c r="N71" s="174">
        <f t="shared" si="13"/>
        <v>1.9</v>
      </c>
      <c r="O71" s="174">
        <f t="shared" si="13"/>
        <v>7.6</v>
      </c>
      <c r="P71" s="175">
        <f t="shared" ref="P71:W71" si="14">MAX(P56:P67)</f>
        <v>1500</v>
      </c>
      <c r="Q71" s="175">
        <f t="shared" si="14"/>
        <v>370</v>
      </c>
      <c r="R71" s="174">
        <f t="shared" si="14"/>
        <v>11</v>
      </c>
      <c r="S71" s="174">
        <f t="shared" si="14"/>
        <v>2.9</v>
      </c>
      <c r="T71" s="174">
        <f t="shared" si="14"/>
        <v>27</v>
      </c>
      <c r="U71" s="174">
        <f t="shared" si="14"/>
        <v>2.2999999999999998</v>
      </c>
      <c r="V71" s="174">
        <f t="shared" si="14"/>
        <v>20</v>
      </c>
      <c r="W71" s="174">
        <f t="shared" si="14"/>
        <v>15</v>
      </c>
      <c r="X71" s="174">
        <f t="shared" si="13"/>
        <v>4.5999999999999996</v>
      </c>
      <c r="Y71" s="49"/>
      <c r="Z71" s="49"/>
      <c r="AA71" s="49"/>
      <c r="AB71" s="49"/>
      <c r="AC71" s="49"/>
      <c r="AD71" s="49"/>
      <c r="AE71" s="49"/>
      <c r="AF71" s="49"/>
      <c r="AG71" s="49"/>
      <c r="AH71" s="49"/>
      <c r="AI71" s="49"/>
      <c r="AJ71" s="50"/>
      <c r="AK71" s="50"/>
      <c r="AL71" s="50"/>
      <c r="AM71" s="50"/>
      <c r="AN71" s="50"/>
      <c r="AO71" s="50"/>
      <c r="AP71" s="50"/>
      <c r="AQ71" s="50"/>
      <c r="AR71" s="50"/>
      <c r="AS71" s="50"/>
      <c r="AT71" s="50"/>
      <c r="AU71" s="50"/>
      <c r="AV71" s="50"/>
      <c r="AW71" s="50"/>
      <c r="AX71" s="50"/>
      <c r="AY71" s="50"/>
      <c r="AZ71" s="50"/>
      <c r="BA71" s="50"/>
      <c r="BB71" s="50"/>
    </row>
    <row r="72" spans="1:54" s="51" customFormat="1" ht="12" x14ac:dyDescent="0.2">
      <c r="A72" s="49"/>
      <c r="B72" s="49"/>
      <c r="C72" s="61"/>
      <c r="D72" s="63"/>
      <c r="E72" s="63"/>
      <c r="F72" s="62"/>
      <c r="G72" s="62"/>
      <c r="H72" s="62"/>
      <c r="I72" s="62"/>
      <c r="J72" s="65"/>
      <c r="K72" s="64"/>
      <c r="L72" s="63"/>
      <c r="M72" s="65"/>
      <c r="N72" s="65"/>
      <c r="O72" s="65"/>
      <c r="P72" s="62"/>
      <c r="Q72" s="62"/>
      <c r="R72" s="65"/>
      <c r="S72" s="65"/>
      <c r="T72" s="65"/>
      <c r="U72" s="65"/>
      <c r="V72" s="65"/>
      <c r="W72" s="65"/>
      <c r="X72" s="65"/>
      <c r="Y72" s="49"/>
      <c r="Z72" s="49"/>
      <c r="AA72" s="49"/>
      <c r="AB72" s="49"/>
      <c r="AC72" s="49"/>
      <c r="AD72" s="49"/>
      <c r="AE72" s="49"/>
      <c r="AF72" s="49"/>
      <c r="AG72" s="49"/>
      <c r="AH72" s="49"/>
      <c r="AI72" s="49"/>
      <c r="AJ72" s="50"/>
      <c r="AK72" s="50"/>
      <c r="AL72" s="50"/>
      <c r="AM72" s="50"/>
      <c r="AN72" s="50"/>
      <c r="AO72" s="50"/>
      <c r="AP72" s="50"/>
      <c r="AQ72" s="50"/>
      <c r="AR72" s="50"/>
      <c r="AS72" s="50"/>
      <c r="AT72" s="50"/>
      <c r="AU72" s="50"/>
      <c r="AV72" s="50"/>
      <c r="AW72" s="50"/>
      <c r="AX72" s="50"/>
      <c r="AY72" s="50"/>
      <c r="AZ72" s="50"/>
      <c r="BA72" s="50"/>
      <c r="BB72" s="50"/>
    </row>
    <row r="73" spans="1:54" s="51" customFormat="1" ht="12" x14ac:dyDescent="0.2">
      <c r="A73" s="49"/>
      <c r="B73" s="49"/>
      <c r="C73" s="61"/>
      <c r="D73" s="63"/>
      <c r="E73" s="63"/>
      <c r="F73" s="62"/>
      <c r="G73" s="62"/>
      <c r="H73" s="62"/>
      <c r="I73" s="62"/>
      <c r="J73" s="62"/>
      <c r="K73" s="64"/>
      <c r="L73" s="63"/>
      <c r="M73" s="65"/>
      <c r="N73" s="63"/>
      <c r="O73" s="65"/>
      <c r="P73" s="62"/>
      <c r="Q73" s="62"/>
      <c r="R73" s="65"/>
      <c r="S73" s="65"/>
      <c r="T73" s="65"/>
      <c r="U73" s="65"/>
      <c r="V73" s="65"/>
      <c r="W73" s="65"/>
      <c r="X73" s="62"/>
      <c r="Y73" s="49"/>
      <c r="Z73" s="49"/>
      <c r="AA73" s="49"/>
      <c r="AB73" s="49"/>
      <c r="AC73" s="49"/>
      <c r="AD73" s="49"/>
      <c r="AE73" s="49"/>
      <c r="AF73" s="49"/>
      <c r="AG73" s="49"/>
      <c r="AH73" s="49"/>
      <c r="AI73" s="49"/>
      <c r="AJ73" s="50"/>
      <c r="AK73" s="50"/>
      <c r="AL73" s="50"/>
      <c r="AM73" s="50"/>
      <c r="AN73" s="50"/>
      <c r="AO73" s="50"/>
      <c r="AP73" s="50"/>
      <c r="AQ73" s="50"/>
      <c r="AR73" s="50"/>
      <c r="AS73" s="50"/>
      <c r="AT73" s="50"/>
      <c r="AU73" s="50"/>
      <c r="AV73" s="50"/>
      <c r="AW73" s="50"/>
      <c r="AX73" s="50"/>
      <c r="AY73" s="50"/>
      <c r="AZ73" s="50"/>
      <c r="BA73" s="50"/>
      <c r="BB73" s="50"/>
    </row>
    <row r="74" spans="1:54" s="51" customFormat="1" ht="12" x14ac:dyDescent="0.2">
      <c r="A74" s="125">
        <v>202</v>
      </c>
      <c r="B74" s="52" t="s">
        <v>74</v>
      </c>
      <c r="C74" s="79">
        <v>44250</v>
      </c>
      <c r="D74" s="67">
        <v>98</v>
      </c>
      <c r="E74" s="140">
        <v>22</v>
      </c>
      <c r="F74" s="260">
        <v>8</v>
      </c>
      <c r="G74" s="260">
        <v>2</v>
      </c>
      <c r="H74" s="192">
        <v>0.23</v>
      </c>
      <c r="I74" s="54">
        <v>0.19</v>
      </c>
      <c r="J74" s="54">
        <v>0.42</v>
      </c>
      <c r="K74" s="55">
        <v>1.9E-2</v>
      </c>
      <c r="L74" s="54">
        <v>0.22</v>
      </c>
      <c r="M74" s="54">
        <v>0.37</v>
      </c>
      <c r="N74" s="54">
        <v>0.42</v>
      </c>
      <c r="O74" s="56">
        <v>2.8</v>
      </c>
      <c r="P74" s="67">
        <v>1600</v>
      </c>
      <c r="Q74" s="67">
        <v>26</v>
      </c>
      <c r="R74" s="56">
        <v>4.5</v>
      </c>
      <c r="S74" s="56">
        <v>1.2</v>
      </c>
      <c r="T74" s="56">
        <v>5.2</v>
      </c>
      <c r="U74" s="54">
        <v>0.66</v>
      </c>
      <c r="V74" s="56">
        <v>4.8</v>
      </c>
      <c r="W74" s="56">
        <v>8.1999999999999993</v>
      </c>
      <c r="X74" s="57">
        <v>4.8</v>
      </c>
      <c r="Y74" s="49"/>
      <c r="Z74" s="49"/>
      <c r="AA74" s="49"/>
      <c r="AB74" s="49"/>
      <c r="AC74" s="49"/>
      <c r="AD74" s="49"/>
      <c r="AE74" s="49"/>
      <c r="AF74" s="49"/>
      <c r="AG74" s="49"/>
      <c r="AH74" s="49"/>
      <c r="AI74" s="49"/>
      <c r="AJ74" s="50"/>
      <c r="AK74" s="50"/>
      <c r="AL74" s="50"/>
      <c r="AM74" s="50"/>
      <c r="AN74" s="50"/>
      <c r="AO74" s="50"/>
      <c r="AP74" s="50"/>
      <c r="AQ74" s="50"/>
      <c r="AR74" s="50"/>
      <c r="AS74" s="50"/>
      <c r="AT74" s="50"/>
      <c r="AU74" s="50"/>
      <c r="AV74" s="50"/>
      <c r="AW74" s="50"/>
      <c r="AX74" s="50"/>
      <c r="AY74" s="50"/>
      <c r="AZ74" s="50"/>
      <c r="BA74" s="50"/>
      <c r="BB74" s="50"/>
    </row>
    <row r="75" spans="1:54" s="51" customFormat="1" ht="12" x14ac:dyDescent="0.2">
      <c r="A75" s="125">
        <v>202</v>
      </c>
      <c r="B75" s="52" t="s">
        <v>74</v>
      </c>
      <c r="C75" s="79" t="s">
        <v>153</v>
      </c>
      <c r="D75" s="67">
        <v>88</v>
      </c>
      <c r="E75" s="140">
        <v>20</v>
      </c>
      <c r="F75" s="276">
        <v>5</v>
      </c>
      <c r="G75" s="276">
        <v>2</v>
      </c>
      <c r="H75" s="192">
        <v>0.24</v>
      </c>
      <c r="I75" s="54">
        <v>0.16</v>
      </c>
      <c r="J75" s="54">
        <v>0.48</v>
      </c>
      <c r="K75" s="55">
        <v>1.4999999999999999E-2</v>
      </c>
      <c r="L75" s="54">
        <v>0.21</v>
      </c>
      <c r="M75" s="54">
        <v>0.36</v>
      </c>
      <c r="N75" s="54">
        <v>0.39</v>
      </c>
      <c r="O75" s="56">
        <v>2.8</v>
      </c>
      <c r="P75" s="67">
        <v>1300</v>
      </c>
      <c r="Q75" s="67">
        <v>22</v>
      </c>
      <c r="R75" s="56">
        <v>4.8</v>
      </c>
      <c r="S75" s="56">
        <v>1.1000000000000001</v>
      </c>
      <c r="T75" s="56">
        <v>5</v>
      </c>
      <c r="U75" s="54">
        <v>0.68</v>
      </c>
      <c r="V75" s="56">
        <v>4.0999999999999996</v>
      </c>
      <c r="W75" s="56">
        <v>7.4</v>
      </c>
      <c r="X75" s="57">
        <v>3.3</v>
      </c>
      <c r="Y75" s="49"/>
      <c r="Z75" s="49"/>
      <c r="AA75" s="49"/>
      <c r="AB75" s="49"/>
      <c r="AC75" s="49"/>
      <c r="AD75" s="49"/>
      <c r="AE75" s="49"/>
      <c r="AF75" s="49"/>
      <c r="AG75" s="49"/>
      <c r="AH75" s="49"/>
      <c r="AI75" s="49"/>
      <c r="AJ75" s="50"/>
      <c r="AK75" s="50"/>
      <c r="AL75" s="50"/>
      <c r="AM75" s="50"/>
      <c r="AN75" s="50"/>
      <c r="AO75" s="50"/>
      <c r="AP75" s="50"/>
      <c r="AQ75" s="50"/>
      <c r="AR75" s="50"/>
      <c r="AS75" s="50"/>
      <c r="AT75" s="50"/>
      <c r="AU75" s="50"/>
      <c r="AV75" s="50"/>
      <c r="AW75" s="50"/>
      <c r="AX75" s="50"/>
      <c r="AY75" s="50"/>
      <c r="AZ75" s="50"/>
      <c r="BA75" s="50"/>
      <c r="BB75" s="50"/>
    </row>
    <row r="76" spans="1:54" s="51" customFormat="1" ht="12" x14ac:dyDescent="0.2">
      <c r="A76" s="125">
        <v>202</v>
      </c>
      <c r="B76" s="52" t="s">
        <v>74</v>
      </c>
      <c r="C76" s="79" t="s">
        <v>157</v>
      </c>
      <c r="D76" s="67">
        <v>100</v>
      </c>
      <c r="E76" s="140">
        <v>46</v>
      </c>
      <c r="F76" s="276">
        <v>5</v>
      </c>
      <c r="G76" s="276">
        <v>2</v>
      </c>
      <c r="H76" s="192">
        <v>0.4</v>
      </c>
      <c r="I76" s="54">
        <v>0.3</v>
      </c>
      <c r="J76" s="54">
        <v>0.55000000000000004</v>
      </c>
      <c r="K76" s="55">
        <v>2.5000000000000001E-2</v>
      </c>
      <c r="L76" s="54">
        <v>0.26</v>
      </c>
      <c r="M76" s="54">
        <v>0.51</v>
      </c>
      <c r="N76" s="54">
        <v>0.68</v>
      </c>
      <c r="O76" s="56">
        <v>3.5</v>
      </c>
      <c r="P76" s="67">
        <v>2900</v>
      </c>
      <c r="Q76" s="67">
        <v>47</v>
      </c>
      <c r="R76" s="56">
        <v>6.7</v>
      </c>
      <c r="S76" s="56">
        <v>1.5</v>
      </c>
      <c r="T76" s="56">
        <v>5.6</v>
      </c>
      <c r="U76" s="54">
        <v>0.81</v>
      </c>
      <c r="V76" s="56">
        <v>4</v>
      </c>
      <c r="W76" s="56">
        <v>7.5</v>
      </c>
      <c r="X76" s="57">
        <v>3.6</v>
      </c>
      <c r="Y76" s="49"/>
      <c r="Z76" s="49"/>
      <c r="AA76" s="49"/>
      <c r="AB76" s="49"/>
      <c r="AC76" s="49"/>
      <c r="AD76" s="49"/>
      <c r="AE76" s="49"/>
      <c r="AF76" s="49"/>
      <c r="AG76" s="49"/>
      <c r="AH76" s="49"/>
      <c r="AI76" s="49"/>
      <c r="AJ76" s="50"/>
      <c r="AK76" s="50"/>
      <c r="AL76" s="50"/>
      <c r="AM76" s="50"/>
      <c r="AN76" s="50"/>
      <c r="AO76" s="50"/>
      <c r="AP76" s="50"/>
      <c r="AQ76" s="50"/>
      <c r="AR76" s="50"/>
      <c r="AS76" s="50"/>
      <c r="AT76" s="50"/>
      <c r="AU76" s="50"/>
      <c r="AV76" s="50"/>
      <c r="AW76" s="50"/>
      <c r="AX76" s="50"/>
      <c r="AY76" s="50"/>
      <c r="AZ76" s="50"/>
      <c r="BA76" s="50"/>
      <c r="BB76" s="50"/>
    </row>
    <row r="77" spans="1:54" s="51" customFormat="1" ht="12" x14ac:dyDescent="0.2">
      <c r="A77" s="125">
        <v>202</v>
      </c>
      <c r="B77" s="52" t="s">
        <v>74</v>
      </c>
      <c r="C77" s="79" t="s">
        <v>161</v>
      </c>
      <c r="D77" s="67">
        <v>210</v>
      </c>
      <c r="E77" s="140">
        <v>92</v>
      </c>
      <c r="F77" s="260">
        <v>9</v>
      </c>
      <c r="G77" s="260">
        <v>4</v>
      </c>
      <c r="H77" s="192">
        <v>0.64</v>
      </c>
      <c r="I77" s="54">
        <v>0.39</v>
      </c>
      <c r="J77" s="54">
        <v>0.84</v>
      </c>
      <c r="K77" s="56">
        <v>1.3</v>
      </c>
      <c r="L77" s="54">
        <v>0.35</v>
      </c>
      <c r="M77" s="54">
        <v>0.62</v>
      </c>
      <c r="N77" s="56">
        <v>4.8</v>
      </c>
      <c r="O77" s="56">
        <v>4.8</v>
      </c>
      <c r="P77" s="67">
        <v>3400</v>
      </c>
      <c r="Q77" s="67">
        <v>55</v>
      </c>
      <c r="R77" s="56">
        <v>5.2</v>
      </c>
      <c r="S77" s="56">
        <v>1.1000000000000001</v>
      </c>
      <c r="T77" s="56">
        <v>4.5999999999999996</v>
      </c>
      <c r="U77" s="54">
        <v>0.47</v>
      </c>
      <c r="V77" s="56">
        <v>3.5</v>
      </c>
      <c r="W77" s="56">
        <v>6.1</v>
      </c>
      <c r="X77" s="57">
        <v>2.8</v>
      </c>
      <c r="Y77" s="49"/>
      <c r="Z77" s="49"/>
      <c r="AA77" s="49"/>
      <c r="AB77" s="49"/>
      <c r="AC77" s="49"/>
      <c r="AD77" s="49"/>
      <c r="AE77" s="49"/>
      <c r="AF77" s="49"/>
      <c r="AG77" s="49"/>
      <c r="AH77" s="49"/>
      <c r="AI77" s="49"/>
      <c r="AJ77" s="50"/>
      <c r="AK77" s="50"/>
      <c r="AL77" s="50"/>
      <c r="AM77" s="50"/>
      <c r="AN77" s="50"/>
      <c r="AO77" s="50"/>
      <c r="AP77" s="50"/>
      <c r="AQ77" s="50"/>
      <c r="AR77" s="50"/>
      <c r="AS77" s="50"/>
      <c r="AT77" s="50"/>
      <c r="AU77" s="50"/>
      <c r="AV77" s="50"/>
      <c r="AW77" s="50"/>
      <c r="AX77" s="50"/>
      <c r="AY77" s="50"/>
      <c r="AZ77" s="50"/>
      <c r="BA77" s="50"/>
      <c r="BB77" s="50"/>
    </row>
    <row r="78" spans="1:54" s="51" customFormat="1" ht="12" x14ac:dyDescent="0.2">
      <c r="A78" s="125">
        <v>202</v>
      </c>
      <c r="B78" s="52" t="s">
        <v>74</v>
      </c>
      <c r="C78" s="79" t="s">
        <v>166</v>
      </c>
      <c r="D78" s="67">
        <v>190</v>
      </c>
      <c r="E78" s="140">
        <v>103</v>
      </c>
      <c r="F78" s="260">
        <v>8</v>
      </c>
      <c r="G78" s="260">
        <v>2</v>
      </c>
      <c r="H78" s="192">
        <v>0.47</v>
      </c>
      <c r="I78" s="54">
        <v>0.38</v>
      </c>
      <c r="J78" s="54">
        <v>0.55000000000000004</v>
      </c>
      <c r="K78" s="54">
        <v>0.39</v>
      </c>
      <c r="L78" s="54">
        <v>0.3</v>
      </c>
      <c r="M78" s="54">
        <v>0.49</v>
      </c>
      <c r="N78" s="56">
        <v>2.5</v>
      </c>
      <c r="O78" s="56">
        <v>5</v>
      </c>
      <c r="P78" s="67">
        <v>2500</v>
      </c>
      <c r="Q78" s="67">
        <v>47</v>
      </c>
      <c r="R78" s="56">
        <v>4.5999999999999996</v>
      </c>
      <c r="S78" s="54">
        <v>0.99</v>
      </c>
      <c r="T78" s="56">
        <v>4.5999999999999996</v>
      </c>
      <c r="U78" s="54">
        <v>0.52</v>
      </c>
      <c r="V78" s="56">
        <v>3</v>
      </c>
      <c r="W78" s="56">
        <v>6.8</v>
      </c>
      <c r="X78" s="57">
        <v>3.2</v>
      </c>
      <c r="Y78" s="49"/>
      <c r="Z78" s="49"/>
      <c r="AA78" s="49"/>
      <c r="AB78" s="49"/>
      <c r="AC78" s="49"/>
      <c r="AD78" s="49"/>
      <c r="AE78" s="49"/>
      <c r="AF78" s="49"/>
      <c r="AG78" s="49"/>
      <c r="AH78" s="49"/>
      <c r="AI78" s="49"/>
      <c r="AJ78" s="50"/>
      <c r="AK78" s="50"/>
      <c r="AL78" s="50"/>
      <c r="AM78" s="50"/>
      <c r="AN78" s="50"/>
      <c r="AO78" s="50"/>
      <c r="AP78" s="50"/>
      <c r="AQ78" s="50"/>
      <c r="AR78" s="50"/>
      <c r="AS78" s="50"/>
      <c r="AT78" s="50"/>
      <c r="AU78" s="50"/>
      <c r="AV78" s="50"/>
      <c r="AW78" s="50"/>
      <c r="AX78" s="50"/>
      <c r="AY78" s="50"/>
      <c r="AZ78" s="50"/>
      <c r="BA78" s="50"/>
      <c r="BB78" s="50"/>
    </row>
    <row r="79" spans="1:54" s="51" customFormat="1" ht="12" x14ac:dyDescent="0.2">
      <c r="A79" s="125">
        <v>202</v>
      </c>
      <c r="B79" s="52" t="s">
        <v>74</v>
      </c>
      <c r="C79" s="79">
        <v>44546</v>
      </c>
      <c r="D79" s="67">
        <v>190</v>
      </c>
      <c r="E79" s="140">
        <v>110</v>
      </c>
      <c r="F79" s="140">
        <v>16</v>
      </c>
      <c r="G79" s="260">
        <v>2</v>
      </c>
      <c r="H79" s="192">
        <v>0.36</v>
      </c>
      <c r="I79" s="54">
        <v>0.34</v>
      </c>
      <c r="J79" s="54">
        <v>0.87</v>
      </c>
      <c r="K79" s="55">
        <v>3.5000000000000003E-2</v>
      </c>
      <c r="L79" s="54">
        <v>0.24</v>
      </c>
      <c r="M79" s="54">
        <v>0.41</v>
      </c>
      <c r="N79" s="56">
        <v>1.1000000000000001</v>
      </c>
      <c r="O79" s="56">
        <v>5.2</v>
      </c>
      <c r="P79" s="67">
        <v>1800</v>
      </c>
      <c r="Q79" s="67">
        <v>38</v>
      </c>
      <c r="R79" s="56">
        <v>3.1</v>
      </c>
      <c r="S79" s="54">
        <v>0.73</v>
      </c>
      <c r="T79" s="56">
        <v>4.0999999999999996</v>
      </c>
      <c r="U79" s="54">
        <v>0.4</v>
      </c>
      <c r="V79" s="56">
        <v>2.7</v>
      </c>
      <c r="W79" s="56">
        <v>5.8</v>
      </c>
      <c r="X79" s="57">
        <v>2.6</v>
      </c>
      <c r="Y79" s="49"/>
      <c r="Z79" s="49"/>
      <c r="AA79" s="49"/>
      <c r="AB79" s="49"/>
      <c r="AC79" s="49"/>
      <c r="AD79" s="49"/>
      <c r="AE79" s="49"/>
      <c r="AF79" s="49"/>
      <c r="AG79" s="49"/>
      <c r="AH79" s="49"/>
      <c r="AI79" s="49"/>
      <c r="AJ79" s="50"/>
      <c r="AK79" s="50"/>
      <c r="AL79" s="50"/>
      <c r="AM79" s="50"/>
      <c r="AN79" s="50"/>
      <c r="AO79" s="50"/>
      <c r="AP79" s="50"/>
      <c r="AQ79" s="50"/>
      <c r="AR79" s="50"/>
      <c r="AS79" s="50"/>
      <c r="AT79" s="50"/>
      <c r="AU79" s="50"/>
      <c r="AV79" s="50"/>
      <c r="AW79" s="50"/>
      <c r="AX79" s="50"/>
      <c r="AY79" s="50"/>
      <c r="AZ79" s="50"/>
      <c r="BA79" s="50"/>
      <c r="BB79" s="50"/>
    </row>
    <row r="80" spans="1:54" s="51" customFormat="1" ht="12" x14ac:dyDescent="0.2">
      <c r="A80" s="49"/>
      <c r="B80" s="49"/>
      <c r="C80" s="61"/>
      <c r="D80" s="63"/>
      <c r="E80" s="63"/>
      <c r="F80" s="62"/>
      <c r="G80" s="62"/>
      <c r="H80" s="62"/>
      <c r="I80" s="62"/>
      <c r="J80" s="62"/>
      <c r="K80" s="64"/>
      <c r="L80" s="63"/>
      <c r="M80" s="65"/>
      <c r="N80" s="63"/>
      <c r="O80" s="65"/>
      <c r="P80" s="62"/>
      <c r="Q80" s="62"/>
      <c r="R80" s="65"/>
      <c r="S80" s="65"/>
      <c r="T80" s="65"/>
      <c r="U80" s="65"/>
      <c r="V80" s="65"/>
      <c r="W80" s="65"/>
      <c r="X80" s="62"/>
      <c r="Y80" s="49"/>
      <c r="Z80" s="49"/>
      <c r="AA80" s="49"/>
      <c r="AB80" s="49"/>
      <c r="AC80" s="49"/>
      <c r="AD80" s="49"/>
      <c r="AE80" s="49"/>
      <c r="AF80" s="49"/>
      <c r="AG80" s="49"/>
      <c r="AH80" s="49"/>
      <c r="AI80" s="49"/>
      <c r="AJ80" s="50"/>
      <c r="AK80" s="50"/>
      <c r="AL80" s="50"/>
      <c r="AM80" s="50"/>
      <c r="AN80" s="50"/>
      <c r="AO80" s="50"/>
      <c r="AP80" s="50"/>
      <c r="AQ80" s="50"/>
      <c r="AR80" s="50"/>
      <c r="AS80" s="50"/>
      <c r="AT80" s="50"/>
      <c r="AU80" s="50"/>
      <c r="AV80" s="50"/>
      <c r="AW80" s="50"/>
      <c r="AX80" s="50"/>
      <c r="AY80" s="50"/>
      <c r="AZ80" s="50"/>
      <c r="BA80" s="50"/>
      <c r="BB80" s="50"/>
    </row>
    <row r="81" spans="1:54" s="51" customFormat="1" ht="12" x14ac:dyDescent="0.2">
      <c r="A81" s="49"/>
      <c r="B81" s="49"/>
      <c r="C81" s="173" t="s">
        <v>19</v>
      </c>
      <c r="D81" s="175">
        <f t="shared" ref="D81:X81" si="15">MIN(D74:D79)</f>
        <v>88</v>
      </c>
      <c r="E81" s="175"/>
      <c r="F81" s="175">
        <f t="shared" si="15"/>
        <v>5</v>
      </c>
      <c r="G81" s="175"/>
      <c r="H81" s="175"/>
      <c r="I81" s="176">
        <f t="shared" si="15"/>
        <v>0.16</v>
      </c>
      <c r="J81" s="176">
        <f t="shared" si="15"/>
        <v>0.42</v>
      </c>
      <c r="K81" s="176">
        <f t="shared" si="15"/>
        <v>1.4999999999999999E-2</v>
      </c>
      <c r="L81" s="176">
        <f t="shared" si="15"/>
        <v>0.21</v>
      </c>
      <c r="M81" s="174">
        <f t="shared" si="15"/>
        <v>0.36</v>
      </c>
      <c r="N81" s="174">
        <f t="shared" si="15"/>
        <v>0.39</v>
      </c>
      <c r="O81" s="174">
        <f t="shared" si="15"/>
        <v>2.8</v>
      </c>
      <c r="P81" s="175">
        <f t="shared" ref="P81:W81" si="16">MIN(P74:P79)</f>
        <v>1300</v>
      </c>
      <c r="Q81" s="175">
        <f t="shared" si="16"/>
        <v>22</v>
      </c>
      <c r="R81" s="174">
        <f t="shared" si="16"/>
        <v>3.1</v>
      </c>
      <c r="S81" s="174">
        <f t="shared" si="16"/>
        <v>0.73</v>
      </c>
      <c r="T81" s="174">
        <f t="shared" si="16"/>
        <v>4.0999999999999996</v>
      </c>
      <c r="U81" s="174">
        <f t="shared" si="16"/>
        <v>0.4</v>
      </c>
      <c r="V81" s="174">
        <f t="shared" si="16"/>
        <v>2.7</v>
      </c>
      <c r="W81" s="174">
        <f t="shared" si="16"/>
        <v>5.8</v>
      </c>
      <c r="X81" s="174">
        <f t="shared" si="15"/>
        <v>2.6</v>
      </c>
      <c r="Y81" s="49"/>
      <c r="Z81" s="49"/>
      <c r="AA81" s="49"/>
      <c r="AB81" s="49"/>
      <c r="AC81" s="49"/>
      <c r="AD81" s="49"/>
      <c r="AE81" s="49"/>
      <c r="AF81" s="49"/>
      <c r="AG81" s="49"/>
      <c r="AH81" s="49"/>
      <c r="AI81" s="49"/>
      <c r="AJ81" s="50"/>
      <c r="AK81" s="50"/>
      <c r="AL81" s="50"/>
      <c r="AM81" s="50"/>
      <c r="AN81" s="50"/>
      <c r="AO81" s="50"/>
      <c r="AP81" s="50"/>
      <c r="AQ81" s="50"/>
      <c r="AR81" s="50"/>
      <c r="AS81" s="50"/>
      <c r="AT81" s="50"/>
      <c r="AU81" s="50"/>
      <c r="AV81" s="50"/>
      <c r="AW81" s="50"/>
      <c r="AX81" s="50"/>
      <c r="AY81" s="50"/>
      <c r="AZ81" s="50"/>
      <c r="BA81" s="50"/>
      <c r="BB81" s="50"/>
    </row>
    <row r="82" spans="1:54" s="51" customFormat="1" ht="12" x14ac:dyDescent="0.2">
      <c r="A82" s="49"/>
      <c r="B82" s="49"/>
      <c r="C82" s="173" t="s">
        <v>20</v>
      </c>
      <c r="D82" s="175">
        <f t="shared" ref="D82:X82" si="17">AVERAGE(D74:D79)</f>
        <v>146</v>
      </c>
      <c r="E82" s="175"/>
      <c r="F82" s="175">
        <f t="shared" si="17"/>
        <v>8.5</v>
      </c>
      <c r="G82" s="175"/>
      <c r="H82" s="175"/>
      <c r="I82" s="176">
        <f t="shared" si="17"/>
        <v>0.29333333333333333</v>
      </c>
      <c r="J82" s="176">
        <f t="shared" si="17"/>
        <v>0.61833333333333329</v>
      </c>
      <c r="K82" s="176">
        <f t="shared" si="17"/>
        <v>0.29733333333333334</v>
      </c>
      <c r="L82" s="176">
        <f t="shared" si="17"/>
        <v>0.26333333333333336</v>
      </c>
      <c r="M82" s="174">
        <f t="shared" si="17"/>
        <v>0.45999999999999996</v>
      </c>
      <c r="N82" s="174">
        <f t="shared" si="17"/>
        <v>1.6483333333333332</v>
      </c>
      <c r="O82" s="174">
        <f t="shared" si="17"/>
        <v>4.0166666666666666</v>
      </c>
      <c r="P82" s="175">
        <f t="shared" ref="P82:W82" si="18">AVERAGE(P74:P79)</f>
        <v>2250</v>
      </c>
      <c r="Q82" s="175">
        <f t="shared" si="18"/>
        <v>39.166666666666664</v>
      </c>
      <c r="R82" s="174">
        <f t="shared" si="18"/>
        <v>4.8166666666666664</v>
      </c>
      <c r="S82" s="174">
        <f t="shared" si="18"/>
        <v>1.1033333333333335</v>
      </c>
      <c r="T82" s="174">
        <f t="shared" si="18"/>
        <v>4.8500000000000005</v>
      </c>
      <c r="U82" s="174">
        <f t="shared" si="18"/>
        <v>0.59</v>
      </c>
      <c r="V82" s="174">
        <f t="shared" si="18"/>
        <v>3.6833333333333331</v>
      </c>
      <c r="W82" s="174">
        <f t="shared" si="18"/>
        <v>6.9666666666666659</v>
      </c>
      <c r="X82" s="174">
        <f t="shared" si="17"/>
        <v>3.3833333333333333</v>
      </c>
      <c r="Y82" s="49"/>
      <c r="Z82" s="49"/>
      <c r="AA82" s="49"/>
      <c r="AB82" s="49"/>
      <c r="AC82" s="49"/>
      <c r="AD82" s="49"/>
      <c r="AE82" s="49"/>
      <c r="AF82" s="49"/>
      <c r="AG82" s="49"/>
      <c r="AH82" s="49"/>
      <c r="AI82" s="49"/>
      <c r="AJ82" s="50"/>
      <c r="AK82" s="50"/>
      <c r="AL82" s="50"/>
      <c r="AM82" s="50"/>
      <c r="AN82" s="50"/>
      <c r="AO82" s="50"/>
      <c r="AP82" s="50"/>
      <c r="AQ82" s="50"/>
      <c r="AR82" s="50"/>
      <c r="AS82" s="50"/>
      <c r="AT82" s="50"/>
      <c r="AU82" s="50"/>
      <c r="AV82" s="50"/>
      <c r="AW82" s="50"/>
      <c r="AX82" s="50"/>
      <c r="AY82" s="50"/>
      <c r="AZ82" s="50"/>
      <c r="BA82" s="50"/>
      <c r="BB82" s="50"/>
    </row>
    <row r="83" spans="1:54" s="51" customFormat="1" ht="12" x14ac:dyDescent="0.2">
      <c r="A83" s="49"/>
      <c r="B83" s="49"/>
      <c r="C83" s="173" t="s">
        <v>21</v>
      </c>
      <c r="D83" s="175">
        <f t="shared" ref="D83:X83" si="19">MAX(D74:D79)</f>
        <v>210</v>
      </c>
      <c r="E83" s="175"/>
      <c r="F83" s="175">
        <f t="shared" si="19"/>
        <v>16</v>
      </c>
      <c r="G83" s="175"/>
      <c r="H83" s="175"/>
      <c r="I83" s="176">
        <f t="shared" si="19"/>
        <v>0.39</v>
      </c>
      <c r="J83" s="176">
        <f t="shared" si="19"/>
        <v>0.87</v>
      </c>
      <c r="K83" s="176">
        <f t="shared" si="19"/>
        <v>1.3</v>
      </c>
      <c r="L83" s="176">
        <f t="shared" si="19"/>
        <v>0.35</v>
      </c>
      <c r="M83" s="174">
        <f t="shared" si="19"/>
        <v>0.62</v>
      </c>
      <c r="N83" s="174">
        <f t="shared" si="19"/>
        <v>4.8</v>
      </c>
      <c r="O83" s="174">
        <f t="shared" si="19"/>
        <v>5.2</v>
      </c>
      <c r="P83" s="175">
        <f t="shared" ref="P83:W83" si="20">MAX(P74:P79)</f>
        <v>3400</v>
      </c>
      <c r="Q83" s="175">
        <f t="shared" si="20"/>
        <v>55</v>
      </c>
      <c r="R83" s="174">
        <f t="shared" si="20"/>
        <v>6.7</v>
      </c>
      <c r="S83" s="174">
        <f t="shared" si="20"/>
        <v>1.5</v>
      </c>
      <c r="T83" s="174">
        <f t="shared" si="20"/>
        <v>5.6</v>
      </c>
      <c r="U83" s="174">
        <f t="shared" si="20"/>
        <v>0.81</v>
      </c>
      <c r="V83" s="174">
        <f t="shared" si="20"/>
        <v>4.8</v>
      </c>
      <c r="W83" s="174">
        <f t="shared" si="20"/>
        <v>8.1999999999999993</v>
      </c>
      <c r="X83" s="174">
        <f t="shared" si="19"/>
        <v>4.8</v>
      </c>
      <c r="Y83" s="49"/>
      <c r="Z83" s="49"/>
      <c r="AA83" s="49"/>
      <c r="AB83" s="49"/>
      <c r="AC83" s="49"/>
      <c r="AD83" s="49"/>
      <c r="AE83" s="49"/>
      <c r="AF83" s="49"/>
      <c r="AG83" s="49"/>
      <c r="AH83" s="49"/>
      <c r="AI83" s="49"/>
      <c r="AJ83" s="50"/>
      <c r="AK83" s="50"/>
      <c r="AL83" s="50"/>
      <c r="AM83" s="50"/>
      <c r="AN83" s="50"/>
      <c r="AO83" s="50"/>
      <c r="AP83" s="50"/>
      <c r="AQ83" s="50"/>
      <c r="AR83" s="50"/>
      <c r="AS83" s="50"/>
      <c r="AT83" s="50"/>
      <c r="AU83" s="50"/>
      <c r="AV83" s="50"/>
      <c r="AW83" s="50"/>
      <c r="AX83" s="50"/>
      <c r="AY83" s="50"/>
      <c r="AZ83" s="50"/>
      <c r="BA83" s="50"/>
      <c r="BB83" s="50"/>
    </row>
    <row r="84" spans="1:54" s="51" customFormat="1" ht="12" x14ac:dyDescent="0.2">
      <c r="A84" s="49"/>
      <c r="B84" s="49"/>
      <c r="C84" s="61"/>
      <c r="D84" s="63"/>
      <c r="E84" s="63"/>
      <c r="F84" s="62"/>
      <c r="G84" s="62"/>
      <c r="H84" s="62"/>
      <c r="I84" s="62"/>
      <c r="J84" s="62"/>
      <c r="K84" s="64"/>
      <c r="L84" s="63"/>
      <c r="M84" s="65"/>
      <c r="N84" s="63"/>
      <c r="O84" s="65"/>
      <c r="P84" s="62"/>
      <c r="Q84" s="62"/>
      <c r="R84" s="65"/>
      <c r="S84" s="65"/>
      <c r="T84" s="65"/>
      <c r="U84" s="65"/>
      <c r="V84" s="65"/>
      <c r="W84" s="65"/>
      <c r="X84" s="62"/>
      <c r="Y84" s="49"/>
      <c r="Z84" s="49"/>
      <c r="AA84" s="49"/>
      <c r="AB84" s="49"/>
      <c r="AC84" s="49"/>
      <c r="AD84" s="49"/>
      <c r="AE84" s="49"/>
      <c r="AF84" s="49"/>
      <c r="AG84" s="49"/>
      <c r="AH84" s="49"/>
      <c r="AI84" s="49"/>
      <c r="AJ84" s="50"/>
      <c r="AK84" s="50"/>
      <c r="AL84" s="50"/>
      <c r="AM84" s="50"/>
      <c r="AN84" s="50"/>
      <c r="AO84" s="50"/>
      <c r="AP84" s="50"/>
      <c r="AQ84" s="50"/>
      <c r="AR84" s="50"/>
      <c r="AS84" s="50"/>
      <c r="AT84" s="50"/>
      <c r="AU84" s="50"/>
      <c r="AV84" s="50"/>
      <c r="AW84" s="50"/>
      <c r="AX84" s="50"/>
      <c r="AY84" s="50"/>
      <c r="AZ84" s="50"/>
      <c r="BA84" s="50"/>
      <c r="BB84" s="50"/>
    </row>
    <row r="85" spans="1:54" s="51" customFormat="1" ht="12" x14ac:dyDescent="0.2">
      <c r="A85" s="49"/>
      <c r="B85" s="49"/>
      <c r="C85" s="61"/>
      <c r="D85" s="63"/>
      <c r="E85" s="63"/>
      <c r="F85" s="62"/>
      <c r="G85" s="62"/>
      <c r="H85" s="62"/>
      <c r="I85" s="62"/>
      <c r="J85" s="62"/>
      <c r="K85" s="64"/>
      <c r="L85" s="63"/>
      <c r="M85" s="65"/>
      <c r="N85" s="63"/>
      <c r="O85" s="65"/>
      <c r="P85" s="62"/>
      <c r="Q85" s="62"/>
      <c r="R85" s="65"/>
      <c r="S85" s="65"/>
      <c r="T85" s="65"/>
      <c r="U85" s="65"/>
      <c r="V85" s="65"/>
      <c r="W85" s="65"/>
      <c r="X85" s="62"/>
      <c r="Y85" s="49"/>
      <c r="Z85" s="49"/>
      <c r="AA85" s="49"/>
      <c r="AB85" s="49"/>
      <c r="AC85" s="49"/>
      <c r="AD85" s="49"/>
      <c r="AE85" s="49"/>
      <c r="AF85" s="49"/>
      <c r="AG85" s="49"/>
      <c r="AH85" s="49"/>
      <c r="AI85" s="49"/>
      <c r="AJ85" s="50"/>
      <c r="AK85" s="50"/>
      <c r="AL85" s="50"/>
      <c r="AM85" s="50"/>
      <c r="AN85" s="50"/>
      <c r="AO85" s="50"/>
      <c r="AP85" s="50"/>
      <c r="AQ85" s="50"/>
      <c r="AR85" s="50"/>
      <c r="AS85" s="50"/>
      <c r="AT85" s="50"/>
      <c r="AU85" s="50"/>
      <c r="AV85" s="50"/>
      <c r="AW85" s="50"/>
      <c r="AX85" s="50"/>
      <c r="AY85" s="50"/>
      <c r="AZ85" s="50"/>
      <c r="BA85" s="50"/>
      <c r="BB85" s="50"/>
    </row>
    <row r="86" spans="1:54" s="51" customFormat="1" ht="12" x14ac:dyDescent="0.2">
      <c r="A86" s="125">
        <v>302</v>
      </c>
      <c r="B86" s="52" t="s">
        <v>146</v>
      </c>
      <c r="C86" s="79">
        <v>44250</v>
      </c>
      <c r="D86" s="67">
        <v>130</v>
      </c>
      <c r="E86" s="140">
        <v>38</v>
      </c>
      <c r="F86" s="260">
        <v>9</v>
      </c>
      <c r="G86" s="260">
        <v>2</v>
      </c>
      <c r="H86" s="192">
        <v>0.25</v>
      </c>
      <c r="I86" s="54">
        <v>0.28999999999999998</v>
      </c>
      <c r="J86" s="54">
        <v>0.53</v>
      </c>
      <c r="K86" s="55">
        <v>2.3E-2</v>
      </c>
      <c r="L86" s="54">
        <v>0.23</v>
      </c>
      <c r="M86" s="54">
        <v>0.43</v>
      </c>
      <c r="N86" s="54">
        <v>0.4</v>
      </c>
      <c r="O86" s="56">
        <v>3.2</v>
      </c>
      <c r="P86" s="67">
        <v>1200</v>
      </c>
      <c r="Q86" s="67">
        <v>40</v>
      </c>
      <c r="R86" s="56">
        <v>4.7</v>
      </c>
      <c r="S86" s="56">
        <v>1.2</v>
      </c>
      <c r="T86" s="56">
        <v>5</v>
      </c>
      <c r="U86" s="54">
        <v>0.73</v>
      </c>
      <c r="V86" s="56">
        <v>5</v>
      </c>
      <c r="W86" s="56">
        <v>7.9</v>
      </c>
      <c r="X86" s="57">
        <v>4.5999999999999996</v>
      </c>
      <c r="Y86" s="49"/>
      <c r="Z86" s="49"/>
      <c r="AA86" s="49"/>
      <c r="AB86" s="49"/>
      <c r="AC86" s="49"/>
      <c r="AD86" s="49"/>
      <c r="AE86" s="49"/>
      <c r="AF86" s="49"/>
      <c r="AG86" s="49"/>
      <c r="AH86" s="49"/>
      <c r="AI86" s="49"/>
      <c r="AJ86" s="50"/>
      <c r="AK86" s="50"/>
      <c r="AL86" s="50"/>
      <c r="AM86" s="50"/>
      <c r="AN86" s="50"/>
      <c r="AO86" s="50"/>
      <c r="AP86" s="50"/>
      <c r="AQ86" s="50"/>
      <c r="AR86" s="50"/>
      <c r="AS86" s="50"/>
      <c r="AT86" s="50"/>
      <c r="AU86" s="50"/>
      <c r="AV86" s="50"/>
      <c r="AW86" s="50"/>
      <c r="AX86" s="50"/>
      <c r="AY86" s="50"/>
      <c r="AZ86" s="50"/>
      <c r="BA86" s="50"/>
      <c r="BB86" s="50"/>
    </row>
    <row r="87" spans="1:54" s="51" customFormat="1" ht="12" x14ac:dyDescent="0.2">
      <c r="A87" s="125">
        <v>302</v>
      </c>
      <c r="B87" s="52" t="s">
        <v>146</v>
      </c>
      <c r="C87" s="79" t="s">
        <v>153</v>
      </c>
      <c r="D87" s="67">
        <v>92</v>
      </c>
      <c r="E87" s="140">
        <v>21</v>
      </c>
      <c r="F87" s="276">
        <v>5</v>
      </c>
      <c r="G87" s="276">
        <v>2</v>
      </c>
      <c r="H87" s="192">
        <v>0.22</v>
      </c>
      <c r="I87" s="54">
        <v>0.2</v>
      </c>
      <c r="J87" s="56">
        <v>1.4</v>
      </c>
      <c r="K87" s="55">
        <v>1.9E-2</v>
      </c>
      <c r="L87" s="54">
        <v>0.22</v>
      </c>
      <c r="M87" s="54">
        <v>0.52</v>
      </c>
      <c r="N87" s="54">
        <v>0.5</v>
      </c>
      <c r="O87" s="56">
        <v>4.9000000000000004</v>
      </c>
      <c r="P87" s="67">
        <v>1100</v>
      </c>
      <c r="Q87" s="67">
        <v>31</v>
      </c>
      <c r="R87" s="56">
        <v>5.5</v>
      </c>
      <c r="S87" s="56">
        <v>1.2</v>
      </c>
      <c r="T87" s="56">
        <v>4.9000000000000004</v>
      </c>
      <c r="U87" s="54">
        <v>0.76</v>
      </c>
      <c r="V87" s="56">
        <v>4.8</v>
      </c>
      <c r="W87" s="56">
        <v>7.4</v>
      </c>
      <c r="X87" s="57">
        <v>3.7</v>
      </c>
      <c r="Y87" s="49"/>
      <c r="Z87" s="49"/>
      <c r="AA87" s="49"/>
      <c r="AB87" s="49"/>
      <c r="AC87" s="49"/>
      <c r="AD87" s="49"/>
      <c r="AE87" s="49"/>
      <c r="AF87" s="49"/>
      <c r="AG87" s="49"/>
      <c r="AH87" s="49"/>
      <c r="AI87" s="49"/>
      <c r="AJ87" s="50"/>
      <c r="AK87" s="50"/>
      <c r="AL87" s="50"/>
      <c r="AM87" s="50"/>
      <c r="AN87" s="50"/>
      <c r="AO87" s="50"/>
      <c r="AP87" s="50"/>
      <c r="AQ87" s="50"/>
      <c r="AR87" s="50"/>
      <c r="AS87" s="50"/>
      <c r="AT87" s="50"/>
      <c r="AU87" s="50"/>
      <c r="AV87" s="50"/>
      <c r="AW87" s="50"/>
      <c r="AX87" s="50"/>
      <c r="AY87" s="50"/>
      <c r="AZ87" s="50"/>
      <c r="BA87" s="50"/>
      <c r="BB87" s="50"/>
    </row>
    <row r="88" spans="1:54" s="51" customFormat="1" ht="12" x14ac:dyDescent="0.2">
      <c r="A88" s="125">
        <v>302</v>
      </c>
      <c r="B88" s="52" t="s">
        <v>146</v>
      </c>
      <c r="C88" s="79" t="s">
        <v>157</v>
      </c>
      <c r="D88" s="67">
        <v>99</v>
      </c>
      <c r="E88" s="140">
        <v>46</v>
      </c>
      <c r="F88" s="260">
        <v>5</v>
      </c>
      <c r="G88" s="276">
        <v>2</v>
      </c>
      <c r="H88" s="192">
        <v>0.37</v>
      </c>
      <c r="I88" s="54">
        <v>0.24</v>
      </c>
      <c r="J88" s="54">
        <v>0.68</v>
      </c>
      <c r="K88" s="55">
        <v>1.9E-2</v>
      </c>
      <c r="L88" s="54">
        <v>0.26</v>
      </c>
      <c r="M88" s="54">
        <v>0.56000000000000005</v>
      </c>
      <c r="N88" s="54">
        <v>0.6</v>
      </c>
      <c r="O88" s="56">
        <v>3.3</v>
      </c>
      <c r="P88" s="67">
        <v>2500</v>
      </c>
      <c r="Q88" s="67">
        <v>39</v>
      </c>
      <c r="R88" s="56">
        <v>7</v>
      </c>
      <c r="S88" s="56">
        <v>1.7</v>
      </c>
      <c r="T88" s="56">
        <v>5.5</v>
      </c>
      <c r="U88" s="56">
        <v>1</v>
      </c>
      <c r="V88" s="56">
        <v>4.7</v>
      </c>
      <c r="W88" s="56">
        <v>7.2</v>
      </c>
      <c r="X88" s="57">
        <v>3.5</v>
      </c>
      <c r="Y88" s="49"/>
      <c r="Z88" s="49"/>
      <c r="AA88" s="49"/>
      <c r="AB88" s="49"/>
      <c r="AC88" s="49"/>
      <c r="AD88" s="49"/>
      <c r="AE88" s="49"/>
      <c r="AF88" s="49"/>
      <c r="AG88" s="49"/>
      <c r="AH88" s="49"/>
      <c r="AI88" s="49"/>
      <c r="AJ88" s="50"/>
      <c r="AK88" s="50"/>
      <c r="AL88" s="50"/>
      <c r="AM88" s="50"/>
      <c r="AN88" s="50"/>
      <c r="AO88" s="50"/>
      <c r="AP88" s="50"/>
      <c r="AQ88" s="50"/>
      <c r="AR88" s="50"/>
      <c r="AS88" s="50"/>
      <c r="AT88" s="50"/>
      <c r="AU88" s="50"/>
      <c r="AV88" s="50"/>
      <c r="AW88" s="50"/>
      <c r="AX88" s="50"/>
      <c r="AY88" s="50"/>
      <c r="AZ88" s="50"/>
      <c r="BA88" s="50"/>
      <c r="BB88" s="50"/>
    </row>
    <row r="89" spans="1:54" s="51" customFormat="1" ht="12" x14ac:dyDescent="0.2">
      <c r="A89" s="125">
        <v>302</v>
      </c>
      <c r="B89" s="52" t="s">
        <v>146</v>
      </c>
      <c r="C89" s="79" t="s">
        <v>161</v>
      </c>
      <c r="D89" s="67">
        <v>200</v>
      </c>
      <c r="E89" s="140">
        <v>85</v>
      </c>
      <c r="F89" s="260">
        <v>6</v>
      </c>
      <c r="G89" s="260">
        <v>3</v>
      </c>
      <c r="H89" s="192">
        <v>0.6</v>
      </c>
      <c r="I89" s="54">
        <v>0.41</v>
      </c>
      <c r="J89" s="54">
        <v>0.94</v>
      </c>
      <c r="K89" s="54">
        <v>0.23</v>
      </c>
      <c r="L89" s="54">
        <v>0.34</v>
      </c>
      <c r="M89" s="54">
        <v>0.68</v>
      </c>
      <c r="N89" s="56">
        <v>2</v>
      </c>
      <c r="O89" s="56">
        <v>4</v>
      </c>
      <c r="P89" s="67">
        <v>3300</v>
      </c>
      <c r="Q89" s="67">
        <v>58</v>
      </c>
      <c r="R89" s="56">
        <v>6</v>
      </c>
      <c r="S89" s="56">
        <v>1.3</v>
      </c>
      <c r="T89" s="56">
        <v>4.8</v>
      </c>
      <c r="U89" s="54">
        <v>0.7</v>
      </c>
      <c r="V89" s="56">
        <v>3.7</v>
      </c>
      <c r="W89" s="56">
        <v>6.8</v>
      </c>
      <c r="X89" s="57">
        <v>3.3</v>
      </c>
      <c r="Y89" s="49"/>
      <c r="Z89" s="49"/>
      <c r="AA89" s="49"/>
      <c r="AB89" s="49"/>
      <c r="AC89" s="49"/>
      <c r="AD89" s="49"/>
      <c r="AE89" s="49"/>
      <c r="AF89" s="49"/>
      <c r="AG89" s="49"/>
      <c r="AH89" s="49"/>
      <c r="AI89" s="49"/>
      <c r="AJ89" s="50"/>
      <c r="AK89" s="50"/>
      <c r="AL89" s="50"/>
      <c r="AM89" s="50"/>
      <c r="AN89" s="50"/>
      <c r="AO89" s="50"/>
      <c r="AP89" s="50"/>
      <c r="AQ89" s="50"/>
      <c r="AR89" s="50"/>
      <c r="AS89" s="50"/>
      <c r="AT89" s="50"/>
      <c r="AU89" s="50"/>
      <c r="AV89" s="50"/>
      <c r="AW89" s="50"/>
      <c r="AX89" s="50"/>
      <c r="AY89" s="50"/>
      <c r="AZ89" s="50"/>
      <c r="BA89" s="50"/>
      <c r="BB89" s="50"/>
    </row>
    <row r="90" spans="1:54" s="51" customFormat="1" ht="12" x14ac:dyDescent="0.2">
      <c r="A90" s="125">
        <v>302</v>
      </c>
      <c r="B90" s="52" t="s">
        <v>146</v>
      </c>
      <c r="C90" s="79" t="s">
        <v>166</v>
      </c>
      <c r="D90" s="67">
        <v>210</v>
      </c>
      <c r="E90" s="140">
        <v>100</v>
      </c>
      <c r="F90" s="276">
        <v>5</v>
      </c>
      <c r="G90" s="260">
        <v>3</v>
      </c>
      <c r="H90" s="192">
        <v>0.44</v>
      </c>
      <c r="I90" s="54">
        <v>0.73</v>
      </c>
      <c r="J90" s="54">
        <v>0.74</v>
      </c>
      <c r="K90" s="54">
        <v>0.52</v>
      </c>
      <c r="L90" s="54">
        <v>0.28999999999999998</v>
      </c>
      <c r="M90" s="54">
        <v>0.56999999999999995</v>
      </c>
      <c r="N90" s="56">
        <v>2.8</v>
      </c>
      <c r="O90" s="56">
        <v>4.8</v>
      </c>
      <c r="P90" s="67">
        <v>2800</v>
      </c>
      <c r="Q90" s="67">
        <v>100</v>
      </c>
      <c r="R90" s="56">
        <v>5.0999999999999996</v>
      </c>
      <c r="S90" s="56">
        <v>1.1000000000000001</v>
      </c>
      <c r="T90" s="56">
        <v>4.8</v>
      </c>
      <c r="U90" s="54">
        <v>0.69</v>
      </c>
      <c r="V90" s="56">
        <v>3.7</v>
      </c>
      <c r="W90" s="56">
        <v>6.9</v>
      </c>
      <c r="X90" s="57">
        <v>3.5</v>
      </c>
      <c r="Y90" s="49"/>
      <c r="Z90" s="49"/>
      <c r="AA90" s="49"/>
      <c r="AB90" s="49"/>
      <c r="AC90" s="49"/>
      <c r="AD90" s="49"/>
      <c r="AE90" s="49"/>
      <c r="AF90" s="49"/>
      <c r="AG90" s="49"/>
      <c r="AH90" s="49"/>
      <c r="AI90" s="49"/>
      <c r="AJ90" s="50"/>
      <c r="AK90" s="50"/>
      <c r="AL90" s="50"/>
      <c r="AM90" s="50"/>
      <c r="AN90" s="50"/>
      <c r="AO90" s="50"/>
      <c r="AP90" s="50"/>
      <c r="AQ90" s="50"/>
      <c r="AR90" s="50"/>
      <c r="AS90" s="50"/>
      <c r="AT90" s="50"/>
      <c r="AU90" s="50"/>
      <c r="AV90" s="50"/>
      <c r="AW90" s="50"/>
      <c r="AX90" s="50"/>
      <c r="AY90" s="50"/>
      <c r="AZ90" s="50"/>
      <c r="BA90" s="50"/>
      <c r="BB90" s="50"/>
    </row>
    <row r="91" spans="1:54" s="51" customFormat="1" ht="12" x14ac:dyDescent="0.2">
      <c r="A91" s="125">
        <v>302</v>
      </c>
      <c r="B91" s="52" t="s">
        <v>146</v>
      </c>
      <c r="C91" s="79">
        <v>44546</v>
      </c>
      <c r="D91" s="67">
        <v>240</v>
      </c>
      <c r="E91" s="140">
        <v>130</v>
      </c>
      <c r="F91" s="140">
        <v>20</v>
      </c>
      <c r="G91" s="264">
        <v>3</v>
      </c>
      <c r="H91" s="192">
        <v>0.4</v>
      </c>
      <c r="I91" s="54">
        <v>0.43</v>
      </c>
      <c r="J91" s="54">
        <v>0.75</v>
      </c>
      <c r="K91" s="55">
        <v>4.5999999999999999E-2</v>
      </c>
      <c r="L91" s="54">
        <v>0.24</v>
      </c>
      <c r="M91" s="54">
        <v>0.47</v>
      </c>
      <c r="N91" s="56">
        <v>1.1000000000000001</v>
      </c>
      <c r="O91" s="56">
        <v>5.7</v>
      </c>
      <c r="P91" s="67">
        <v>1700</v>
      </c>
      <c r="Q91" s="67">
        <v>49</v>
      </c>
      <c r="R91" s="56">
        <v>3.9</v>
      </c>
      <c r="S91" s="54">
        <v>0.75</v>
      </c>
      <c r="T91" s="56">
        <v>3.6</v>
      </c>
      <c r="U91" s="54">
        <v>0.41</v>
      </c>
      <c r="V91" s="56">
        <v>3</v>
      </c>
      <c r="W91" s="56">
        <v>5.5</v>
      </c>
      <c r="X91" s="57">
        <v>2.5</v>
      </c>
      <c r="Y91" s="49"/>
      <c r="Z91" s="49"/>
      <c r="AA91" s="49"/>
      <c r="AB91" s="49"/>
      <c r="AC91" s="49"/>
      <c r="AD91" s="49"/>
      <c r="AE91" s="49"/>
      <c r="AF91" s="49"/>
      <c r="AG91" s="49"/>
      <c r="AH91" s="49"/>
      <c r="AI91" s="49"/>
      <c r="AJ91" s="50"/>
      <c r="AK91" s="50"/>
      <c r="AL91" s="50"/>
      <c r="AM91" s="50"/>
      <c r="AN91" s="50"/>
      <c r="AO91" s="50"/>
      <c r="AP91" s="50"/>
      <c r="AQ91" s="50"/>
      <c r="AR91" s="50"/>
      <c r="AS91" s="50"/>
      <c r="AT91" s="50"/>
      <c r="AU91" s="50"/>
      <c r="AV91" s="50"/>
      <c r="AW91" s="50"/>
      <c r="AX91" s="50"/>
      <c r="AY91" s="50"/>
      <c r="AZ91" s="50"/>
      <c r="BA91" s="50"/>
      <c r="BB91" s="50"/>
    </row>
    <row r="92" spans="1:54" s="51" customFormat="1" ht="12" x14ac:dyDescent="0.2">
      <c r="A92" s="49"/>
      <c r="B92" s="49"/>
      <c r="C92" s="61"/>
      <c r="D92" s="63"/>
      <c r="E92" s="63"/>
      <c r="F92" s="62"/>
      <c r="G92" s="62"/>
      <c r="H92" s="62"/>
      <c r="I92" s="62"/>
      <c r="J92" s="62"/>
      <c r="K92" s="64"/>
      <c r="L92" s="63"/>
      <c r="M92" s="65"/>
      <c r="N92" s="63"/>
      <c r="O92" s="65"/>
      <c r="P92" s="62"/>
      <c r="Q92" s="62"/>
      <c r="R92" s="65"/>
      <c r="S92" s="65"/>
      <c r="T92" s="65"/>
      <c r="U92" s="65"/>
      <c r="V92" s="65"/>
      <c r="W92" s="65"/>
      <c r="X92" s="62"/>
      <c r="Y92" s="49"/>
      <c r="Z92" s="49"/>
      <c r="AA92" s="49"/>
      <c r="AB92" s="49"/>
      <c r="AC92" s="49"/>
      <c r="AD92" s="49"/>
      <c r="AE92" s="49"/>
      <c r="AF92" s="49"/>
      <c r="AG92" s="49"/>
      <c r="AH92" s="49"/>
      <c r="AI92" s="49"/>
      <c r="AJ92" s="50"/>
      <c r="AK92" s="50"/>
      <c r="AL92" s="50"/>
      <c r="AM92" s="50"/>
      <c r="AN92" s="50"/>
      <c r="AO92" s="50"/>
      <c r="AP92" s="50"/>
      <c r="AQ92" s="50"/>
      <c r="AR92" s="50"/>
      <c r="AS92" s="50"/>
      <c r="AT92" s="50"/>
      <c r="AU92" s="50"/>
      <c r="AV92" s="50"/>
      <c r="AW92" s="50"/>
      <c r="AX92" s="50"/>
      <c r="AY92" s="50"/>
      <c r="AZ92" s="50"/>
      <c r="BA92" s="50"/>
      <c r="BB92" s="50"/>
    </row>
    <row r="93" spans="1:54" s="51" customFormat="1" ht="12" x14ac:dyDescent="0.2">
      <c r="A93" s="49"/>
      <c r="B93" s="49"/>
      <c r="C93" s="173" t="s">
        <v>19</v>
      </c>
      <c r="D93" s="175">
        <f t="shared" ref="D93:X93" si="21">MIN(D86:D91)</f>
        <v>92</v>
      </c>
      <c r="E93" s="175"/>
      <c r="F93" s="175">
        <f t="shared" si="21"/>
        <v>5</v>
      </c>
      <c r="G93" s="175"/>
      <c r="H93" s="175"/>
      <c r="I93" s="176">
        <f t="shared" si="21"/>
        <v>0.2</v>
      </c>
      <c r="J93" s="176">
        <f t="shared" si="21"/>
        <v>0.53</v>
      </c>
      <c r="K93" s="176">
        <f t="shared" si="21"/>
        <v>1.9E-2</v>
      </c>
      <c r="L93" s="176">
        <f t="shared" si="21"/>
        <v>0.22</v>
      </c>
      <c r="M93" s="174">
        <f t="shared" si="21"/>
        <v>0.43</v>
      </c>
      <c r="N93" s="174">
        <f t="shared" si="21"/>
        <v>0.4</v>
      </c>
      <c r="O93" s="174">
        <f t="shared" si="21"/>
        <v>3.2</v>
      </c>
      <c r="P93" s="175">
        <f t="shared" ref="P93:W93" si="22">MIN(P86:P91)</f>
        <v>1100</v>
      </c>
      <c r="Q93" s="175">
        <f t="shared" si="22"/>
        <v>31</v>
      </c>
      <c r="R93" s="174">
        <f t="shared" si="22"/>
        <v>3.9</v>
      </c>
      <c r="S93" s="174">
        <f t="shared" si="22"/>
        <v>0.75</v>
      </c>
      <c r="T93" s="174">
        <f t="shared" si="22"/>
        <v>3.6</v>
      </c>
      <c r="U93" s="174">
        <f t="shared" si="22"/>
        <v>0.41</v>
      </c>
      <c r="V93" s="174">
        <f t="shared" si="22"/>
        <v>3</v>
      </c>
      <c r="W93" s="174">
        <f t="shared" si="22"/>
        <v>5.5</v>
      </c>
      <c r="X93" s="174">
        <f t="shared" si="21"/>
        <v>2.5</v>
      </c>
      <c r="Y93" s="49"/>
      <c r="Z93" s="49"/>
      <c r="AA93" s="49"/>
      <c r="AB93" s="49"/>
      <c r="AC93" s="49"/>
      <c r="AD93" s="49"/>
      <c r="AE93" s="49"/>
      <c r="AF93" s="49"/>
      <c r="AG93" s="49"/>
      <c r="AH93" s="49"/>
      <c r="AI93" s="49"/>
      <c r="AJ93" s="50"/>
      <c r="AK93" s="50"/>
      <c r="AL93" s="50"/>
      <c r="AM93" s="50"/>
      <c r="AN93" s="50"/>
      <c r="AO93" s="50"/>
      <c r="AP93" s="50"/>
      <c r="AQ93" s="50"/>
      <c r="AR93" s="50"/>
      <c r="AS93" s="50"/>
      <c r="AT93" s="50"/>
      <c r="AU93" s="50"/>
      <c r="AV93" s="50"/>
      <c r="AW93" s="50"/>
      <c r="AX93" s="50"/>
      <c r="AY93" s="50"/>
      <c r="AZ93" s="50"/>
      <c r="BA93" s="50"/>
      <c r="BB93" s="50"/>
    </row>
    <row r="94" spans="1:54" s="51" customFormat="1" ht="12" x14ac:dyDescent="0.2">
      <c r="A94" s="49"/>
      <c r="B94" s="49"/>
      <c r="C94" s="173" t="s">
        <v>20</v>
      </c>
      <c r="D94" s="175">
        <f t="shared" ref="D94:X94" si="23">AVERAGE(D86:D91)</f>
        <v>161.83333333333334</v>
      </c>
      <c r="E94" s="175"/>
      <c r="F94" s="175">
        <f t="shared" si="23"/>
        <v>8.3333333333333339</v>
      </c>
      <c r="G94" s="175"/>
      <c r="H94" s="175"/>
      <c r="I94" s="176">
        <f t="shared" si="23"/>
        <v>0.3833333333333333</v>
      </c>
      <c r="J94" s="176">
        <f t="shared" si="23"/>
        <v>0.84</v>
      </c>
      <c r="K94" s="176">
        <f t="shared" si="23"/>
        <v>0.14283333333333334</v>
      </c>
      <c r="L94" s="176">
        <f t="shared" si="23"/>
        <v>0.26333333333333336</v>
      </c>
      <c r="M94" s="174">
        <f t="shared" si="23"/>
        <v>0.53833333333333322</v>
      </c>
      <c r="N94" s="174">
        <f t="shared" si="23"/>
        <v>1.2333333333333334</v>
      </c>
      <c r="O94" s="174">
        <f t="shared" si="23"/>
        <v>4.3166666666666673</v>
      </c>
      <c r="P94" s="175">
        <f t="shared" ref="P94:W94" si="24">AVERAGE(P86:P91)</f>
        <v>2100</v>
      </c>
      <c r="Q94" s="175">
        <f t="shared" si="24"/>
        <v>52.833333333333336</v>
      </c>
      <c r="R94" s="174">
        <f t="shared" si="24"/>
        <v>5.3666666666666663</v>
      </c>
      <c r="S94" s="174">
        <f t="shared" si="24"/>
        <v>1.2083333333333333</v>
      </c>
      <c r="T94" s="174">
        <f t="shared" si="24"/>
        <v>4.7666666666666666</v>
      </c>
      <c r="U94" s="174">
        <f t="shared" si="24"/>
        <v>0.71499999999999997</v>
      </c>
      <c r="V94" s="174">
        <f t="shared" si="24"/>
        <v>4.1499999999999995</v>
      </c>
      <c r="W94" s="174">
        <f t="shared" si="24"/>
        <v>6.95</v>
      </c>
      <c r="X94" s="174">
        <f t="shared" si="23"/>
        <v>3.5166666666666671</v>
      </c>
      <c r="Y94" s="49"/>
      <c r="Z94" s="49"/>
      <c r="AA94" s="49"/>
      <c r="AB94" s="49"/>
      <c r="AC94" s="49"/>
      <c r="AD94" s="49"/>
      <c r="AE94" s="49"/>
      <c r="AF94" s="49"/>
      <c r="AG94" s="49"/>
      <c r="AH94" s="49"/>
      <c r="AI94" s="49"/>
      <c r="AJ94" s="50"/>
      <c r="AK94" s="50"/>
      <c r="AL94" s="50"/>
      <c r="AM94" s="50"/>
      <c r="AN94" s="50"/>
      <c r="AO94" s="50"/>
      <c r="AP94" s="50"/>
      <c r="AQ94" s="50"/>
      <c r="AR94" s="50"/>
      <c r="AS94" s="50"/>
      <c r="AT94" s="50"/>
      <c r="AU94" s="50"/>
      <c r="AV94" s="50"/>
      <c r="AW94" s="50"/>
      <c r="AX94" s="50"/>
      <c r="AY94" s="50"/>
      <c r="AZ94" s="50"/>
      <c r="BA94" s="50"/>
      <c r="BB94" s="50"/>
    </row>
    <row r="95" spans="1:54" s="51" customFormat="1" ht="12" x14ac:dyDescent="0.2">
      <c r="A95" s="49"/>
      <c r="B95" s="49"/>
      <c r="C95" s="173" t="s">
        <v>21</v>
      </c>
      <c r="D95" s="175">
        <f t="shared" ref="D95:X95" si="25">MAX(D86:D91)</f>
        <v>240</v>
      </c>
      <c r="E95" s="175"/>
      <c r="F95" s="175">
        <f t="shared" si="25"/>
        <v>20</v>
      </c>
      <c r="G95" s="175"/>
      <c r="H95" s="175"/>
      <c r="I95" s="176">
        <f t="shared" si="25"/>
        <v>0.73</v>
      </c>
      <c r="J95" s="176">
        <f t="shared" si="25"/>
        <v>1.4</v>
      </c>
      <c r="K95" s="176">
        <f t="shared" si="25"/>
        <v>0.52</v>
      </c>
      <c r="L95" s="176">
        <f t="shared" si="25"/>
        <v>0.34</v>
      </c>
      <c r="M95" s="174">
        <f t="shared" si="25"/>
        <v>0.68</v>
      </c>
      <c r="N95" s="174">
        <f t="shared" si="25"/>
        <v>2.8</v>
      </c>
      <c r="O95" s="174">
        <f t="shared" si="25"/>
        <v>5.7</v>
      </c>
      <c r="P95" s="175">
        <f t="shared" ref="P95:W95" si="26">MAX(P86:P91)</f>
        <v>3300</v>
      </c>
      <c r="Q95" s="175">
        <f t="shared" si="26"/>
        <v>100</v>
      </c>
      <c r="R95" s="174">
        <f t="shared" si="26"/>
        <v>7</v>
      </c>
      <c r="S95" s="174">
        <f t="shared" si="26"/>
        <v>1.7</v>
      </c>
      <c r="T95" s="174">
        <f t="shared" si="26"/>
        <v>5.5</v>
      </c>
      <c r="U95" s="174">
        <f t="shared" si="26"/>
        <v>1</v>
      </c>
      <c r="V95" s="174">
        <f t="shared" si="26"/>
        <v>5</v>
      </c>
      <c r="W95" s="174">
        <f t="shared" si="26"/>
        <v>7.9</v>
      </c>
      <c r="X95" s="174">
        <f t="shared" si="25"/>
        <v>4.5999999999999996</v>
      </c>
      <c r="Y95" s="49"/>
      <c r="Z95" s="49"/>
      <c r="AA95" s="49"/>
      <c r="AB95" s="49"/>
      <c r="AC95" s="49"/>
      <c r="AD95" s="49"/>
      <c r="AE95" s="49"/>
      <c r="AF95" s="49"/>
      <c r="AG95" s="49"/>
      <c r="AH95" s="49"/>
      <c r="AI95" s="49"/>
      <c r="AJ95" s="50"/>
      <c r="AK95" s="50"/>
      <c r="AL95" s="50"/>
      <c r="AM95" s="50"/>
      <c r="AN95" s="50"/>
      <c r="AO95" s="50"/>
      <c r="AP95" s="50"/>
      <c r="AQ95" s="50"/>
      <c r="AR95" s="50"/>
      <c r="AS95" s="50"/>
      <c r="AT95" s="50"/>
      <c r="AU95" s="50"/>
      <c r="AV95" s="50"/>
      <c r="AW95" s="50"/>
      <c r="AX95" s="50"/>
      <c r="AY95" s="50"/>
      <c r="AZ95" s="50"/>
      <c r="BA95" s="50"/>
      <c r="BB95" s="50"/>
    </row>
    <row r="96" spans="1:54" s="51" customFormat="1" ht="12" x14ac:dyDescent="0.2">
      <c r="A96" s="49"/>
      <c r="B96" s="49"/>
      <c r="C96" s="61"/>
      <c r="D96" s="63"/>
      <c r="E96" s="63"/>
      <c r="F96" s="62"/>
      <c r="G96" s="62"/>
      <c r="H96" s="62"/>
      <c r="I96" s="62"/>
      <c r="J96" s="62"/>
      <c r="K96" s="64"/>
      <c r="L96" s="63"/>
      <c r="M96" s="65"/>
      <c r="N96" s="63"/>
      <c r="O96" s="65"/>
      <c r="P96" s="62"/>
      <c r="Q96" s="62"/>
      <c r="R96" s="65"/>
      <c r="S96" s="65"/>
      <c r="T96" s="65"/>
      <c r="U96" s="65"/>
      <c r="V96" s="65"/>
      <c r="W96" s="65"/>
      <c r="X96" s="62"/>
      <c r="Y96" s="49"/>
      <c r="Z96" s="49"/>
      <c r="AA96" s="49"/>
      <c r="AB96" s="49"/>
      <c r="AC96" s="49"/>
      <c r="AD96" s="49"/>
      <c r="AE96" s="49"/>
      <c r="AF96" s="49"/>
      <c r="AG96" s="49"/>
      <c r="AH96" s="49"/>
      <c r="AI96" s="49"/>
      <c r="AJ96" s="50"/>
      <c r="AK96" s="50"/>
      <c r="AL96" s="50"/>
      <c r="AM96" s="50"/>
      <c r="AN96" s="50"/>
      <c r="AO96" s="50"/>
      <c r="AP96" s="50"/>
      <c r="AQ96" s="50"/>
      <c r="AR96" s="50"/>
      <c r="AS96" s="50"/>
      <c r="AT96" s="50"/>
      <c r="AU96" s="50"/>
      <c r="AV96" s="50"/>
      <c r="AW96" s="50"/>
      <c r="AX96" s="50"/>
      <c r="AY96" s="50"/>
      <c r="AZ96" s="50"/>
      <c r="BA96" s="50"/>
      <c r="BB96" s="50"/>
    </row>
    <row r="97" spans="1:54" s="51" customFormat="1" ht="12" x14ac:dyDescent="0.2">
      <c r="A97" s="49"/>
      <c r="B97" s="49"/>
      <c r="C97" s="61"/>
      <c r="D97" s="63"/>
      <c r="E97" s="63"/>
      <c r="F97" s="62"/>
      <c r="G97" s="62"/>
      <c r="H97" s="62"/>
      <c r="I97" s="62"/>
      <c r="J97" s="62"/>
      <c r="K97" s="64"/>
      <c r="L97" s="63"/>
      <c r="M97" s="65"/>
      <c r="N97" s="63"/>
      <c r="O97" s="65"/>
      <c r="P97" s="62"/>
      <c r="Q97" s="62"/>
      <c r="R97" s="65"/>
      <c r="S97" s="65"/>
      <c r="T97" s="65"/>
      <c r="U97" s="65"/>
      <c r="V97" s="65"/>
      <c r="W97" s="65"/>
      <c r="X97" s="62"/>
      <c r="Y97" s="49"/>
      <c r="Z97" s="49"/>
      <c r="AA97" s="49"/>
      <c r="AB97" s="49"/>
      <c r="AC97" s="49"/>
      <c r="AD97" s="49"/>
      <c r="AE97" s="49"/>
      <c r="AF97" s="49"/>
      <c r="AG97" s="49"/>
      <c r="AH97" s="49"/>
      <c r="AI97" s="49"/>
      <c r="AJ97" s="50"/>
      <c r="AK97" s="50"/>
      <c r="AL97" s="50"/>
      <c r="AM97" s="50"/>
      <c r="AN97" s="50"/>
      <c r="AO97" s="50"/>
      <c r="AP97" s="50"/>
      <c r="AQ97" s="50"/>
      <c r="AR97" s="50"/>
      <c r="AS97" s="50"/>
      <c r="AT97" s="50"/>
      <c r="AU97" s="50"/>
      <c r="AV97" s="50"/>
      <c r="AW97" s="50"/>
      <c r="AX97" s="50"/>
      <c r="AY97" s="50"/>
      <c r="AZ97" s="50"/>
      <c r="BA97" s="50"/>
      <c r="BB97" s="50"/>
    </row>
    <row r="98" spans="1:54" s="51" customFormat="1" ht="12" x14ac:dyDescent="0.2">
      <c r="A98" s="125">
        <v>512</v>
      </c>
      <c r="B98" s="52" t="s">
        <v>116</v>
      </c>
      <c r="C98" s="79">
        <v>44250</v>
      </c>
      <c r="D98" s="67">
        <v>310</v>
      </c>
      <c r="E98" s="140">
        <v>92</v>
      </c>
      <c r="F98" s="140">
        <v>22</v>
      </c>
      <c r="G98" s="260">
        <v>2</v>
      </c>
      <c r="H98" s="192">
        <v>0.38</v>
      </c>
      <c r="I98" s="56">
        <v>2</v>
      </c>
      <c r="J98" s="56">
        <v>1.2</v>
      </c>
      <c r="K98" s="55">
        <v>3.7999999999999999E-2</v>
      </c>
      <c r="L98" s="54">
        <v>0.4</v>
      </c>
      <c r="M98" s="56">
        <v>2.4</v>
      </c>
      <c r="N98" s="54">
        <v>0.34</v>
      </c>
      <c r="O98" s="56">
        <v>7.3</v>
      </c>
      <c r="P98" s="67">
        <v>4500</v>
      </c>
      <c r="Q98" s="67">
        <v>290</v>
      </c>
      <c r="R98" s="56">
        <v>5.9</v>
      </c>
      <c r="S98" s="56">
        <v>2.2000000000000002</v>
      </c>
      <c r="T98" s="56">
        <v>7.2</v>
      </c>
      <c r="U98" s="56">
        <v>1.9</v>
      </c>
      <c r="V98" s="56">
        <v>9.8000000000000007</v>
      </c>
      <c r="W98" s="67">
        <v>13</v>
      </c>
      <c r="X98" s="57">
        <v>7.1</v>
      </c>
      <c r="Y98" s="49"/>
      <c r="Z98" s="49"/>
      <c r="AA98" s="49"/>
      <c r="AB98" s="49"/>
      <c r="AC98" s="49"/>
      <c r="AD98" s="49"/>
      <c r="AE98" s="49"/>
      <c r="AF98" s="49"/>
      <c r="AG98" s="49"/>
      <c r="AH98" s="49"/>
      <c r="AI98" s="49"/>
      <c r="AJ98" s="50"/>
      <c r="AK98" s="50"/>
      <c r="AL98" s="50"/>
      <c r="AM98" s="50"/>
      <c r="AN98" s="50"/>
      <c r="AO98" s="50"/>
      <c r="AP98" s="50"/>
      <c r="AQ98" s="50"/>
      <c r="AR98" s="50"/>
      <c r="AS98" s="50"/>
      <c r="AT98" s="50"/>
      <c r="AU98" s="50"/>
      <c r="AV98" s="50"/>
      <c r="AW98" s="50"/>
      <c r="AX98" s="50"/>
      <c r="AY98" s="50"/>
      <c r="AZ98" s="50"/>
      <c r="BA98" s="50"/>
      <c r="BB98" s="50"/>
    </row>
    <row r="99" spans="1:54" s="51" customFormat="1" ht="12" x14ac:dyDescent="0.2">
      <c r="A99" s="125">
        <v>512</v>
      </c>
      <c r="B99" s="52" t="s">
        <v>116</v>
      </c>
      <c r="C99" s="79" t="s">
        <v>153</v>
      </c>
      <c r="D99" s="67">
        <v>200</v>
      </c>
      <c r="E99" s="140">
        <v>44</v>
      </c>
      <c r="F99" s="260">
        <v>5</v>
      </c>
      <c r="G99" s="276">
        <v>2</v>
      </c>
      <c r="H99" s="192">
        <v>0.31</v>
      </c>
      <c r="I99" s="56">
        <v>2</v>
      </c>
      <c r="J99" s="54">
        <v>0.93</v>
      </c>
      <c r="K99" s="55">
        <v>2.5999999999999999E-2</v>
      </c>
      <c r="L99" s="54">
        <v>0.33</v>
      </c>
      <c r="M99" s="56">
        <v>2.8</v>
      </c>
      <c r="N99" s="54">
        <v>0.26</v>
      </c>
      <c r="O99" s="56">
        <v>5.5</v>
      </c>
      <c r="P99" s="67">
        <v>5400</v>
      </c>
      <c r="Q99" s="67">
        <v>250</v>
      </c>
      <c r="R99" s="56">
        <v>6.6</v>
      </c>
      <c r="S99" s="56">
        <v>2.4</v>
      </c>
      <c r="T99" s="56">
        <v>7.9</v>
      </c>
      <c r="U99" s="56">
        <v>1.4</v>
      </c>
      <c r="V99" s="56">
        <v>9.6999999999999993</v>
      </c>
      <c r="W99" s="67">
        <v>12</v>
      </c>
      <c r="X99" s="57">
        <v>6.6</v>
      </c>
      <c r="Y99" s="49"/>
      <c r="Z99" s="49"/>
      <c r="AA99" s="49"/>
      <c r="AB99" s="49"/>
      <c r="AC99" s="49"/>
      <c r="AD99" s="49"/>
      <c r="AE99" s="49"/>
      <c r="AF99" s="49"/>
      <c r="AG99" s="49"/>
      <c r="AH99" s="49"/>
      <c r="AI99" s="49"/>
      <c r="AJ99" s="50"/>
      <c r="AK99" s="50"/>
      <c r="AL99" s="50"/>
      <c r="AM99" s="50"/>
      <c r="AN99" s="50"/>
      <c r="AO99" s="50"/>
      <c r="AP99" s="50"/>
      <c r="AQ99" s="50"/>
      <c r="AR99" s="50"/>
      <c r="AS99" s="50"/>
      <c r="AT99" s="50"/>
      <c r="AU99" s="50"/>
      <c r="AV99" s="50"/>
      <c r="AW99" s="50"/>
      <c r="AX99" s="50"/>
      <c r="AY99" s="50"/>
      <c r="AZ99" s="50"/>
      <c r="BA99" s="50"/>
      <c r="BB99" s="50"/>
    </row>
    <row r="100" spans="1:54" s="51" customFormat="1" ht="12" x14ac:dyDescent="0.2">
      <c r="A100" s="125">
        <v>512</v>
      </c>
      <c r="B100" s="52" t="s">
        <v>116</v>
      </c>
      <c r="C100" s="79" t="s">
        <v>157</v>
      </c>
      <c r="D100" s="67">
        <v>210</v>
      </c>
      <c r="E100" s="140">
        <v>99</v>
      </c>
      <c r="F100" s="276">
        <v>5</v>
      </c>
      <c r="G100" s="276">
        <v>2</v>
      </c>
      <c r="H100" s="192">
        <v>0.6</v>
      </c>
      <c r="I100" s="56">
        <v>3</v>
      </c>
      <c r="J100" s="54">
        <v>0.95</v>
      </c>
      <c r="K100" s="55">
        <v>2.3E-2</v>
      </c>
      <c r="L100" s="54">
        <v>0.48</v>
      </c>
      <c r="M100" s="56">
        <v>5.0999999999999996</v>
      </c>
      <c r="N100" s="54">
        <v>0.28999999999999998</v>
      </c>
      <c r="O100" s="56">
        <v>4.2</v>
      </c>
      <c r="P100" s="67">
        <v>15000</v>
      </c>
      <c r="Q100" s="67">
        <v>440</v>
      </c>
      <c r="R100" s="67">
        <v>11</v>
      </c>
      <c r="S100" s="56">
        <v>3.6</v>
      </c>
      <c r="T100" s="56">
        <v>7.5</v>
      </c>
      <c r="U100" s="56">
        <v>1.8</v>
      </c>
      <c r="V100" s="56">
        <v>9.6999999999999993</v>
      </c>
      <c r="W100" s="56">
        <v>9.9</v>
      </c>
      <c r="X100" s="57">
        <v>8</v>
      </c>
      <c r="Y100" s="49"/>
      <c r="Z100" s="49"/>
      <c r="AA100" s="49"/>
      <c r="AB100" s="49"/>
      <c r="AC100" s="49"/>
      <c r="AD100" s="49"/>
      <c r="AE100" s="49"/>
      <c r="AF100" s="49"/>
      <c r="AG100" s="49"/>
      <c r="AH100" s="49"/>
      <c r="AI100" s="49"/>
      <c r="AJ100" s="50"/>
      <c r="AK100" s="50"/>
      <c r="AL100" s="50"/>
      <c r="AM100" s="50"/>
      <c r="AN100" s="50"/>
      <c r="AO100" s="50"/>
      <c r="AP100" s="50"/>
      <c r="AQ100" s="50"/>
      <c r="AR100" s="50"/>
      <c r="AS100" s="50"/>
      <c r="AT100" s="50"/>
      <c r="AU100" s="50"/>
      <c r="AV100" s="50"/>
      <c r="AW100" s="50"/>
      <c r="AX100" s="50"/>
      <c r="AY100" s="50"/>
      <c r="AZ100" s="50"/>
      <c r="BA100" s="50"/>
      <c r="BB100" s="50"/>
    </row>
    <row r="101" spans="1:54" s="51" customFormat="1" ht="12" x14ac:dyDescent="0.2">
      <c r="A101" s="125">
        <v>512</v>
      </c>
      <c r="B101" s="52" t="s">
        <v>116</v>
      </c>
      <c r="C101" s="79" t="s">
        <v>161</v>
      </c>
      <c r="D101" s="67">
        <v>420</v>
      </c>
      <c r="E101" s="140">
        <v>220</v>
      </c>
      <c r="F101" s="140">
        <v>40</v>
      </c>
      <c r="G101" s="260">
        <v>4</v>
      </c>
      <c r="H101" s="192">
        <v>0.69</v>
      </c>
      <c r="I101" s="56">
        <v>2.4</v>
      </c>
      <c r="J101" s="56">
        <v>1.3</v>
      </c>
      <c r="K101" s="54">
        <v>0.41</v>
      </c>
      <c r="L101" s="54">
        <v>0.53</v>
      </c>
      <c r="M101" s="56">
        <v>4</v>
      </c>
      <c r="N101" s="56">
        <v>2.2000000000000002</v>
      </c>
      <c r="O101" s="56">
        <v>7</v>
      </c>
      <c r="P101" s="67">
        <v>7000</v>
      </c>
      <c r="Q101" s="67">
        <v>180</v>
      </c>
      <c r="R101" s="56">
        <v>5.7</v>
      </c>
      <c r="S101" s="56">
        <v>2</v>
      </c>
      <c r="T101" s="56">
        <v>6.3</v>
      </c>
      <c r="U101" s="56">
        <v>1.4</v>
      </c>
      <c r="V101" s="67">
        <v>11</v>
      </c>
      <c r="W101" s="56">
        <v>9.1999999999999993</v>
      </c>
      <c r="X101" s="57">
        <v>5.4</v>
      </c>
      <c r="Y101" s="49"/>
      <c r="Z101" s="49"/>
      <c r="AA101" s="49"/>
      <c r="AB101" s="49"/>
      <c r="AC101" s="49"/>
      <c r="AD101" s="49"/>
      <c r="AE101" s="49"/>
      <c r="AF101" s="49"/>
      <c r="AG101" s="49"/>
      <c r="AH101" s="49"/>
      <c r="AI101" s="49"/>
      <c r="AJ101" s="50"/>
      <c r="AK101" s="50"/>
      <c r="AL101" s="50"/>
      <c r="AM101" s="50"/>
      <c r="AN101" s="50"/>
      <c r="AO101" s="50"/>
      <c r="AP101" s="50"/>
      <c r="AQ101" s="50"/>
      <c r="AR101" s="50"/>
      <c r="AS101" s="50"/>
      <c r="AT101" s="50"/>
      <c r="AU101" s="50"/>
      <c r="AV101" s="50"/>
      <c r="AW101" s="50"/>
      <c r="AX101" s="50"/>
      <c r="AY101" s="50"/>
      <c r="AZ101" s="50"/>
      <c r="BA101" s="50"/>
      <c r="BB101" s="50"/>
    </row>
    <row r="102" spans="1:54" s="51" customFormat="1" ht="12" x14ac:dyDescent="0.2">
      <c r="A102" s="125">
        <v>512</v>
      </c>
      <c r="B102" s="52" t="s">
        <v>116</v>
      </c>
      <c r="C102" s="79" t="s">
        <v>166</v>
      </c>
      <c r="D102" s="67">
        <v>270</v>
      </c>
      <c r="E102" s="140">
        <v>168</v>
      </c>
      <c r="F102" s="140">
        <v>13</v>
      </c>
      <c r="G102" s="276">
        <v>2</v>
      </c>
      <c r="H102" s="192">
        <v>0.44</v>
      </c>
      <c r="I102" s="56">
        <v>1.3</v>
      </c>
      <c r="J102" s="56">
        <v>1</v>
      </c>
      <c r="K102" s="54">
        <v>0.42</v>
      </c>
      <c r="L102" s="54">
        <v>0.4</v>
      </c>
      <c r="M102" s="56">
        <v>1.7</v>
      </c>
      <c r="N102" s="56">
        <v>1.5</v>
      </c>
      <c r="O102" s="56">
        <v>6.2</v>
      </c>
      <c r="P102" s="67">
        <v>5400</v>
      </c>
      <c r="Q102" s="67">
        <v>170</v>
      </c>
      <c r="R102" s="56">
        <v>6.1</v>
      </c>
      <c r="S102" s="56">
        <v>2.2000000000000002</v>
      </c>
      <c r="T102" s="56">
        <v>6.8</v>
      </c>
      <c r="U102" s="56">
        <v>2</v>
      </c>
      <c r="V102" s="56">
        <v>7.1</v>
      </c>
      <c r="W102" s="56">
        <v>9.9</v>
      </c>
      <c r="X102" s="57">
        <v>6.4</v>
      </c>
      <c r="Y102" s="49"/>
      <c r="Z102" s="49"/>
      <c r="AA102" s="49"/>
      <c r="AB102" s="49"/>
      <c r="AC102" s="49"/>
      <c r="AD102" s="49"/>
      <c r="AE102" s="49"/>
      <c r="AF102" s="49"/>
      <c r="AG102" s="49"/>
      <c r="AH102" s="49"/>
      <c r="AI102" s="49"/>
      <c r="AJ102" s="50"/>
      <c r="AK102" s="50"/>
      <c r="AL102" s="50"/>
      <c r="AM102" s="50"/>
      <c r="AN102" s="50"/>
      <c r="AO102" s="50"/>
      <c r="AP102" s="50"/>
      <c r="AQ102" s="50"/>
      <c r="AR102" s="50"/>
      <c r="AS102" s="50"/>
      <c r="AT102" s="50"/>
      <c r="AU102" s="50"/>
      <c r="AV102" s="50"/>
      <c r="AW102" s="50"/>
      <c r="AX102" s="50"/>
      <c r="AY102" s="50"/>
      <c r="AZ102" s="50"/>
      <c r="BA102" s="50"/>
      <c r="BB102" s="50"/>
    </row>
    <row r="103" spans="1:54" s="51" customFormat="1" ht="12" x14ac:dyDescent="0.2">
      <c r="A103" s="125">
        <v>512</v>
      </c>
      <c r="B103" s="52" t="s">
        <v>116</v>
      </c>
      <c r="C103" s="79">
        <v>44546</v>
      </c>
      <c r="D103" s="67">
        <v>390</v>
      </c>
      <c r="E103" s="140">
        <v>210</v>
      </c>
      <c r="F103" s="140">
        <v>60</v>
      </c>
      <c r="G103" s="260">
        <v>2</v>
      </c>
      <c r="H103" s="192">
        <v>0.37</v>
      </c>
      <c r="I103" s="56">
        <v>1.9</v>
      </c>
      <c r="J103" s="56">
        <v>1.1000000000000001</v>
      </c>
      <c r="K103" s="55">
        <v>3.9E-2</v>
      </c>
      <c r="L103" s="54">
        <v>0.33</v>
      </c>
      <c r="M103" s="56">
        <v>2.9</v>
      </c>
      <c r="N103" s="54">
        <v>0.46</v>
      </c>
      <c r="O103" s="56">
        <v>7.7</v>
      </c>
      <c r="P103" s="67">
        <v>3400</v>
      </c>
      <c r="Q103" s="67">
        <v>140</v>
      </c>
      <c r="R103" s="56">
        <v>4.0999999999999996</v>
      </c>
      <c r="S103" s="56">
        <v>1.4</v>
      </c>
      <c r="T103" s="56">
        <v>6.8</v>
      </c>
      <c r="U103" s="56">
        <v>1</v>
      </c>
      <c r="V103" s="56">
        <v>5.5</v>
      </c>
      <c r="W103" s="67">
        <v>11</v>
      </c>
      <c r="X103" s="57">
        <v>4.5999999999999996</v>
      </c>
      <c r="Y103" s="49"/>
      <c r="Z103" s="49"/>
      <c r="AA103" s="49"/>
      <c r="AB103" s="49"/>
      <c r="AC103" s="49"/>
      <c r="AD103" s="49"/>
      <c r="AE103" s="49"/>
      <c r="AF103" s="49"/>
      <c r="AG103" s="49"/>
      <c r="AH103" s="49"/>
      <c r="AI103" s="49"/>
      <c r="AJ103" s="50"/>
      <c r="AK103" s="50"/>
      <c r="AL103" s="50"/>
      <c r="AM103" s="50"/>
      <c r="AN103" s="50"/>
      <c r="AO103" s="50"/>
      <c r="AP103" s="50"/>
      <c r="AQ103" s="50"/>
      <c r="AR103" s="50"/>
      <c r="AS103" s="50"/>
      <c r="AT103" s="50"/>
      <c r="AU103" s="50"/>
      <c r="AV103" s="50"/>
      <c r="AW103" s="50"/>
      <c r="AX103" s="50"/>
      <c r="AY103" s="50"/>
      <c r="AZ103" s="50"/>
      <c r="BA103" s="50"/>
      <c r="BB103" s="50"/>
    </row>
    <row r="104" spans="1:54" s="51" customFormat="1" ht="12" x14ac:dyDescent="0.2">
      <c r="A104" s="49"/>
      <c r="B104" s="49"/>
      <c r="C104" s="61"/>
      <c r="D104" s="63"/>
      <c r="E104" s="63"/>
      <c r="F104" s="62"/>
      <c r="G104" s="62"/>
      <c r="H104" s="62"/>
      <c r="I104" s="62"/>
      <c r="J104" s="62"/>
      <c r="K104" s="64"/>
      <c r="L104" s="63"/>
      <c r="M104" s="65"/>
      <c r="N104" s="63"/>
      <c r="O104" s="65"/>
      <c r="P104" s="62"/>
      <c r="Q104" s="62"/>
      <c r="R104" s="65"/>
      <c r="S104" s="65"/>
      <c r="T104" s="65"/>
      <c r="U104" s="65"/>
      <c r="V104" s="65"/>
      <c r="W104" s="65"/>
      <c r="X104" s="62"/>
      <c r="Y104" s="49"/>
      <c r="Z104" s="49"/>
      <c r="AA104" s="49"/>
      <c r="AB104" s="49"/>
      <c r="AC104" s="49"/>
      <c r="AD104" s="49"/>
      <c r="AE104" s="49"/>
      <c r="AF104" s="49"/>
      <c r="AG104" s="49"/>
      <c r="AH104" s="49"/>
      <c r="AI104" s="49"/>
      <c r="AJ104" s="50"/>
      <c r="AK104" s="50"/>
      <c r="AL104" s="50"/>
      <c r="AM104" s="50"/>
      <c r="AN104" s="50"/>
      <c r="AO104" s="50"/>
      <c r="AP104" s="50"/>
      <c r="AQ104" s="50"/>
      <c r="AR104" s="50"/>
      <c r="AS104" s="50"/>
      <c r="AT104" s="50"/>
      <c r="AU104" s="50"/>
      <c r="AV104" s="50"/>
      <c r="AW104" s="50"/>
      <c r="AX104" s="50"/>
      <c r="AY104" s="50"/>
      <c r="AZ104" s="50"/>
      <c r="BA104" s="50"/>
      <c r="BB104" s="50"/>
    </row>
    <row r="105" spans="1:54" s="51" customFormat="1" ht="12" x14ac:dyDescent="0.2">
      <c r="A105" s="49"/>
      <c r="B105" s="49"/>
      <c r="C105" s="173" t="s">
        <v>19</v>
      </c>
      <c r="D105" s="175">
        <f t="shared" ref="D105:X105" si="27">MIN(D98:D103)</f>
        <v>200</v>
      </c>
      <c r="E105" s="175"/>
      <c r="F105" s="175">
        <f t="shared" si="27"/>
        <v>5</v>
      </c>
      <c r="G105" s="175"/>
      <c r="H105" s="175"/>
      <c r="I105" s="176">
        <f t="shared" si="27"/>
        <v>1.3</v>
      </c>
      <c r="J105" s="176">
        <f t="shared" si="27"/>
        <v>0.93</v>
      </c>
      <c r="K105" s="176">
        <f t="shared" si="27"/>
        <v>2.3E-2</v>
      </c>
      <c r="L105" s="176">
        <f t="shared" si="27"/>
        <v>0.33</v>
      </c>
      <c r="M105" s="174">
        <f t="shared" si="27"/>
        <v>1.7</v>
      </c>
      <c r="N105" s="174">
        <f t="shared" si="27"/>
        <v>0.26</v>
      </c>
      <c r="O105" s="174">
        <f t="shared" si="27"/>
        <v>4.2</v>
      </c>
      <c r="P105" s="175">
        <f t="shared" ref="P105:W105" si="28">MIN(P98:P103)</f>
        <v>3400</v>
      </c>
      <c r="Q105" s="175">
        <f t="shared" si="28"/>
        <v>140</v>
      </c>
      <c r="R105" s="174">
        <f t="shared" si="28"/>
        <v>4.0999999999999996</v>
      </c>
      <c r="S105" s="174">
        <f t="shared" si="28"/>
        <v>1.4</v>
      </c>
      <c r="T105" s="174">
        <f t="shared" si="28"/>
        <v>6.3</v>
      </c>
      <c r="U105" s="174">
        <f t="shared" si="28"/>
        <v>1</v>
      </c>
      <c r="V105" s="174">
        <f t="shared" si="28"/>
        <v>5.5</v>
      </c>
      <c r="W105" s="174">
        <f t="shared" si="28"/>
        <v>9.1999999999999993</v>
      </c>
      <c r="X105" s="174">
        <f t="shared" si="27"/>
        <v>4.5999999999999996</v>
      </c>
      <c r="Y105" s="49"/>
      <c r="Z105" s="49"/>
      <c r="AA105" s="49"/>
      <c r="AB105" s="49"/>
      <c r="AC105" s="49"/>
      <c r="AD105" s="49"/>
      <c r="AE105" s="49"/>
      <c r="AF105" s="49"/>
      <c r="AG105" s="49"/>
      <c r="AH105" s="49"/>
      <c r="AI105" s="49"/>
      <c r="AJ105" s="50"/>
      <c r="AK105" s="50"/>
      <c r="AL105" s="50"/>
      <c r="AM105" s="50"/>
      <c r="AN105" s="50"/>
      <c r="AO105" s="50"/>
      <c r="AP105" s="50"/>
      <c r="AQ105" s="50"/>
      <c r="AR105" s="50"/>
      <c r="AS105" s="50"/>
      <c r="AT105" s="50"/>
      <c r="AU105" s="50"/>
      <c r="AV105" s="50"/>
      <c r="AW105" s="50"/>
      <c r="AX105" s="50"/>
      <c r="AY105" s="50"/>
      <c r="AZ105" s="50"/>
      <c r="BA105" s="50"/>
      <c r="BB105" s="50"/>
    </row>
    <row r="106" spans="1:54" s="51" customFormat="1" ht="12" x14ac:dyDescent="0.2">
      <c r="A106" s="49"/>
      <c r="B106" s="49"/>
      <c r="C106" s="173" t="s">
        <v>20</v>
      </c>
      <c r="D106" s="175">
        <f t="shared" ref="D106:X106" si="29">AVERAGE(D98:D103)</f>
        <v>300</v>
      </c>
      <c r="E106" s="175"/>
      <c r="F106" s="175">
        <f t="shared" si="29"/>
        <v>24.166666666666668</v>
      </c>
      <c r="G106" s="175"/>
      <c r="H106" s="175"/>
      <c r="I106" s="176">
        <f t="shared" si="29"/>
        <v>2.1</v>
      </c>
      <c r="J106" s="176">
        <f t="shared" si="29"/>
        <v>1.08</v>
      </c>
      <c r="K106" s="176">
        <f t="shared" si="29"/>
        <v>0.15933333333333335</v>
      </c>
      <c r="L106" s="176">
        <f t="shared" si="29"/>
        <v>0.41166666666666668</v>
      </c>
      <c r="M106" s="174">
        <f t="shared" si="29"/>
        <v>3.15</v>
      </c>
      <c r="N106" s="174">
        <f t="shared" si="29"/>
        <v>0.84166666666666667</v>
      </c>
      <c r="O106" s="174">
        <f t="shared" si="29"/>
        <v>6.3166666666666664</v>
      </c>
      <c r="P106" s="175">
        <f t="shared" ref="P106:W106" si="30">AVERAGE(P98:P103)</f>
        <v>6783.333333333333</v>
      </c>
      <c r="Q106" s="175">
        <f t="shared" si="30"/>
        <v>245</v>
      </c>
      <c r="R106" s="174">
        <f t="shared" si="30"/>
        <v>6.5666666666666664</v>
      </c>
      <c r="S106" s="174">
        <f t="shared" si="30"/>
        <v>2.2999999999999998</v>
      </c>
      <c r="T106" s="174">
        <f t="shared" si="30"/>
        <v>7.083333333333333</v>
      </c>
      <c r="U106" s="174">
        <f t="shared" si="30"/>
        <v>1.5833333333333333</v>
      </c>
      <c r="V106" s="174">
        <f t="shared" si="30"/>
        <v>8.8000000000000007</v>
      </c>
      <c r="W106" s="174">
        <f t="shared" si="30"/>
        <v>10.833333333333334</v>
      </c>
      <c r="X106" s="174">
        <f t="shared" si="29"/>
        <v>6.3500000000000005</v>
      </c>
      <c r="Y106" s="49"/>
      <c r="Z106" s="49"/>
      <c r="AA106" s="49"/>
      <c r="AB106" s="49"/>
      <c r="AC106" s="49"/>
      <c r="AD106" s="49"/>
      <c r="AE106" s="49"/>
      <c r="AF106" s="49"/>
      <c r="AG106" s="49"/>
      <c r="AH106" s="49"/>
      <c r="AI106" s="49"/>
      <c r="AJ106" s="50"/>
      <c r="AK106" s="50"/>
      <c r="AL106" s="50"/>
      <c r="AM106" s="50"/>
      <c r="AN106" s="50"/>
      <c r="AO106" s="50"/>
      <c r="AP106" s="50"/>
      <c r="AQ106" s="50"/>
      <c r="AR106" s="50"/>
      <c r="AS106" s="50"/>
      <c r="AT106" s="50"/>
      <c r="AU106" s="50"/>
      <c r="AV106" s="50"/>
      <c r="AW106" s="50"/>
      <c r="AX106" s="50"/>
      <c r="AY106" s="50"/>
      <c r="AZ106" s="50"/>
      <c r="BA106" s="50"/>
      <c r="BB106" s="50"/>
    </row>
    <row r="107" spans="1:54" s="51" customFormat="1" ht="12" x14ac:dyDescent="0.2">
      <c r="A107" s="49"/>
      <c r="B107" s="49"/>
      <c r="C107" s="173" t="s">
        <v>21</v>
      </c>
      <c r="D107" s="175">
        <f t="shared" ref="D107:X107" si="31">MAX(D98:D103)</f>
        <v>420</v>
      </c>
      <c r="E107" s="175"/>
      <c r="F107" s="175">
        <f t="shared" si="31"/>
        <v>60</v>
      </c>
      <c r="G107" s="175"/>
      <c r="H107" s="175"/>
      <c r="I107" s="176">
        <f t="shared" si="31"/>
        <v>3</v>
      </c>
      <c r="J107" s="176">
        <f t="shared" si="31"/>
        <v>1.3</v>
      </c>
      <c r="K107" s="176">
        <f t="shared" si="31"/>
        <v>0.42</v>
      </c>
      <c r="L107" s="176">
        <f t="shared" si="31"/>
        <v>0.53</v>
      </c>
      <c r="M107" s="174">
        <f t="shared" si="31"/>
        <v>5.0999999999999996</v>
      </c>
      <c r="N107" s="174">
        <f t="shared" si="31"/>
        <v>2.2000000000000002</v>
      </c>
      <c r="O107" s="174">
        <f t="shared" si="31"/>
        <v>7.7</v>
      </c>
      <c r="P107" s="175">
        <f t="shared" ref="P107:W107" si="32">MAX(P98:P103)</f>
        <v>15000</v>
      </c>
      <c r="Q107" s="175">
        <f t="shared" si="32"/>
        <v>440</v>
      </c>
      <c r="R107" s="174">
        <f t="shared" si="32"/>
        <v>11</v>
      </c>
      <c r="S107" s="174">
        <f t="shared" si="32"/>
        <v>3.6</v>
      </c>
      <c r="T107" s="174">
        <f t="shared" si="32"/>
        <v>7.9</v>
      </c>
      <c r="U107" s="174">
        <f t="shared" si="32"/>
        <v>2</v>
      </c>
      <c r="V107" s="174">
        <f t="shared" si="32"/>
        <v>11</v>
      </c>
      <c r="W107" s="174">
        <f t="shared" si="32"/>
        <v>13</v>
      </c>
      <c r="X107" s="174">
        <f t="shared" si="31"/>
        <v>8</v>
      </c>
      <c r="Y107" s="49"/>
      <c r="Z107" s="49"/>
      <c r="AA107" s="49"/>
      <c r="AB107" s="49"/>
      <c r="AC107" s="49"/>
      <c r="AD107" s="49"/>
      <c r="AE107" s="49"/>
      <c r="AF107" s="49"/>
      <c r="AG107" s="49"/>
      <c r="AH107" s="49"/>
      <c r="AI107" s="49"/>
      <c r="AJ107" s="50"/>
      <c r="AK107" s="50"/>
      <c r="AL107" s="50"/>
      <c r="AM107" s="50"/>
      <c r="AN107" s="50"/>
      <c r="AO107" s="50"/>
      <c r="AP107" s="50"/>
      <c r="AQ107" s="50"/>
      <c r="AR107" s="50"/>
      <c r="AS107" s="50"/>
      <c r="AT107" s="50"/>
      <c r="AU107" s="50"/>
      <c r="AV107" s="50"/>
      <c r="AW107" s="50"/>
      <c r="AX107" s="50"/>
      <c r="AY107" s="50"/>
      <c r="AZ107" s="50"/>
      <c r="BA107" s="50"/>
      <c r="BB107" s="50"/>
    </row>
    <row r="108" spans="1:54" s="51" customFormat="1" ht="12" x14ac:dyDescent="0.2">
      <c r="A108" s="49"/>
      <c r="B108" s="49"/>
      <c r="C108" s="61"/>
      <c r="D108" s="63"/>
      <c r="E108" s="63"/>
      <c r="F108" s="62"/>
      <c r="G108" s="62"/>
      <c r="H108" s="62"/>
      <c r="I108" s="65"/>
      <c r="J108" s="68"/>
      <c r="K108" s="64"/>
      <c r="L108" s="63"/>
      <c r="M108" s="65"/>
      <c r="N108" s="65"/>
      <c r="O108" s="65"/>
      <c r="P108" s="62"/>
      <c r="Q108" s="62"/>
      <c r="R108" s="65"/>
      <c r="S108" s="65"/>
      <c r="T108" s="65"/>
      <c r="U108" s="65"/>
      <c r="V108" s="65"/>
      <c r="W108" s="65"/>
      <c r="X108" s="65"/>
      <c r="Y108" s="49"/>
      <c r="Z108" s="49"/>
      <c r="AA108" s="49"/>
      <c r="AB108" s="49"/>
      <c r="AC108" s="49"/>
      <c r="AD108" s="49"/>
      <c r="AE108" s="49"/>
      <c r="AF108" s="49"/>
      <c r="AG108" s="49"/>
      <c r="AH108" s="49"/>
      <c r="AI108" s="49"/>
      <c r="AJ108" s="50"/>
      <c r="AK108" s="50"/>
      <c r="AL108" s="50"/>
      <c r="AM108" s="50"/>
      <c r="AN108" s="50"/>
      <c r="AO108" s="50"/>
      <c r="AP108" s="50"/>
      <c r="AQ108" s="50"/>
      <c r="AR108" s="50"/>
      <c r="AS108" s="50"/>
      <c r="AT108" s="50"/>
      <c r="AU108" s="50"/>
      <c r="AV108" s="50"/>
      <c r="AW108" s="50"/>
      <c r="AX108" s="50"/>
      <c r="AY108" s="50"/>
      <c r="AZ108" s="50"/>
      <c r="BA108" s="50"/>
      <c r="BB108" s="50"/>
    </row>
    <row r="109" spans="1:54" s="51" customFormat="1" ht="12" x14ac:dyDescent="0.2">
      <c r="A109" s="49"/>
      <c r="B109" s="49"/>
      <c r="C109" s="61"/>
      <c r="D109" s="63"/>
      <c r="E109" s="63"/>
      <c r="F109" s="62"/>
      <c r="G109" s="62"/>
      <c r="H109" s="62"/>
      <c r="I109" s="65"/>
      <c r="J109" s="63"/>
      <c r="K109" s="64"/>
      <c r="L109" s="63"/>
      <c r="M109" s="65"/>
      <c r="N109" s="65"/>
      <c r="O109" s="65"/>
      <c r="P109" s="62"/>
      <c r="Q109" s="62"/>
      <c r="R109" s="65"/>
      <c r="S109" s="65"/>
      <c r="T109" s="65"/>
      <c r="U109" s="65"/>
      <c r="V109" s="65"/>
      <c r="W109" s="65"/>
      <c r="X109" s="65"/>
      <c r="Y109" s="49"/>
      <c r="Z109" s="49"/>
      <c r="AA109" s="49"/>
      <c r="AB109" s="49"/>
      <c r="AC109" s="49"/>
      <c r="AD109" s="49"/>
      <c r="AE109" s="49"/>
      <c r="AF109" s="49"/>
      <c r="AG109" s="49"/>
      <c r="AH109" s="49"/>
      <c r="AI109" s="49"/>
      <c r="AJ109" s="50"/>
      <c r="AK109" s="50"/>
      <c r="AL109" s="50"/>
      <c r="AM109" s="50"/>
      <c r="AN109" s="50"/>
      <c r="AO109" s="50"/>
      <c r="AP109" s="50"/>
      <c r="AQ109" s="50"/>
      <c r="AR109" s="50"/>
      <c r="AS109" s="50"/>
      <c r="AT109" s="50"/>
      <c r="AU109" s="50"/>
      <c r="AV109" s="50"/>
      <c r="AW109" s="50"/>
      <c r="AX109" s="50"/>
      <c r="AY109" s="50"/>
      <c r="AZ109" s="50"/>
      <c r="BA109" s="50"/>
      <c r="BB109" s="50"/>
    </row>
    <row r="110" spans="1:54" s="51" customFormat="1" ht="12" x14ac:dyDescent="0.2">
      <c r="A110" s="125">
        <v>550</v>
      </c>
      <c r="B110" s="52" t="s">
        <v>78</v>
      </c>
      <c r="C110" s="79" t="s">
        <v>152</v>
      </c>
      <c r="D110" s="67">
        <v>250</v>
      </c>
      <c r="E110" s="252">
        <v>150</v>
      </c>
      <c r="F110" s="252">
        <v>150</v>
      </c>
      <c r="G110" s="260">
        <v>2</v>
      </c>
      <c r="H110" s="192">
        <v>0.4</v>
      </c>
      <c r="I110" s="54">
        <v>0.44</v>
      </c>
      <c r="J110" s="56">
        <v>1</v>
      </c>
      <c r="K110" s="55">
        <v>3.1E-2</v>
      </c>
      <c r="L110" s="54">
        <v>0.4</v>
      </c>
      <c r="M110" s="56">
        <v>2.1</v>
      </c>
      <c r="N110" s="54">
        <v>0.69</v>
      </c>
      <c r="O110" s="56">
        <v>9.6999999999999993</v>
      </c>
      <c r="P110" s="67">
        <v>1900</v>
      </c>
      <c r="Q110" s="67">
        <v>78</v>
      </c>
      <c r="R110" s="56">
        <v>5.7</v>
      </c>
      <c r="S110" s="56">
        <v>1.3</v>
      </c>
      <c r="T110" s="56">
        <v>5.8</v>
      </c>
      <c r="U110" s="56">
        <v>1.1000000000000001</v>
      </c>
      <c r="V110" s="56">
        <v>5</v>
      </c>
      <c r="W110" s="56">
        <v>8.8000000000000007</v>
      </c>
      <c r="X110" s="57">
        <v>3.9</v>
      </c>
      <c r="Y110" s="49"/>
      <c r="Z110" s="49"/>
      <c r="AA110" s="49"/>
      <c r="AB110" s="49"/>
      <c r="AC110" s="49"/>
      <c r="AD110" s="49"/>
      <c r="AE110" s="49"/>
      <c r="AF110" s="49"/>
      <c r="AG110" s="49"/>
      <c r="AH110" s="49"/>
      <c r="AI110" s="49"/>
      <c r="AJ110" s="50"/>
      <c r="AK110" s="50"/>
      <c r="AL110" s="50"/>
      <c r="AM110" s="50"/>
      <c r="AN110" s="50"/>
      <c r="AO110" s="50"/>
      <c r="AP110" s="50"/>
      <c r="AQ110" s="50"/>
      <c r="AR110" s="50"/>
      <c r="AS110" s="50"/>
      <c r="AT110" s="50"/>
      <c r="AU110" s="50"/>
      <c r="AV110" s="50"/>
      <c r="AW110" s="50"/>
      <c r="AX110" s="50"/>
      <c r="AY110" s="50"/>
      <c r="AZ110" s="50"/>
      <c r="BA110" s="50"/>
      <c r="BB110" s="50"/>
    </row>
    <row r="111" spans="1:54" s="51" customFormat="1" ht="12" x14ac:dyDescent="0.2">
      <c r="A111" s="125">
        <v>550</v>
      </c>
      <c r="B111" s="52" t="s">
        <v>78</v>
      </c>
      <c r="C111" s="79">
        <v>44250</v>
      </c>
      <c r="D111" s="67">
        <v>220</v>
      </c>
      <c r="E111" s="140">
        <v>62</v>
      </c>
      <c r="F111" s="140">
        <v>14</v>
      </c>
      <c r="G111" s="260">
        <v>3</v>
      </c>
      <c r="H111" s="192">
        <v>0.38</v>
      </c>
      <c r="I111" s="54">
        <v>0.82</v>
      </c>
      <c r="J111" s="54">
        <v>0.86</v>
      </c>
      <c r="K111" s="55">
        <v>2.9000000000000001E-2</v>
      </c>
      <c r="L111" s="54">
        <v>0.4</v>
      </c>
      <c r="M111" s="56">
        <v>1.5</v>
      </c>
      <c r="N111" s="54">
        <v>0.44</v>
      </c>
      <c r="O111" s="56">
        <v>8.1999999999999993</v>
      </c>
      <c r="P111" s="67">
        <v>2600</v>
      </c>
      <c r="Q111" s="67">
        <v>260</v>
      </c>
      <c r="R111" s="56">
        <v>6.3</v>
      </c>
      <c r="S111" s="56">
        <v>1.4</v>
      </c>
      <c r="T111" s="56">
        <v>5.4</v>
      </c>
      <c r="U111" s="56">
        <v>1.1000000000000001</v>
      </c>
      <c r="V111" s="56">
        <v>5.7</v>
      </c>
      <c r="W111" s="56">
        <v>8.1999999999999993</v>
      </c>
      <c r="X111" s="57">
        <v>4.5</v>
      </c>
      <c r="Y111" s="49"/>
      <c r="Z111" s="49"/>
      <c r="AA111" s="49"/>
      <c r="AB111" s="49"/>
      <c r="AC111" s="49"/>
      <c r="AD111" s="49"/>
      <c r="AE111" s="49"/>
      <c r="AF111" s="49"/>
      <c r="AG111" s="49"/>
      <c r="AH111" s="49"/>
      <c r="AI111" s="49"/>
      <c r="AJ111" s="50"/>
      <c r="AK111" s="50"/>
      <c r="AL111" s="50"/>
      <c r="AM111" s="50"/>
      <c r="AN111" s="50"/>
      <c r="AO111" s="50"/>
      <c r="AP111" s="50"/>
      <c r="AQ111" s="50"/>
      <c r="AR111" s="50"/>
      <c r="AS111" s="50"/>
      <c r="AT111" s="50"/>
      <c r="AU111" s="50"/>
      <c r="AV111" s="50"/>
      <c r="AW111" s="50"/>
      <c r="AX111" s="50"/>
      <c r="AY111" s="50"/>
      <c r="AZ111" s="50"/>
      <c r="BA111" s="50"/>
      <c r="BB111" s="50"/>
    </row>
    <row r="112" spans="1:54" s="51" customFormat="1" ht="12" x14ac:dyDescent="0.2">
      <c r="A112" s="125">
        <v>550</v>
      </c>
      <c r="B112" s="52" t="s">
        <v>78</v>
      </c>
      <c r="C112" s="79">
        <v>44277</v>
      </c>
      <c r="D112" s="67">
        <v>200</v>
      </c>
      <c r="E112" s="140">
        <v>66</v>
      </c>
      <c r="F112" s="260">
        <v>5</v>
      </c>
      <c r="G112" s="260">
        <v>3</v>
      </c>
      <c r="H112" s="192">
        <v>0.35</v>
      </c>
      <c r="I112" s="54">
        <v>0.51</v>
      </c>
      <c r="J112" s="54">
        <v>0.81</v>
      </c>
      <c r="K112" s="55">
        <v>2.5999999999999999E-2</v>
      </c>
      <c r="L112" s="54">
        <v>0.32</v>
      </c>
      <c r="M112" s="56">
        <v>1</v>
      </c>
      <c r="N112" s="54">
        <v>0.51</v>
      </c>
      <c r="O112" s="56">
        <v>5.7</v>
      </c>
      <c r="P112" s="67">
        <v>1800</v>
      </c>
      <c r="Q112" s="67">
        <v>110</v>
      </c>
      <c r="R112" s="56">
        <v>5.2</v>
      </c>
      <c r="S112" s="56">
        <v>1.2</v>
      </c>
      <c r="T112" s="56">
        <v>4.5</v>
      </c>
      <c r="U112" s="54">
        <v>0.92</v>
      </c>
      <c r="V112" s="56">
        <v>4.8</v>
      </c>
      <c r="W112" s="56">
        <v>6.6</v>
      </c>
      <c r="X112" s="57">
        <v>3.8</v>
      </c>
      <c r="Y112" s="49"/>
      <c r="Z112" s="49"/>
      <c r="AA112" s="49"/>
      <c r="AB112" s="49"/>
      <c r="AC112" s="49"/>
      <c r="AD112" s="49"/>
      <c r="AE112" s="49"/>
      <c r="AF112" s="49"/>
      <c r="AG112" s="49"/>
      <c r="AH112" s="49"/>
      <c r="AI112" s="49"/>
      <c r="AJ112" s="50"/>
      <c r="AK112" s="50"/>
      <c r="AL112" s="50"/>
      <c r="AM112" s="50"/>
      <c r="AN112" s="50"/>
      <c r="AO112" s="50"/>
      <c r="AP112" s="50"/>
      <c r="AQ112" s="50"/>
      <c r="AR112" s="50"/>
      <c r="AS112" s="50"/>
      <c r="AT112" s="50"/>
      <c r="AU112" s="50"/>
      <c r="AV112" s="50"/>
      <c r="AW112" s="50"/>
      <c r="AX112" s="50"/>
      <c r="AY112" s="50"/>
      <c r="AZ112" s="50"/>
      <c r="BA112" s="50"/>
      <c r="BB112" s="50"/>
    </row>
    <row r="113" spans="1:54" s="51" customFormat="1" ht="12" x14ac:dyDescent="0.2">
      <c r="A113" s="125">
        <v>550</v>
      </c>
      <c r="B113" s="52" t="s">
        <v>78</v>
      </c>
      <c r="C113" s="79" t="s">
        <v>153</v>
      </c>
      <c r="D113" s="67">
        <v>150</v>
      </c>
      <c r="E113" s="140">
        <v>39</v>
      </c>
      <c r="F113" s="260">
        <v>9</v>
      </c>
      <c r="G113" s="260">
        <v>2</v>
      </c>
      <c r="H113" s="192">
        <v>0.34</v>
      </c>
      <c r="I113" s="54">
        <v>0.36</v>
      </c>
      <c r="J113" s="56">
        <v>1.2</v>
      </c>
      <c r="K113" s="55">
        <v>1.9E-2</v>
      </c>
      <c r="L113" s="54">
        <v>0.28000000000000003</v>
      </c>
      <c r="M113" s="56">
        <v>1</v>
      </c>
      <c r="N113" s="54">
        <v>0.47</v>
      </c>
      <c r="O113" s="56">
        <v>5.5</v>
      </c>
      <c r="P113" s="67">
        <v>1500</v>
      </c>
      <c r="Q113" s="67">
        <v>95</v>
      </c>
      <c r="R113" s="56">
        <v>5.6</v>
      </c>
      <c r="S113" s="56">
        <v>1.3</v>
      </c>
      <c r="T113" s="56">
        <v>4.9000000000000004</v>
      </c>
      <c r="U113" s="56">
        <v>1</v>
      </c>
      <c r="V113" s="56">
        <v>4.8</v>
      </c>
      <c r="W113" s="56">
        <v>7</v>
      </c>
      <c r="X113" s="57">
        <v>3.5</v>
      </c>
      <c r="Y113" s="49"/>
      <c r="Z113" s="49"/>
      <c r="AA113" s="49"/>
      <c r="AB113" s="49"/>
      <c r="AC113" s="49"/>
      <c r="AD113" s="49"/>
      <c r="AE113" s="49"/>
      <c r="AF113" s="49"/>
      <c r="AG113" s="49"/>
      <c r="AH113" s="49"/>
      <c r="AI113" s="49"/>
      <c r="AJ113" s="50"/>
      <c r="AK113" s="50"/>
      <c r="AL113" s="50"/>
      <c r="AM113" s="50"/>
      <c r="AN113" s="50"/>
      <c r="AO113" s="50"/>
      <c r="AP113" s="50"/>
      <c r="AQ113" s="50"/>
      <c r="AR113" s="50"/>
      <c r="AS113" s="50"/>
      <c r="AT113" s="50"/>
      <c r="AU113" s="50"/>
      <c r="AV113" s="50"/>
      <c r="AW113" s="50"/>
      <c r="AX113" s="50"/>
      <c r="AY113" s="50"/>
      <c r="AZ113" s="50"/>
      <c r="BA113" s="50"/>
      <c r="BB113" s="50"/>
    </row>
    <row r="114" spans="1:54" s="51" customFormat="1" ht="12" x14ac:dyDescent="0.2">
      <c r="A114" s="125">
        <v>550</v>
      </c>
      <c r="B114" s="52" t="s">
        <v>78</v>
      </c>
      <c r="C114" s="79">
        <v>44342</v>
      </c>
      <c r="D114" s="67">
        <v>210</v>
      </c>
      <c r="E114" s="140">
        <v>49</v>
      </c>
      <c r="F114" s="260">
        <v>8</v>
      </c>
      <c r="G114" s="260">
        <v>3</v>
      </c>
      <c r="H114" s="192">
        <v>0.42</v>
      </c>
      <c r="I114" s="54">
        <v>0.43</v>
      </c>
      <c r="J114" s="56">
        <v>1.1000000000000001</v>
      </c>
      <c r="K114" s="55">
        <v>2.1999999999999999E-2</v>
      </c>
      <c r="L114" s="54">
        <v>0.36</v>
      </c>
      <c r="M114" s="56">
        <v>1.2</v>
      </c>
      <c r="N114" s="54">
        <v>0.67</v>
      </c>
      <c r="O114" s="56">
        <v>5.7</v>
      </c>
      <c r="P114" s="67">
        <v>1900</v>
      </c>
      <c r="Q114" s="67">
        <v>88</v>
      </c>
      <c r="R114" s="56">
        <v>5.3</v>
      </c>
      <c r="S114" s="56">
        <v>1.2</v>
      </c>
      <c r="T114" s="56">
        <v>4.5</v>
      </c>
      <c r="U114" s="54">
        <v>0.93</v>
      </c>
      <c r="V114" s="56">
        <v>4</v>
      </c>
      <c r="W114" s="56">
        <v>6</v>
      </c>
      <c r="X114" s="57">
        <v>2.8</v>
      </c>
      <c r="Y114" s="49"/>
      <c r="Z114" s="49"/>
      <c r="AA114" s="49"/>
      <c r="AB114" s="49"/>
      <c r="AC114" s="49"/>
      <c r="AD114" s="49"/>
      <c r="AE114" s="49"/>
      <c r="AF114" s="49"/>
      <c r="AG114" s="49"/>
      <c r="AH114" s="49"/>
      <c r="AI114" s="49"/>
      <c r="AJ114" s="50"/>
      <c r="AK114" s="50"/>
      <c r="AL114" s="50"/>
      <c r="AM114" s="50"/>
      <c r="AN114" s="50"/>
      <c r="AO114" s="50"/>
      <c r="AP114" s="50"/>
      <c r="AQ114" s="50"/>
      <c r="AR114" s="50"/>
      <c r="AS114" s="50"/>
      <c r="AT114" s="50"/>
      <c r="AU114" s="50"/>
      <c r="AV114" s="50"/>
      <c r="AW114" s="50"/>
      <c r="AX114" s="50"/>
      <c r="AY114" s="50"/>
      <c r="AZ114" s="50"/>
      <c r="BA114" s="50"/>
      <c r="BB114" s="50"/>
    </row>
    <row r="115" spans="1:54" s="51" customFormat="1" ht="12" x14ac:dyDescent="0.2">
      <c r="A115" s="125">
        <v>550</v>
      </c>
      <c r="B115" s="52" t="s">
        <v>78</v>
      </c>
      <c r="C115" s="79" t="s">
        <v>157</v>
      </c>
      <c r="D115" s="67">
        <v>100</v>
      </c>
      <c r="E115" s="140">
        <v>44</v>
      </c>
      <c r="F115" s="260">
        <v>7</v>
      </c>
      <c r="G115" s="276">
        <v>2</v>
      </c>
      <c r="H115" s="192">
        <v>0.42</v>
      </c>
      <c r="I115" s="54">
        <v>0.45</v>
      </c>
      <c r="J115" s="54">
        <v>0.86</v>
      </c>
      <c r="K115" s="55">
        <v>1.2E-2</v>
      </c>
      <c r="L115" s="54">
        <v>0.49</v>
      </c>
      <c r="M115" s="56">
        <v>3.3</v>
      </c>
      <c r="N115" s="54">
        <v>0.43</v>
      </c>
      <c r="O115" s="56">
        <v>8.6999999999999993</v>
      </c>
      <c r="P115" s="67">
        <v>2700</v>
      </c>
      <c r="Q115" s="67">
        <v>150</v>
      </c>
      <c r="R115" s="56">
        <v>8.5</v>
      </c>
      <c r="S115" s="56">
        <v>1.7</v>
      </c>
      <c r="T115" s="56">
        <v>6.3</v>
      </c>
      <c r="U115" s="56">
        <v>1.4</v>
      </c>
      <c r="V115" s="56">
        <v>6.1</v>
      </c>
      <c r="W115" s="56">
        <v>8.4</v>
      </c>
      <c r="X115" s="57">
        <v>3.8</v>
      </c>
      <c r="Y115" s="49"/>
      <c r="Z115" s="49"/>
      <c r="AA115" s="49"/>
      <c r="AB115" s="49"/>
      <c r="AC115" s="49"/>
      <c r="AD115" s="49"/>
      <c r="AE115" s="49"/>
      <c r="AF115" s="49"/>
      <c r="AG115" s="49"/>
      <c r="AH115" s="49"/>
      <c r="AI115" s="49"/>
      <c r="AJ115" s="50"/>
      <c r="AK115" s="50"/>
      <c r="AL115" s="50"/>
      <c r="AM115" s="50"/>
      <c r="AN115" s="50"/>
      <c r="AO115" s="50"/>
      <c r="AP115" s="50"/>
      <c r="AQ115" s="50"/>
      <c r="AR115" s="50"/>
      <c r="AS115" s="50"/>
      <c r="AT115" s="50"/>
      <c r="AU115" s="50"/>
      <c r="AV115" s="50"/>
      <c r="AW115" s="50"/>
      <c r="AX115" s="50"/>
      <c r="AY115" s="50"/>
      <c r="AZ115" s="50"/>
      <c r="BA115" s="50"/>
      <c r="BB115" s="50"/>
    </row>
    <row r="116" spans="1:54" s="51" customFormat="1" ht="12" x14ac:dyDescent="0.2">
      <c r="A116" s="125">
        <v>550</v>
      </c>
      <c r="B116" s="52" t="s">
        <v>78</v>
      </c>
      <c r="C116" s="79">
        <v>44390</v>
      </c>
      <c r="D116" s="67">
        <v>90</v>
      </c>
      <c r="E116" s="140">
        <v>15</v>
      </c>
      <c r="F116" s="276">
        <v>5</v>
      </c>
      <c r="G116" s="276">
        <v>2</v>
      </c>
      <c r="H116" s="192">
        <v>0.52</v>
      </c>
      <c r="I116" s="54">
        <v>0.64</v>
      </c>
      <c r="J116" s="56">
        <v>1.3</v>
      </c>
      <c r="K116" s="55">
        <v>1.0999999999999999E-2</v>
      </c>
      <c r="L116" s="54">
        <v>0.47</v>
      </c>
      <c r="M116" s="56">
        <v>2.7</v>
      </c>
      <c r="N116" s="54">
        <v>0.53</v>
      </c>
      <c r="O116" s="56">
        <v>6.1</v>
      </c>
      <c r="P116" s="67">
        <v>2800</v>
      </c>
      <c r="Q116" s="67">
        <v>290</v>
      </c>
      <c r="R116" s="56">
        <v>9.5</v>
      </c>
      <c r="S116" s="56">
        <v>2</v>
      </c>
      <c r="T116" s="56">
        <v>7.3</v>
      </c>
      <c r="U116" s="56">
        <v>2</v>
      </c>
      <c r="V116" s="56">
        <v>7.2</v>
      </c>
      <c r="W116" s="67">
        <v>12</v>
      </c>
      <c r="X116" s="57">
        <v>4</v>
      </c>
      <c r="Y116" s="49"/>
      <c r="Z116" s="49"/>
      <c r="AA116" s="49"/>
      <c r="AB116" s="49"/>
      <c r="AC116" s="49"/>
      <c r="AD116" s="49"/>
      <c r="AE116" s="49"/>
      <c r="AF116" s="49"/>
      <c r="AG116" s="49"/>
      <c r="AH116" s="49"/>
      <c r="AI116" s="49"/>
      <c r="AJ116" s="50"/>
      <c r="AK116" s="50"/>
      <c r="AL116" s="50"/>
      <c r="AM116" s="50"/>
      <c r="AN116" s="50"/>
      <c r="AO116" s="50"/>
      <c r="AP116" s="50"/>
      <c r="AQ116" s="50"/>
      <c r="AR116" s="50"/>
      <c r="AS116" s="50"/>
      <c r="AT116" s="50"/>
      <c r="AU116" s="50"/>
      <c r="AV116" s="50"/>
      <c r="AW116" s="50"/>
      <c r="AX116" s="50"/>
      <c r="AY116" s="50"/>
      <c r="AZ116" s="50"/>
      <c r="BA116" s="50"/>
      <c r="BB116" s="50"/>
    </row>
    <row r="117" spans="1:54" s="51" customFormat="1" ht="12" x14ac:dyDescent="0.2">
      <c r="A117" s="125">
        <v>550</v>
      </c>
      <c r="B117" s="52" t="s">
        <v>78</v>
      </c>
      <c r="C117" s="79" t="s">
        <v>161</v>
      </c>
      <c r="D117" s="67">
        <v>100</v>
      </c>
      <c r="E117" s="140">
        <v>48</v>
      </c>
      <c r="F117" s="140">
        <v>11</v>
      </c>
      <c r="G117" s="276">
        <v>2</v>
      </c>
      <c r="H117" s="192">
        <v>0.48</v>
      </c>
      <c r="I117" s="54">
        <v>0.36</v>
      </c>
      <c r="J117" s="56">
        <v>2.2999999999999998</v>
      </c>
      <c r="K117" s="54">
        <v>0.37</v>
      </c>
      <c r="L117" s="54">
        <v>0.45</v>
      </c>
      <c r="M117" s="56">
        <v>1.7</v>
      </c>
      <c r="N117" s="56">
        <v>1.6</v>
      </c>
      <c r="O117" s="56">
        <v>4.8</v>
      </c>
      <c r="P117" s="67">
        <v>3200</v>
      </c>
      <c r="Q117" s="67">
        <v>140</v>
      </c>
      <c r="R117" s="56">
        <v>8.1999999999999993</v>
      </c>
      <c r="S117" s="56">
        <v>2</v>
      </c>
      <c r="T117" s="56">
        <v>5.9</v>
      </c>
      <c r="U117" s="56">
        <v>1.4</v>
      </c>
      <c r="V117" s="56">
        <v>7.2</v>
      </c>
      <c r="W117" s="56">
        <v>8.9</v>
      </c>
      <c r="X117" s="57">
        <v>3.8</v>
      </c>
      <c r="Y117" s="49"/>
      <c r="Z117" s="49"/>
      <c r="AA117" s="49"/>
      <c r="AB117" s="49"/>
      <c r="AC117" s="49"/>
      <c r="AD117" s="49"/>
      <c r="AE117" s="49"/>
      <c r="AF117" s="49"/>
      <c r="AG117" s="49"/>
      <c r="AH117" s="49"/>
      <c r="AI117" s="49"/>
      <c r="AJ117" s="50"/>
      <c r="AK117" s="50"/>
      <c r="AL117" s="50"/>
      <c r="AM117" s="50"/>
      <c r="AN117" s="50"/>
      <c r="AO117" s="50"/>
      <c r="AP117" s="50"/>
      <c r="AQ117" s="50"/>
      <c r="AR117" s="50"/>
      <c r="AS117" s="50"/>
      <c r="AT117" s="50"/>
      <c r="AU117" s="50"/>
      <c r="AV117" s="50"/>
      <c r="AW117" s="50"/>
      <c r="AX117" s="50"/>
      <c r="AY117" s="50"/>
      <c r="AZ117" s="50"/>
      <c r="BA117" s="50"/>
      <c r="BB117" s="50"/>
    </row>
    <row r="118" spans="1:54" s="51" customFormat="1" ht="12" x14ac:dyDescent="0.2">
      <c r="A118" s="125">
        <v>550</v>
      </c>
      <c r="B118" s="52" t="s">
        <v>78</v>
      </c>
      <c r="C118" s="79" t="s">
        <v>165</v>
      </c>
      <c r="D118" s="67">
        <v>92</v>
      </c>
      <c r="E118" s="140">
        <v>47</v>
      </c>
      <c r="F118" s="276">
        <v>5</v>
      </c>
      <c r="G118" s="276">
        <v>2</v>
      </c>
      <c r="H118" s="192">
        <v>0.45</v>
      </c>
      <c r="I118" s="54">
        <v>0.34</v>
      </c>
      <c r="J118" s="56">
        <v>2.5</v>
      </c>
      <c r="K118" s="55">
        <v>0.01</v>
      </c>
      <c r="L118" s="54">
        <v>0.86</v>
      </c>
      <c r="M118" s="56">
        <v>4.5</v>
      </c>
      <c r="N118" s="54">
        <v>0.67</v>
      </c>
      <c r="O118" s="56">
        <v>7.3</v>
      </c>
      <c r="P118" s="67">
        <v>3200</v>
      </c>
      <c r="Q118" s="67">
        <v>100</v>
      </c>
      <c r="R118" s="56">
        <v>8.6999999999999993</v>
      </c>
      <c r="S118" s="56">
        <v>2</v>
      </c>
      <c r="T118" s="56">
        <v>7.2</v>
      </c>
      <c r="U118" s="56">
        <v>2</v>
      </c>
      <c r="V118" s="56">
        <v>7.4</v>
      </c>
      <c r="W118" s="67">
        <v>11</v>
      </c>
      <c r="X118" s="57">
        <v>3.8</v>
      </c>
      <c r="Y118" s="49"/>
      <c r="Z118" s="49"/>
      <c r="AA118" s="49"/>
      <c r="AB118" s="49"/>
      <c r="AC118" s="49"/>
      <c r="AD118" s="49"/>
      <c r="AE118" s="49"/>
      <c r="AF118" s="49"/>
      <c r="AG118" s="49"/>
      <c r="AH118" s="49"/>
      <c r="AI118" s="49"/>
      <c r="AJ118" s="50"/>
      <c r="AK118" s="50"/>
      <c r="AL118" s="50"/>
      <c r="AM118" s="50"/>
      <c r="AN118" s="50"/>
      <c r="AO118" s="50"/>
      <c r="AP118" s="50"/>
      <c r="AQ118" s="50"/>
      <c r="AR118" s="50"/>
      <c r="AS118" s="50"/>
      <c r="AT118" s="50"/>
      <c r="AU118" s="50"/>
      <c r="AV118" s="50"/>
      <c r="AW118" s="50"/>
      <c r="AX118" s="50"/>
      <c r="AY118" s="50"/>
      <c r="AZ118" s="50"/>
      <c r="BA118" s="50"/>
      <c r="BB118" s="50"/>
    </row>
    <row r="119" spans="1:54" s="51" customFormat="1" ht="12" x14ac:dyDescent="0.2">
      <c r="A119" s="125">
        <v>550</v>
      </c>
      <c r="B119" s="52" t="s">
        <v>78</v>
      </c>
      <c r="C119" s="79" t="s">
        <v>166</v>
      </c>
      <c r="D119" s="67">
        <v>130</v>
      </c>
      <c r="E119" s="140">
        <v>83</v>
      </c>
      <c r="F119" s="276">
        <v>5</v>
      </c>
      <c r="G119" s="276">
        <v>2</v>
      </c>
      <c r="H119" s="192">
        <v>0.44</v>
      </c>
      <c r="I119" s="54">
        <v>0.22</v>
      </c>
      <c r="J119" s="56">
        <v>1</v>
      </c>
      <c r="K119" s="54">
        <v>1.6</v>
      </c>
      <c r="L119" s="54">
        <v>0.28999999999999998</v>
      </c>
      <c r="M119" s="56">
        <v>1.1000000000000001</v>
      </c>
      <c r="N119" s="56">
        <v>3.9</v>
      </c>
      <c r="O119" s="56">
        <v>5</v>
      </c>
      <c r="P119" s="67">
        <v>1600</v>
      </c>
      <c r="Q119" s="67">
        <v>47</v>
      </c>
      <c r="R119" s="56">
        <v>6</v>
      </c>
      <c r="S119" s="56">
        <v>1.3</v>
      </c>
      <c r="T119" s="56">
        <v>5</v>
      </c>
      <c r="U119" s="56">
        <v>1</v>
      </c>
      <c r="V119" s="56">
        <v>2.5</v>
      </c>
      <c r="W119" s="67">
        <v>28</v>
      </c>
      <c r="X119" s="57">
        <v>2.7</v>
      </c>
      <c r="Y119" s="49"/>
      <c r="Z119" s="49"/>
      <c r="AA119" s="49"/>
      <c r="AB119" s="49"/>
      <c r="AC119" s="49"/>
      <c r="AD119" s="49"/>
      <c r="AE119" s="49"/>
      <c r="AF119" s="49"/>
      <c r="AG119" s="49"/>
      <c r="AH119" s="49"/>
      <c r="AI119" s="49"/>
      <c r="AJ119" s="50"/>
      <c r="AK119" s="50"/>
      <c r="AL119" s="50"/>
      <c r="AM119" s="50"/>
      <c r="AN119" s="50"/>
      <c r="AO119" s="50"/>
      <c r="AP119" s="50"/>
      <c r="AQ119" s="50"/>
      <c r="AR119" s="50"/>
      <c r="AS119" s="50"/>
      <c r="AT119" s="50"/>
      <c r="AU119" s="50"/>
      <c r="AV119" s="50"/>
      <c r="AW119" s="50"/>
      <c r="AX119" s="50"/>
      <c r="AY119" s="50"/>
      <c r="AZ119" s="50"/>
      <c r="BA119" s="50"/>
      <c r="BB119" s="50"/>
    </row>
    <row r="120" spans="1:54" s="51" customFormat="1" ht="12" x14ac:dyDescent="0.2">
      <c r="A120" s="125">
        <v>550</v>
      </c>
      <c r="B120" s="52" t="s">
        <v>78</v>
      </c>
      <c r="C120" s="79">
        <v>44515</v>
      </c>
      <c r="D120" s="67">
        <v>240</v>
      </c>
      <c r="E120" s="140">
        <v>105</v>
      </c>
      <c r="F120" s="140">
        <v>13</v>
      </c>
      <c r="G120" s="264">
        <v>2</v>
      </c>
      <c r="H120" s="192">
        <v>0.5</v>
      </c>
      <c r="I120" s="54">
        <v>0.31</v>
      </c>
      <c r="J120" s="56">
        <v>1</v>
      </c>
      <c r="K120" s="55">
        <v>2.5000000000000001E-2</v>
      </c>
      <c r="L120" s="54">
        <v>0.35</v>
      </c>
      <c r="M120" s="56">
        <v>1</v>
      </c>
      <c r="N120" s="54">
        <v>0.71</v>
      </c>
      <c r="O120" s="56">
        <v>6.6</v>
      </c>
      <c r="P120" s="67">
        <v>1900</v>
      </c>
      <c r="Q120" s="67">
        <v>59</v>
      </c>
      <c r="R120" s="56">
        <v>5.7</v>
      </c>
      <c r="S120" s="56">
        <v>1.2</v>
      </c>
      <c r="T120" s="56">
        <v>4.3</v>
      </c>
      <c r="U120" s="54">
        <v>0.83</v>
      </c>
      <c r="V120" s="56">
        <v>4.8</v>
      </c>
      <c r="W120" s="56">
        <v>6.1</v>
      </c>
      <c r="X120" s="57">
        <v>3.1</v>
      </c>
      <c r="Y120" s="49"/>
      <c r="Z120" s="49"/>
      <c r="AA120" s="49"/>
      <c r="AB120" s="49"/>
      <c r="AC120" s="49"/>
      <c r="AD120" s="49"/>
      <c r="AE120" s="49"/>
      <c r="AF120" s="49"/>
      <c r="AG120" s="49"/>
      <c r="AH120" s="49"/>
      <c r="AI120" s="49"/>
      <c r="AJ120" s="50"/>
      <c r="AK120" s="50"/>
      <c r="AL120" s="50"/>
      <c r="AM120" s="50"/>
      <c r="AN120" s="50"/>
      <c r="AO120" s="50"/>
      <c r="AP120" s="50"/>
      <c r="AQ120" s="50"/>
      <c r="AR120" s="50"/>
      <c r="AS120" s="50"/>
      <c r="AT120" s="50"/>
      <c r="AU120" s="50"/>
      <c r="AV120" s="50"/>
      <c r="AW120" s="50"/>
      <c r="AX120" s="50"/>
      <c r="AY120" s="50"/>
      <c r="AZ120" s="50"/>
      <c r="BA120" s="50"/>
      <c r="BB120" s="50"/>
    </row>
    <row r="121" spans="1:54" s="51" customFormat="1" ht="12" x14ac:dyDescent="0.2">
      <c r="A121" s="125">
        <v>550</v>
      </c>
      <c r="B121" s="52" t="s">
        <v>78</v>
      </c>
      <c r="C121" s="79">
        <v>44546</v>
      </c>
      <c r="D121" s="67">
        <v>290</v>
      </c>
      <c r="E121" s="140">
        <v>120</v>
      </c>
      <c r="F121" s="140">
        <v>10</v>
      </c>
      <c r="G121" s="264">
        <v>3</v>
      </c>
      <c r="H121" s="192">
        <v>0.49</v>
      </c>
      <c r="I121" s="54">
        <v>0.55000000000000004</v>
      </c>
      <c r="J121" s="56">
        <v>1.1000000000000001</v>
      </c>
      <c r="K121" s="55">
        <v>3.6999999999999998E-2</v>
      </c>
      <c r="L121" s="54">
        <v>0.36</v>
      </c>
      <c r="M121" s="56">
        <v>1.8</v>
      </c>
      <c r="N121" s="54">
        <v>0.91</v>
      </c>
      <c r="O121" s="67">
        <v>11</v>
      </c>
      <c r="P121" s="67">
        <v>2100</v>
      </c>
      <c r="Q121" s="67">
        <v>100</v>
      </c>
      <c r="R121" s="56">
        <v>5.9</v>
      </c>
      <c r="S121" s="56">
        <v>1.4</v>
      </c>
      <c r="T121" s="56">
        <v>5.7</v>
      </c>
      <c r="U121" s="56">
        <v>1.1000000000000001</v>
      </c>
      <c r="V121" s="56">
        <v>5.0999999999999996</v>
      </c>
      <c r="W121" s="56">
        <v>8</v>
      </c>
      <c r="X121" s="57">
        <v>3.4</v>
      </c>
      <c r="Y121" s="49"/>
      <c r="Z121" s="49"/>
      <c r="AA121" s="49"/>
      <c r="AB121" s="49"/>
      <c r="AC121" s="49"/>
      <c r="AD121" s="49"/>
      <c r="AE121" s="49"/>
      <c r="AF121" s="49"/>
      <c r="AG121" s="49"/>
      <c r="AH121" s="49"/>
      <c r="AI121" s="49"/>
      <c r="AJ121" s="50"/>
      <c r="AK121" s="50"/>
      <c r="AL121" s="50"/>
      <c r="AM121" s="50"/>
      <c r="AN121" s="50"/>
      <c r="AO121" s="50"/>
      <c r="AP121" s="50"/>
      <c r="AQ121" s="50"/>
      <c r="AR121" s="50"/>
      <c r="AS121" s="50"/>
      <c r="AT121" s="50"/>
      <c r="AU121" s="50"/>
      <c r="AV121" s="50"/>
      <c r="AW121" s="50"/>
      <c r="AX121" s="50"/>
      <c r="AY121" s="50"/>
      <c r="AZ121" s="50"/>
      <c r="BA121" s="50"/>
      <c r="BB121" s="50"/>
    </row>
    <row r="122" spans="1:54" s="51" customFormat="1" ht="12" x14ac:dyDescent="0.2">
      <c r="A122" s="49"/>
      <c r="B122" s="49"/>
      <c r="C122" s="61"/>
      <c r="D122" s="63"/>
      <c r="E122" s="63"/>
      <c r="F122" s="62"/>
      <c r="G122" s="62"/>
      <c r="H122" s="62"/>
      <c r="I122" s="62"/>
      <c r="J122" s="62"/>
      <c r="K122" s="64"/>
      <c r="L122" s="63"/>
      <c r="M122" s="65"/>
      <c r="N122" s="63"/>
      <c r="O122" s="65"/>
      <c r="P122" s="62"/>
      <c r="Q122" s="62"/>
      <c r="R122" s="65"/>
      <c r="S122" s="65"/>
      <c r="T122" s="65"/>
      <c r="U122" s="65"/>
      <c r="V122" s="65"/>
      <c r="W122" s="65"/>
      <c r="X122" s="62"/>
      <c r="Y122" s="49"/>
      <c r="Z122" s="49"/>
      <c r="AA122" s="49"/>
      <c r="AB122" s="49"/>
      <c r="AC122" s="49"/>
      <c r="AD122" s="49"/>
      <c r="AE122" s="49"/>
      <c r="AF122" s="49"/>
      <c r="AG122" s="49"/>
      <c r="AH122" s="49"/>
      <c r="AI122" s="49"/>
      <c r="AJ122" s="50"/>
      <c r="AK122" s="50"/>
      <c r="AL122" s="50"/>
      <c r="AM122" s="50"/>
      <c r="AN122" s="50"/>
      <c r="AO122" s="50"/>
      <c r="AP122" s="50"/>
      <c r="AQ122" s="50"/>
      <c r="AR122" s="50"/>
      <c r="AS122" s="50"/>
      <c r="AT122" s="50"/>
      <c r="AU122" s="50"/>
      <c r="AV122" s="50"/>
      <c r="AW122" s="50"/>
      <c r="AX122" s="50"/>
      <c r="AY122" s="50"/>
      <c r="AZ122" s="50"/>
      <c r="BA122" s="50"/>
      <c r="BB122" s="50"/>
    </row>
    <row r="123" spans="1:54" s="51" customFormat="1" ht="12" x14ac:dyDescent="0.2">
      <c r="A123" s="49"/>
      <c r="B123" s="49"/>
      <c r="C123" s="61" t="s">
        <v>19</v>
      </c>
      <c r="D123" s="175">
        <f>MIN(D110:D121)</f>
        <v>90</v>
      </c>
      <c r="E123" s="175"/>
      <c r="F123" s="175">
        <f t="shared" ref="F123:X123" si="33">MIN(F110:F121)</f>
        <v>5</v>
      </c>
      <c r="G123" s="175"/>
      <c r="H123" s="175"/>
      <c r="I123" s="176">
        <f t="shared" si="33"/>
        <v>0.22</v>
      </c>
      <c r="J123" s="176">
        <f t="shared" si="33"/>
        <v>0.81</v>
      </c>
      <c r="K123" s="176">
        <f t="shared" si="33"/>
        <v>0.01</v>
      </c>
      <c r="L123" s="176">
        <f t="shared" si="33"/>
        <v>0.28000000000000003</v>
      </c>
      <c r="M123" s="174">
        <f t="shared" si="33"/>
        <v>1</v>
      </c>
      <c r="N123" s="174">
        <f t="shared" si="33"/>
        <v>0.43</v>
      </c>
      <c r="O123" s="174">
        <f t="shared" si="33"/>
        <v>4.8</v>
      </c>
      <c r="P123" s="175">
        <f t="shared" ref="P123:W123" si="34">MIN(P110:P121)</f>
        <v>1500</v>
      </c>
      <c r="Q123" s="175">
        <f t="shared" si="34"/>
        <v>47</v>
      </c>
      <c r="R123" s="174">
        <f t="shared" si="34"/>
        <v>5.2</v>
      </c>
      <c r="S123" s="174">
        <f t="shared" si="34"/>
        <v>1.2</v>
      </c>
      <c r="T123" s="174">
        <f t="shared" si="34"/>
        <v>4.3</v>
      </c>
      <c r="U123" s="174">
        <f t="shared" si="34"/>
        <v>0.83</v>
      </c>
      <c r="V123" s="174">
        <f t="shared" si="34"/>
        <v>2.5</v>
      </c>
      <c r="W123" s="174">
        <f t="shared" si="34"/>
        <v>6</v>
      </c>
      <c r="X123" s="174">
        <f t="shared" si="33"/>
        <v>2.7</v>
      </c>
      <c r="Y123" s="49"/>
      <c r="Z123" s="49"/>
      <c r="AA123" s="49"/>
      <c r="AB123" s="49"/>
      <c r="AC123" s="49"/>
      <c r="AD123" s="49"/>
      <c r="AE123" s="49"/>
      <c r="AF123" s="49"/>
      <c r="AG123" s="49"/>
      <c r="AH123" s="49"/>
      <c r="AI123" s="49"/>
      <c r="AJ123" s="50"/>
      <c r="AK123" s="50"/>
      <c r="AL123" s="50"/>
      <c r="AM123" s="50"/>
      <c r="AN123" s="50"/>
      <c r="AO123" s="50"/>
      <c r="AP123" s="50"/>
      <c r="AQ123" s="50"/>
      <c r="AR123" s="50"/>
      <c r="AS123" s="50"/>
      <c r="AT123" s="50"/>
      <c r="AU123" s="50"/>
      <c r="AV123" s="50"/>
      <c r="AW123" s="50"/>
      <c r="AX123" s="50"/>
      <c r="AY123" s="50"/>
      <c r="AZ123" s="50"/>
      <c r="BA123" s="50"/>
      <c r="BB123" s="50"/>
    </row>
    <row r="124" spans="1:54" s="51" customFormat="1" ht="12" x14ac:dyDescent="0.2">
      <c r="A124" s="49"/>
      <c r="B124" s="49"/>
      <c r="C124" s="61" t="s">
        <v>20</v>
      </c>
      <c r="D124" s="175">
        <f>AVERAGE(D110:D121)</f>
        <v>172.66666666666666</v>
      </c>
      <c r="E124" s="175"/>
      <c r="F124" s="175">
        <f t="shared" ref="F124:X124" si="35">AVERAGE(F110:F121)</f>
        <v>20.166666666666668</v>
      </c>
      <c r="G124" s="175"/>
      <c r="H124" s="175"/>
      <c r="I124" s="176">
        <f t="shared" si="35"/>
        <v>0.45249999999999996</v>
      </c>
      <c r="J124" s="176">
        <f t="shared" si="35"/>
        <v>1.2524999999999999</v>
      </c>
      <c r="K124" s="176">
        <f t="shared" si="35"/>
        <v>0.18266666666666664</v>
      </c>
      <c r="L124" s="176">
        <f t="shared" si="35"/>
        <v>0.41916666666666669</v>
      </c>
      <c r="M124" s="174">
        <f t="shared" si="35"/>
        <v>1.9083333333333334</v>
      </c>
      <c r="N124" s="174">
        <f t="shared" si="35"/>
        <v>0.96083333333333343</v>
      </c>
      <c r="O124" s="174">
        <f t="shared" si="35"/>
        <v>7.0249999999999986</v>
      </c>
      <c r="P124" s="175">
        <f t="shared" ref="P124:W124" si="36">AVERAGE(P110:P121)</f>
        <v>2266.6666666666665</v>
      </c>
      <c r="Q124" s="175">
        <f t="shared" si="36"/>
        <v>126.41666666666667</v>
      </c>
      <c r="R124" s="174">
        <f t="shared" si="36"/>
        <v>6.7166666666666677</v>
      </c>
      <c r="S124" s="174">
        <f t="shared" si="36"/>
        <v>1.5</v>
      </c>
      <c r="T124" s="174">
        <f t="shared" si="36"/>
        <v>5.5666666666666664</v>
      </c>
      <c r="U124" s="174">
        <f t="shared" si="36"/>
        <v>1.2316666666666667</v>
      </c>
      <c r="V124" s="174">
        <f t="shared" si="36"/>
        <v>5.3833333333333329</v>
      </c>
      <c r="W124" s="174">
        <f t="shared" si="36"/>
        <v>9.9166666666666661</v>
      </c>
      <c r="X124" s="174">
        <f t="shared" si="35"/>
        <v>3.5916666666666668</v>
      </c>
      <c r="Y124" s="49"/>
      <c r="Z124" s="49"/>
      <c r="AA124" s="49"/>
      <c r="AB124" s="49"/>
      <c r="AC124" s="49"/>
      <c r="AD124" s="49"/>
      <c r="AE124" s="49"/>
      <c r="AF124" s="49"/>
      <c r="AG124" s="49"/>
      <c r="AH124" s="49"/>
      <c r="AI124" s="49"/>
      <c r="AJ124" s="50"/>
      <c r="AK124" s="50"/>
      <c r="AL124" s="50"/>
      <c r="AM124" s="50"/>
      <c r="AN124" s="50"/>
      <c r="AO124" s="50"/>
      <c r="AP124" s="50"/>
      <c r="AQ124" s="50"/>
      <c r="AR124" s="50"/>
      <c r="AS124" s="50"/>
      <c r="AT124" s="50"/>
      <c r="AU124" s="50"/>
      <c r="AV124" s="50"/>
      <c r="AW124" s="50"/>
      <c r="AX124" s="50"/>
      <c r="AY124" s="50"/>
      <c r="AZ124" s="50"/>
      <c r="BA124" s="50"/>
      <c r="BB124" s="50"/>
    </row>
    <row r="125" spans="1:54" s="51" customFormat="1" ht="12" x14ac:dyDescent="0.2">
      <c r="A125" s="49"/>
      <c r="B125" s="49"/>
      <c r="C125" s="61" t="s">
        <v>21</v>
      </c>
      <c r="D125" s="175">
        <f>MAX(D110:D121)</f>
        <v>290</v>
      </c>
      <c r="E125" s="175"/>
      <c r="F125" s="175">
        <f t="shared" ref="F125:X125" si="37">MAX(F110:F121)</f>
        <v>150</v>
      </c>
      <c r="G125" s="175"/>
      <c r="H125" s="175"/>
      <c r="I125" s="176">
        <f t="shared" si="37"/>
        <v>0.82</v>
      </c>
      <c r="J125" s="176">
        <f t="shared" si="37"/>
        <v>2.5</v>
      </c>
      <c r="K125" s="176">
        <f t="shared" si="37"/>
        <v>1.6</v>
      </c>
      <c r="L125" s="176">
        <f t="shared" si="37"/>
        <v>0.86</v>
      </c>
      <c r="M125" s="174">
        <f t="shared" si="37"/>
        <v>4.5</v>
      </c>
      <c r="N125" s="174">
        <f t="shared" si="37"/>
        <v>3.9</v>
      </c>
      <c r="O125" s="174">
        <f t="shared" si="37"/>
        <v>11</v>
      </c>
      <c r="P125" s="175">
        <f t="shared" ref="P125:W125" si="38">MAX(P110:P121)</f>
        <v>3200</v>
      </c>
      <c r="Q125" s="175">
        <f t="shared" si="38"/>
        <v>290</v>
      </c>
      <c r="R125" s="174">
        <f t="shared" si="38"/>
        <v>9.5</v>
      </c>
      <c r="S125" s="174">
        <f t="shared" si="38"/>
        <v>2</v>
      </c>
      <c r="T125" s="174">
        <f t="shared" si="38"/>
        <v>7.3</v>
      </c>
      <c r="U125" s="174">
        <f t="shared" si="38"/>
        <v>2</v>
      </c>
      <c r="V125" s="174">
        <f t="shared" si="38"/>
        <v>7.4</v>
      </c>
      <c r="W125" s="174">
        <f t="shared" si="38"/>
        <v>28</v>
      </c>
      <c r="X125" s="174">
        <f t="shared" si="37"/>
        <v>4.5</v>
      </c>
      <c r="Y125" s="49"/>
      <c r="Z125" s="49"/>
      <c r="AA125" s="49"/>
      <c r="AB125" s="49"/>
      <c r="AC125" s="49"/>
      <c r="AD125" s="49"/>
      <c r="AE125" s="49"/>
      <c r="AF125" s="49"/>
      <c r="AG125" s="49"/>
      <c r="AH125" s="49"/>
      <c r="AI125" s="49"/>
      <c r="AJ125" s="50"/>
      <c r="AK125" s="50"/>
      <c r="AL125" s="50"/>
      <c r="AM125" s="50"/>
      <c r="AN125" s="50"/>
      <c r="AO125" s="50"/>
      <c r="AP125" s="50"/>
      <c r="AQ125" s="50"/>
      <c r="AR125" s="50"/>
      <c r="AS125" s="50"/>
      <c r="AT125" s="50"/>
      <c r="AU125" s="50"/>
      <c r="AV125" s="50"/>
      <c r="AW125" s="50"/>
      <c r="AX125" s="50"/>
      <c r="AY125" s="50"/>
      <c r="AZ125" s="50"/>
      <c r="BA125" s="50"/>
      <c r="BB125" s="50"/>
    </row>
    <row r="126" spans="1:54" s="51" customFormat="1" ht="12" x14ac:dyDescent="0.2">
      <c r="A126" s="49"/>
      <c r="B126" s="49"/>
      <c r="C126" s="72"/>
      <c r="D126" s="73"/>
      <c r="E126" s="73"/>
      <c r="F126" s="73"/>
      <c r="G126" s="73"/>
      <c r="H126" s="73"/>
      <c r="I126" s="73"/>
      <c r="J126" s="74"/>
      <c r="K126" s="75"/>
      <c r="L126" s="68"/>
      <c r="M126" s="74"/>
      <c r="N126" s="74"/>
      <c r="O126" s="74"/>
      <c r="P126" s="73"/>
      <c r="Q126" s="73"/>
      <c r="R126" s="74"/>
      <c r="S126" s="74"/>
      <c r="T126" s="74"/>
      <c r="U126" s="74"/>
      <c r="V126" s="74"/>
      <c r="W126" s="74"/>
      <c r="X126" s="74"/>
      <c r="Y126" s="49"/>
      <c r="Z126" s="49"/>
      <c r="AA126" s="49"/>
      <c r="AB126" s="49"/>
      <c r="AC126" s="49"/>
      <c r="AD126" s="49"/>
      <c r="AE126" s="49"/>
      <c r="AF126" s="49"/>
      <c r="AG126" s="49"/>
      <c r="AH126" s="49"/>
      <c r="AI126" s="49"/>
      <c r="AJ126" s="50"/>
      <c r="AK126" s="50"/>
      <c r="AL126" s="50"/>
      <c r="AM126" s="50"/>
      <c r="AN126" s="50"/>
      <c r="AO126" s="50"/>
      <c r="AP126" s="50"/>
      <c r="AQ126" s="50"/>
      <c r="AR126" s="50"/>
      <c r="AS126" s="50"/>
      <c r="AT126" s="50"/>
      <c r="AU126" s="50"/>
      <c r="AV126" s="50"/>
      <c r="AW126" s="50"/>
      <c r="AX126" s="50"/>
      <c r="AY126" s="50"/>
      <c r="AZ126" s="50"/>
      <c r="BA126" s="50"/>
      <c r="BB126" s="50"/>
    </row>
    <row r="127" spans="1:54" s="51" customFormat="1" ht="12" x14ac:dyDescent="0.2">
      <c r="A127" s="49"/>
      <c r="B127" s="49"/>
      <c r="C127" s="72"/>
      <c r="D127" s="62"/>
      <c r="E127" s="62"/>
      <c r="F127" s="62"/>
      <c r="G127" s="62"/>
      <c r="H127" s="62"/>
      <c r="I127" s="63"/>
      <c r="J127" s="76"/>
      <c r="K127" s="64"/>
      <c r="L127" s="63"/>
      <c r="M127" s="65"/>
      <c r="N127" s="63"/>
      <c r="O127" s="65"/>
      <c r="P127" s="62"/>
      <c r="Q127" s="62"/>
      <c r="R127" s="65"/>
      <c r="S127" s="65"/>
      <c r="T127" s="65"/>
      <c r="U127" s="65"/>
      <c r="V127" s="65"/>
      <c r="W127" s="65"/>
      <c r="X127" s="62"/>
      <c r="Y127" s="49"/>
      <c r="Z127" s="49"/>
      <c r="AA127" s="49"/>
      <c r="AB127" s="49"/>
      <c r="AC127" s="49"/>
      <c r="AD127" s="49"/>
      <c r="AE127" s="49"/>
      <c r="AF127" s="49"/>
      <c r="AG127" s="49"/>
      <c r="AH127" s="49"/>
      <c r="AI127" s="49"/>
      <c r="AJ127" s="50"/>
      <c r="AK127" s="50"/>
      <c r="AL127" s="50"/>
      <c r="AM127" s="50"/>
      <c r="AN127" s="50"/>
      <c r="AO127" s="50"/>
      <c r="AP127" s="50"/>
      <c r="AQ127" s="50"/>
      <c r="AR127" s="50"/>
      <c r="AS127" s="50"/>
      <c r="AT127" s="50"/>
      <c r="AU127" s="50"/>
      <c r="AV127" s="50"/>
      <c r="AW127" s="50"/>
      <c r="AX127" s="50"/>
      <c r="AY127" s="50"/>
      <c r="AZ127" s="50"/>
      <c r="BA127" s="50"/>
      <c r="BB127" s="50"/>
    </row>
    <row r="128" spans="1:54" s="51" customFormat="1" ht="12" x14ac:dyDescent="0.2">
      <c r="A128" s="125" t="s">
        <v>86</v>
      </c>
      <c r="B128" s="52" t="s">
        <v>147</v>
      </c>
      <c r="C128" s="79">
        <v>44251</v>
      </c>
      <c r="D128" s="67">
        <v>230</v>
      </c>
      <c r="E128" s="140">
        <v>64</v>
      </c>
      <c r="F128" s="140">
        <v>13</v>
      </c>
      <c r="G128" s="260">
        <v>2</v>
      </c>
      <c r="H128" s="192">
        <v>0.41</v>
      </c>
      <c r="I128" s="54">
        <v>0.9</v>
      </c>
      <c r="J128" s="56">
        <v>1.6</v>
      </c>
      <c r="K128" s="55">
        <v>3.2000000000000001E-2</v>
      </c>
      <c r="L128" s="54">
        <v>0.4</v>
      </c>
      <c r="M128" s="56">
        <v>1.6</v>
      </c>
      <c r="N128" s="54">
        <v>0.46</v>
      </c>
      <c r="O128" s="56">
        <v>8.6</v>
      </c>
      <c r="P128" s="67">
        <v>2600</v>
      </c>
      <c r="Q128" s="67">
        <v>300</v>
      </c>
      <c r="R128" s="56">
        <v>6.4</v>
      </c>
      <c r="S128" s="56">
        <v>1.3</v>
      </c>
      <c r="T128" s="56">
        <v>5</v>
      </c>
      <c r="U128" s="56">
        <v>1</v>
      </c>
      <c r="V128" s="56">
        <v>5.4</v>
      </c>
      <c r="W128" s="56">
        <v>7.6</v>
      </c>
      <c r="X128" s="57">
        <v>4.2</v>
      </c>
      <c r="Y128" s="49"/>
      <c r="Z128" s="49"/>
      <c r="AA128" s="49"/>
      <c r="AB128" s="49"/>
      <c r="AC128" s="49"/>
      <c r="AD128" s="49"/>
      <c r="AE128" s="49"/>
      <c r="AF128" s="49"/>
      <c r="AG128" s="49"/>
      <c r="AH128" s="49"/>
      <c r="AI128" s="49"/>
      <c r="AJ128" s="50"/>
      <c r="AK128" s="50"/>
      <c r="AL128" s="50"/>
      <c r="AM128" s="50"/>
      <c r="AN128" s="50"/>
      <c r="AO128" s="50"/>
      <c r="AP128" s="50"/>
      <c r="AQ128" s="50"/>
      <c r="AR128" s="50"/>
      <c r="AS128" s="50"/>
      <c r="AT128" s="50"/>
      <c r="AU128" s="50"/>
      <c r="AV128" s="50"/>
      <c r="AW128" s="50"/>
      <c r="AX128" s="50"/>
      <c r="AY128" s="50"/>
      <c r="AZ128" s="50"/>
      <c r="BA128" s="50"/>
      <c r="BB128" s="50"/>
    </row>
    <row r="129" spans="1:54" s="51" customFormat="1" ht="12" x14ac:dyDescent="0.2">
      <c r="A129" s="125" t="s">
        <v>86</v>
      </c>
      <c r="B129" s="52" t="s">
        <v>147</v>
      </c>
      <c r="C129" s="79" t="s">
        <v>155</v>
      </c>
      <c r="D129" s="67">
        <v>150</v>
      </c>
      <c r="E129" s="140">
        <v>38</v>
      </c>
      <c r="F129" s="260">
        <v>9</v>
      </c>
      <c r="G129" s="260">
        <v>2</v>
      </c>
      <c r="H129" s="192">
        <v>0.35</v>
      </c>
      <c r="I129" s="54">
        <v>0.39</v>
      </c>
      <c r="J129" s="56">
        <v>1.1000000000000001</v>
      </c>
      <c r="K129" s="55">
        <v>2.1000000000000001E-2</v>
      </c>
      <c r="L129" s="54">
        <v>0.3</v>
      </c>
      <c r="M129" s="56">
        <v>1</v>
      </c>
      <c r="N129" s="54">
        <v>0.46</v>
      </c>
      <c r="O129" s="56">
        <v>5.2</v>
      </c>
      <c r="P129" s="67">
        <v>1500</v>
      </c>
      <c r="Q129" s="67">
        <v>99</v>
      </c>
      <c r="R129" s="56">
        <v>5.4</v>
      </c>
      <c r="S129" s="56">
        <v>1.1000000000000001</v>
      </c>
      <c r="T129" s="56">
        <v>4.5</v>
      </c>
      <c r="U129" s="54">
        <v>0.89</v>
      </c>
      <c r="V129" s="56">
        <v>4.7</v>
      </c>
      <c r="W129" s="56">
        <v>6.6</v>
      </c>
      <c r="X129" s="57">
        <v>3.4</v>
      </c>
      <c r="Y129" s="49"/>
      <c r="Z129" s="49"/>
      <c r="AA129" s="49"/>
      <c r="AB129" s="49"/>
      <c r="AC129" s="49"/>
      <c r="AD129" s="49"/>
      <c r="AE129" s="49"/>
      <c r="AF129" s="49"/>
      <c r="AG129" s="49"/>
      <c r="AH129" s="49"/>
      <c r="AI129" s="49"/>
      <c r="AJ129" s="50"/>
      <c r="AK129" s="50"/>
      <c r="AL129" s="50"/>
      <c r="AM129" s="50"/>
      <c r="AN129" s="50"/>
      <c r="AO129" s="50"/>
      <c r="AP129" s="50"/>
      <c r="AQ129" s="50"/>
      <c r="AR129" s="50"/>
      <c r="AS129" s="50"/>
      <c r="AT129" s="50"/>
      <c r="AU129" s="50"/>
      <c r="AV129" s="50"/>
      <c r="AW129" s="50"/>
      <c r="AX129" s="50"/>
      <c r="AY129" s="50"/>
      <c r="AZ129" s="50"/>
      <c r="BA129" s="50"/>
      <c r="BB129" s="50"/>
    </row>
    <row r="130" spans="1:54" s="51" customFormat="1" ht="12" x14ac:dyDescent="0.2">
      <c r="A130" s="125" t="s">
        <v>86</v>
      </c>
      <c r="B130" s="52" t="s">
        <v>147</v>
      </c>
      <c r="C130" s="79" t="s">
        <v>158</v>
      </c>
      <c r="D130" s="67">
        <v>100</v>
      </c>
      <c r="E130" s="140">
        <v>72</v>
      </c>
      <c r="F130" s="140">
        <v>49</v>
      </c>
      <c r="G130" s="276">
        <v>2</v>
      </c>
      <c r="H130" s="192">
        <v>0.45</v>
      </c>
      <c r="I130" s="54">
        <v>0.44</v>
      </c>
      <c r="J130" s="56">
        <v>1.2</v>
      </c>
      <c r="K130" s="55">
        <v>1.4E-2</v>
      </c>
      <c r="L130" s="54">
        <v>0.42</v>
      </c>
      <c r="M130" s="56">
        <v>3.1</v>
      </c>
      <c r="N130" s="54">
        <v>0.42</v>
      </c>
      <c r="O130" s="56">
        <v>6.4</v>
      </c>
      <c r="P130" s="67">
        <v>2700</v>
      </c>
      <c r="Q130" s="67">
        <v>180</v>
      </c>
      <c r="R130" s="56">
        <v>8.8000000000000007</v>
      </c>
      <c r="S130" s="56">
        <v>1.6</v>
      </c>
      <c r="T130" s="56">
        <v>6.7</v>
      </c>
      <c r="U130" s="56">
        <v>1.7</v>
      </c>
      <c r="V130" s="56">
        <v>7.6</v>
      </c>
      <c r="W130" s="56">
        <v>9.1</v>
      </c>
      <c r="X130" s="57">
        <v>3.6</v>
      </c>
      <c r="Y130" s="49"/>
      <c r="Z130" s="49"/>
      <c r="AA130" s="49"/>
      <c r="AB130" s="49"/>
      <c r="AC130" s="49"/>
      <c r="AD130" s="49"/>
      <c r="AE130" s="49"/>
      <c r="AF130" s="49"/>
      <c r="AG130" s="49"/>
      <c r="AH130" s="49"/>
      <c r="AI130" s="49"/>
      <c r="AJ130" s="50"/>
      <c r="AK130" s="50"/>
      <c r="AL130" s="50"/>
      <c r="AM130" s="50"/>
      <c r="AN130" s="50"/>
      <c r="AO130" s="50"/>
      <c r="AP130" s="50"/>
      <c r="AQ130" s="50"/>
      <c r="AR130" s="50"/>
      <c r="AS130" s="50"/>
      <c r="AT130" s="50"/>
      <c r="AU130" s="50"/>
      <c r="AV130" s="50"/>
      <c r="AW130" s="50"/>
      <c r="AX130" s="50"/>
      <c r="AY130" s="50"/>
      <c r="AZ130" s="50"/>
      <c r="BA130" s="50"/>
      <c r="BB130" s="50"/>
    </row>
    <row r="131" spans="1:54" s="51" customFormat="1" ht="12" x14ac:dyDescent="0.2">
      <c r="A131" s="125" t="s">
        <v>86</v>
      </c>
      <c r="B131" s="52" t="s">
        <v>147</v>
      </c>
      <c r="C131" s="79" t="s">
        <v>161</v>
      </c>
      <c r="D131" s="67">
        <v>80</v>
      </c>
      <c r="E131" s="140">
        <v>43</v>
      </c>
      <c r="F131" s="260">
        <v>9</v>
      </c>
      <c r="G131" s="260">
        <v>2</v>
      </c>
      <c r="H131" s="192">
        <v>0.4</v>
      </c>
      <c r="I131" s="54">
        <v>0.19</v>
      </c>
      <c r="J131" s="56">
        <v>1.5</v>
      </c>
      <c r="K131" s="54">
        <v>0.34</v>
      </c>
      <c r="L131" s="54">
        <v>0.42</v>
      </c>
      <c r="M131" s="56">
        <v>1.4</v>
      </c>
      <c r="N131" s="56">
        <v>1.8</v>
      </c>
      <c r="O131" s="56">
        <v>5.2</v>
      </c>
      <c r="P131" s="67">
        <v>2000</v>
      </c>
      <c r="Q131" s="67">
        <v>64</v>
      </c>
      <c r="R131" s="56">
        <v>9.1999999999999993</v>
      </c>
      <c r="S131" s="56">
        <v>1.8</v>
      </c>
      <c r="T131" s="56">
        <v>6.6</v>
      </c>
      <c r="U131" s="56">
        <v>1.6</v>
      </c>
      <c r="V131" s="56">
        <v>6.3</v>
      </c>
      <c r="W131" s="67">
        <v>11</v>
      </c>
      <c r="X131" s="57">
        <v>3.5</v>
      </c>
      <c r="Y131" s="49"/>
      <c r="Z131" s="49"/>
      <c r="AA131" s="49"/>
      <c r="AB131" s="49"/>
      <c r="AC131" s="49"/>
      <c r="AD131" s="49"/>
      <c r="AE131" s="49"/>
      <c r="AF131" s="49"/>
      <c r="AG131" s="49"/>
      <c r="AH131" s="49"/>
      <c r="AI131" s="49"/>
      <c r="AJ131" s="50"/>
      <c r="AK131" s="50"/>
      <c r="AL131" s="50"/>
      <c r="AM131" s="50"/>
      <c r="AN131" s="50"/>
      <c r="AO131" s="50"/>
      <c r="AP131" s="50"/>
      <c r="AQ131" s="50"/>
      <c r="AR131" s="50"/>
      <c r="AS131" s="50"/>
      <c r="AT131" s="50"/>
      <c r="AU131" s="50"/>
      <c r="AV131" s="50"/>
      <c r="AW131" s="50"/>
      <c r="AX131" s="50"/>
      <c r="AY131" s="50"/>
      <c r="AZ131" s="50"/>
      <c r="BA131" s="50"/>
      <c r="BB131" s="50"/>
    </row>
    <row r="132" spans="1:54" s="51" customFormat="1" ht="12" x14ac:dyDescent="0.2">
      <c r="A132" s="125" t="s">
        <v>86</v>
      </c>
      <c r="B132" s="52" t="s">
        <v>147</v>
      </c>
      <c r="C132" s="79" t="s">
        <v>168</v>
      </c>
      <c r="D132" s="67">
        <v>140</v>
      </c>
      <c r="E132" s="140">
        <v>73</v>
      </c>
      <c r="F132" s="276">
        <v>5</v>
      </c>
      <c r="G132" s="276">
        <v>2</v>
      </c>
      <c r="H132" s="192">
        <v>0.44</v>
      </c>
      <c r="I132" s="54">
        <v>0.17</v>
      </c>
      <c r="J132" s="54">
        <v>0.85</v>
      </c>
      <c r="K132" s="54">
        <v>0.84</v>
      </c>
      <c r="L132" s="54">
        <v>0.28000000000000003</v>
      </c>
      <c r="M132" s="54">
        <v>0.9</v>
      </c>
      <c r="N132" s="56">
        <v>2</v>
      </c>
      <c r="O132" s="56">
        <v>4.4000000000000004</v>
      </c>
      <c r="P132" s="67">
        <v>1400</v>
      </c>
      <c r="Q132" s="67">
        <v>42</v>
      </c>
      <c r="R132" s="56">
        <v>5.8</v>
      </c>
      <c r="S132" s="56">
        <v>1.1000000000000001</v>
      </c>
      <c r="T132" s="56">
        <v>4.4000000000000004</v>
      </c>
      <c r="U132" s="54">
        <v>0.89</v>
      </c>
      <c r="V132" s="56">
        <v>4.9000000000000004</v>
      </c>
      <c r="W132" s="56">
        <v>6</v>
      </c>
      <c r="X132" s="57">
        <v>2.4</v>
      </c>
      <c r="Y132" s="49"/>
      <c r="Z132" s="49"/>
      <c r="AA132" s="49"/>
      <c r="AB132" s="49"/>
      <c r="AC132" s="49"/>
      <c r="AD132" s="49"/>
      <c r="AE132" s="49"/>
      <c r="AF132" s="49"/>
      <c r="AG132" s="49"/>
      <c r="AH132" s="49"/>
      <c r="AI132" s="49"/>
      <c r="AJ132" s="50"/>
      <c r="AK132" s="50"/>
      <c r="AL132" s="50"/>
      <c r="AM132" s="50"/>
      <c r="AN132" s="50"/>
      <c r="AO132" s="50"/>
      <c r="AP132" s="50"/>
      <c r="AQ132" s="50"/>
      <c r="AR132" s="50"/>
      <c r="AS132" s="50"/>
      <c r="AT132" s="50"/>
      <c r="AU132" s="50"/>
      <c r="AV132" s="50"/>
      <c r="AW132" s="50"/>
      <c r="AX132" s="50"/>
      <c r="AY132" s="50"/>
      <c r="AZ132" s="50"/>
      <c r="BA132" s="50"/>
      <c r="BB132" s="50"/>
    </row>
    <row r="133" spans="1:54" s="51" customFormat="1" ht="12" x14ac:dyDescent="0.2">
      <c r="A133" s="125" t="s">
        <v>86</v>
      </c>
      <c r="B133" s="52" t="s">
        <v>147</v>
      </c>
      <c r="C133" s="79">
        <v>44550</v>
      </c>
      <c r="D133" s="67">
        <v>250</v>
      </c>
      <c r="E133" s="140">
        <v>104</v>
      </c>
      <c r="F133" s="140">
        <v>12</v>
      </c>
      <c r="G133" s="264">
        <v>3</v>
      </c>
      <c r="H133" s="192">
        <v>0.46</v>
      </c>
      <c r="I133" s="54">
        <v>0.38</v>
      </c>
      <c r="J133" s="54">
        <v>0.83</v>
      </c>
      <c r="K133" s="55">
        <v>2.7E-2</v>
      </c>
      <c r="L133" s="54">
        <v>0.35</v>
      </c>
      <c r="M133" s="56">
        <v>1.2</v>
      </c>
      <c r="N133" s="54">
        <v>0.59</v>
      </c>
      <c r="O133" s="56">
        <v>6.6</v>
      </c>
      <c r="P133" s="67">
        <v>1800</v>
      </c>
      <c r="Q133" s="67">
        <v>90</v>
      </c>
      <c r="R133" s="56">
        <v>5.2</v>
      </c>
      <c r="S133" s="56">
        <v>1.1000000000000001</v>
      </c>
      <c r="T133" s="56">
        <v>4.7</v>
      </c>
      <c r="U133" s="54">
        <v>0.86</v>
      </c>
      <c r="V133" s="56">
        <v>4.3</v>
      </c>
      <c r="W133" s="56">
        <v>6.4</v>
      </c>
      <c r="X133" s="57">
        <v>3.2</v>
      </c>
      <c r="Y133" s="49"/>
      <c r="Z133" s="49"/>
      <c r="AA133" s="49"/>
      <c r="AB133" s="49"/>
      <c r="AC133" s="49"/>
      <c r="AD133" s="49"/>
      <c r="AE133" s="49"/>
      <c r="AF133" s="49"/>
      <c r="AG133" s="49"/>
      <c r="AH133" s="49"/>
      <c r="AI133" s="49"/>
      <c r="AJ133" s="50"/>
      <c r="AK133" s="50"/>
      <c r="AL133" s="50"/>
      <c r="AM133" s="50"/>
      <c r="AN133" s="50"/>
      <c r="AO133" s="50"/>
      <c r="AP133" s="50"/>
      <c r="AQ133" s="50"/>
      <c r="AR133" s="50"/>
      <c r="AS133" s="50"/>
      <c r="AT133" s="50"/>
      <c r="AU133" s="50"/>
      <c r="AV133" s="50"/>
      <c r="AW133" s="50"/>
      <c r="AX133" s="50"/>
      <c r="AY133" s="50"/>
      <c r="AZ133" s="50"/>
      <c r="BA133" s="50"/>
      <c r="BB133" s="50"/>
    </row>
    <row r="134" spans="1:54" s="51" customFormat="1" ht="12" x14ac:dyDescent="0.2">
      <c r="A134" s="49"/>
      <c r="B134" s="49"/>
      <c r="C134" s="61"/>
      <c r="D134" s="63"/>
      <c r="E134" s="63"/>
      <c r="F134" s="62"/>
      <c r="G134" s="62"/>
      <c r="H134" s="62"/>
      <c r="I134" s="62"/>
      <c r="J134" s="62"/>
      <c r="K134" s="64"/>
      <c r="L134" s="63"/>
      <c r="M134" s="65"/>
      <c r="N134" s="63"/>
      <c r="O134" s="65"/>
      <c r="P134" s="62"/>
      <c r="Q134" s="62"/>
      <c r="R134" s="65"/>
      <c r="S134" s="65"/>
      <c r="T134" s="65"/>
      <c r="U134" s="65"/>
      <c r="V134" s="65"/>
      <c r="W134" s="65"/>
      <c r="X134" s="62"/>
      <c r="Y134" s="49"/>
      <c r="Z134" s="49"/>
      <c r="AA134" s="49"/>
      <c r="AB134" s="49"/>
      <c r="AC134" s="49"/>
      <c r="AD134" s="49"/>
      <c r="AE134" s="49"/>
      <c r="AF134" s="49"/>
      <c r="AG134" s="49"/>
      <c r="AH134" s="49"/>
      <c r="AI134" s="49"/>
      <c r="AJ134" s="50"/>
      <c r="AK134" s="50"/>
      <c r="AL134" s="50"/>
      <c r="AM134" s="50"/>
      <c r="AN134" s="50"/>
      <c r="AO134" s="50"/>
      <c r="AP134" s="50"/>
      <c r="AQ134" s="50"/>
      <c r="AR134" s="50"/>
      <c r="AS134" s="50"/>
      <c r="AT134" s="50"/>
      <c r="AU134" s="50"/>
      <c r="AV134" s="50"/>
      <c r="AW134" s="50"/>
      <c r="AX134" s="50"/>
      <c r="AY134" s="50"/>
      <c r="AZ134" s="50"/>
      <c r="BA134" s="50"/>
      <c r="BB134" s="50"/>
    </row>
    <row r="135" spans="1:54" s="51" customFormat="1" ht="12" x14ac:dyDescent="0.2">
      <c r="A135" s="49"/>
      <c r="B135" s="49"/>
      <c r="C135" s="61" t="s">
        <v>19</v>
      </c>
      <c r="D135" s="175">
        <f>MIN(D128:D133)</f>
        <v>80</v>
      </c>
      <c r="E135" s="175"/>
      <c r="F135" s="175">
        <f t="shared" ref="F135:X135" si="39">MIN(F128:F133)</f>
        <v>5</v>
      </c>
      <c r="G135" s="175"/>
      <c r="H135" s="175"/>
      <c r="I135" s="176">
        <f t="shared" si="39"/>
        <v>0.17</v>
      </c>
      <c r="J135" s="176">
        <f t="shared" si="39"/>
        <v>0.83</v>
      </c>
      <c r="K135" s="176">
        <f t="shared" si="39"/>
        <v>1.4E-2</v>
      </c>
      <c r="L135" s="176">
        <f t="shared" si="39"/>
        <v>0.28000000000000003</v>
      </c>
      <c r="M135" s="174">
        <f t="shared" si="39"/>
        <v>0.9</v>
      </c>
      <c r="N135" s="174">
        <f t="shared" si="39"/>
        <v>0.42</v>
      </c>
      <c r="O135" s="174">
        <f t="shared" si="39"/>
        <v>4.4000000000000004</v>
      </c>
      <c r="P135" s="175">
        <f t="shared" ref="P135:W135" si="40">MIN(P128:P133)</f>
        <v>1400</v>
      </c>
      <c r="Q135" s="175">
        <f t="shared" si="40"/>
        <v>42</v>
      </c>
      <c r="R135" s="174">
        <f t="shared" si="40"/>
        <v>5.2</v>
      </c>
      <c r="S135" s="174">
        <f t="shared" si="40"/>
        <v>1.1000000000000001</v>
      </c>
      <c r="T135" s="174">
        <f t="shared" si="40"/>
        <v>4.4000000000000004</v>
      </c>
      <c r="U135" s="174">
        <f t="shared" si="40"/>
        <v>0.86</v>
      </c>
      <c r="V135" s="174">
        <f t="shared" si="40"/>
        <v>4.3</v>
      </c>
      <c r="W135" s="174">
        <f t="shared" si="40"/>
        <v>6</v>
      </c>
      <c r="X135" s="174">
        <f t="shared" si="39"/>
        <v>2.4</v>
      </c>
      <c r="Y135" s="49"/>
      <c r="Z135" s="49"/>
      <c r="AA135" s="49"/>
      <c r="AB135" s="49"/>
      <c r="AC135" s="49"/>
      <c r="AD135" s="49"/>
      <c r="AE135" s="49"/>
      <c r="AF135" s="49"/>
      <c r="AG135" s="49"/>
      <c r="AH135" s="49"/>
      <c r="AI135" s="49"/>
      <c r="AJ135" s="50"/>
      <c r="AK135" s="50"/>
      <c r="AL135" s="50"/>
      <c r="AM135" s="50"/>
      <c r="AN135" s="50"/>
      <c r="AO135" s="50"/>
      <c r="AP135" s="50"/>
      <c r="AQ135" s="50"/>
      <c r="AR135" s="50"/>
      <c r="AS135" s="50"/>
      <c r="AT135" s="50"/>
      <c r="AU135" s="50"/>
      <c r="AV135" s="50"/>
      <c r="AW135" s="50"/>
      <c r="AX135" s="50"/>
      <c r="AY135" s="50"/>
      <c r="AZ135" s="50"/>
      <c r="BA135" s="50"/>
      <c r="BB135" s="50"/>
    </row>
    <row r="136" spans="1:54" s="51" customFormat="1" ht="12" x14ac:dyDescent="0.2">
      <c r="A136" s="49"/>
      <c r="B136" s="49"/>
      <c r="C136" s="61" t="s">
        <v>20</v>
      </c>
      <c r="D136" s="175">
        <f>AVERAGE(D128:D133)</f>
        <v>158.33333333333334</v>
      </c>
      <c r="E136" s="175"/>
      <c r="F136" s="175">
        <f t="shared" ref="F136:X136" si="41">AVERAGE(F128:F133)</f>
        <v>16.166666666666668</v>
      </c>
      <c r="G136" s="175"/>
      <c r="H136" s="175"/>
      <c r="I136" s="176">
        <f t="shared" si="41"/>
        <v>0.41166666666666663</v>
      </c>
      <c r="J136" s="176">
        <f t="shared" si="41"/>
        <v>1.18</v>
      </c>
      <c r="K136" s="176">
        <f t="shared" si="41"/>
        <v>0.21233333333333329</v>
      </c>
      <c r="L136" s="176">
        <f t="shared" si="41"/>
        <v>0.36166666666666664</v>
      </c>
      <c r="M136" s="174">
        <f t="shared" si="41"/>
        <v>1.5333333333333332</v>
      </c>
      <c r="N136" s="174">
        <f t="shared" si="41"/>
        <v>0.95500000000000007</v>
      </c>
      <c r="O136" s="174">
        <f t="shared" si="41"/>
        <v>6.0666666666666673</v>
      </c>
      <c r="P136" s="175">
        <f t="shared" ref="P136:W136" si="42">AVERAGE(P128:P133)</f>
        <v>2000</v>
      </c>
      <c r="Q136" s="175">
        <f t="shared" si="42"/>
        <v>129.16666666666666</v>
      </c>
      <c r="R136" s="174">
        <f t="shared" si="42"/>
        <v>6.8000000000000007</v>
      </c>
      <c r="S136" s="174">
        <f t="shared" si="42"/>
        <v>1.3333333333333333</v>
      </c>
      <c r="T136" s="174">
        <f t="shared" si="42"/>
        <v>5.3166666666666655</v>
      </c>
      <c r="U136" s="174">
        <f t="shared" si="42"/>
        <v>1.1566666666666665</v>
      </c>
      <c r="V136" s="174">
        <f t="shared" si="42"/>
        <v>5.5333333333333341</v>
      </c>
      <c r="W136" s="174">
        <f t="shared" si="42"/>
        <v>7.7833333333333323</v>
      </c>
      <c r="X136" s="174">
        <f t="shared" si="41"/>
        <v>3.3833333333333329</v>
      </c>
      <c r="Y136" s="49"/>
      <c r="Z136" s="49"/>
      <c r="AA136" s="49"/>
      <c r="AB136" s="49"/>
      <c r="AC136" s="49"/>
      <c r="AD136" s="49"/>
      <c r="AE136" s="49"/>
      <c r="AF136" s="49"/>
      <c r="AG136" s="49"/>
      <c r="AH136" s="49"/>
      <c r="AI136" s="49"/>
      <c r="AJ136" s="50"/>
      <c r="AK136" s="50"/>
      <c r="AL136" s="50"/>
      <c r="AM136" s="50"/>
      <c r="AN136" s="50"/>
      <c r="AO136" s="50"/>
      <c r="AP136" s="50"/>
      <c r="AQ136" s="50"/>
      <c r="AR136" s="50"/>
      <c r="AS136" s="50"/>
      <c r="AT136" s="50"/>
      <c r="AU136" s="50"/>
      <c r="AV136" s="50"/>
      <c r="AW136" s="50"/>
      <c r="AX136" s="50"/>
      <c r="AY136" s="50"/>
      <c r="AZ136" s="50"/>
      <c r="BA136" s="50"/>
      <c r="BB136" s="50"/>
    </row>
    <row r="137" spans="1:54" s="51" customFormat="1" ht="12" x14ac:dyDescent="0.2">
      <c r="A137" s="49"/>
      <c r="B137" s="49"/>
      <c r="C137" s="61" t="s">
        <v>21</v>
      </c>
      <c r="D137" s="175">
        <f>MAX(D128:D133)</f>
        <v>250</v>
      </c>
      <c r="E137" s="175"/>
      <c r="F137" s="175">
        <f t="shared" ref="F137:X137" si="43">MAX(F128:F133)</f>
        <v>49</v>
      </c>
      <c r="G137" s="175"/>
      <c r="H137" s="175"/>
      <c r="I137" s="176">
        <f t="shared" si="43"/>
        <v>0.9</v>
      </c>
      <c r="J137" s="176">
        <f t="shared" si="43"/>
        <v>1.6</v>
      </c>
      <c r="K137" s="176">
        <f t="shared" si="43"/>
        <v>0.84</v>
      </c>
      <c r="L137" s="176">
        <f t="shared" si="43"/>
        <v>0.42</v>
      </c>
      <c r="M137" s="174">
        <f t="shared" si="43"/>
        <v>3.1</v>
      </c>
      <c r="N137" s="174">
        <f t="shared" si="43"/>
        <v>2</v>
      </c>
      <c r="O137" s="174">
        <f t="shared" si="43"/>
        <v>8.6</v>
      </c>
      <c r="P137" s="175">
        <f t="shared" ref="P137:W137" si="44">MAX(P128:P133)</f>
        <v>2700</v>
      </c>
      <c r="Q137" s="175">
        <f t="shared" si="44"/>
        <v>300</v>
      </c>
      <c r="R137" s="174">
        <f t="shared" si="44"/>
        <v>9.1999999999999993</v>
      </c>
      <c r="S137" s="174">
        <f t="shared" si="44"/>
        <v>1.8</v>
      </c>
      <c r="T137" s="174">
        <f t="shared" si="44"/>
        <v>6.7</v>
      </c>
      <c r="U137" s="174">
        <f t="shared" si="44"/>
        <v>1.7</v>
      </c>
      <c r="V137" s="174">
        <f t="shared" si="44"/>
        <v>7.6</v>
      </c>
      <c r="W137" s="174">
        <f t="shared" si="44"/>
        <v>11</v>
      </c>
      <c r="X137" s="174">
        <f t="shared" si="43"/>
        <v>4.2</v>
      </c>
      <c r="Y137" s="49"/>
      <c r="Z137" s="49"/>
      <c r="AA137" s="49"/>
      <c r="AB137" s="49"/>
      <c r="AC137" s="49"/>
      <c r="AD137" s="49"/>
      <c r="AE137" s="49"/>
      <c r="AF137" s="49"/>
      <c r="AG137" s="49"/>
      <c r="AH137" s="49"/>
      <c r="AI137" s="49"/>
      <c r="AJ137" s="50"/>
      <c r="AK137" s="50"/>
      <c r="AL137" s="50"/>
      <c r="AM137" s="50"/>
      <c r="AN137" s="50"/>
      <c r="AO137" s="50"/>
      <c r="AP137" s="50"/>
      <c r="AQ137" s="50"/>
      <c r="AR137" s="50"/>
      <c r="AS137" s="50"/>
      <c r="AT137" s="50"/>
      <c r="AU137" s="50"/>
      <c r="AV137" s="50"/>
      <c r="AW137" s="50"/>
      <c r="AX137" s="50"/>
      <c r="AY137" s="50"/>
      <c r="AZ137" s="50"/>
      <c r="BA137" s="50"/>
      <c r="BB137" s="50"/>
    </row>
    <row r="138" spans="1:54" s="51" customFormat="1" ht="12" x14ac:dyDescent="0.2">
      <c r="A138" s="49"/>
      <c r="B138" s="49"/>
      <c r="C138" s="61"/>
      <c r="D138" s="63"/>
      <c r="E138" s="63"/>
      <c r="F138" s="62"/>
      <c r="G138" s="62"/>
      <c r="H138" s="62"/>
      <c r="I138" s="62"/>
      <c r="J138" s="65"/>
      <c r="K138" s="64"/>
      <c r="L138" s="63"/>
      <c r="M138" s="65"/>
      <c r="N138" s="65"/>
      <c r="O138" s="65"/>
      <c r="P138" s="62"/>
      <c r="Q138" s="62"/>
      <c r="R138" s="65"/>
      <c r="S138" s="65"/>
      <c r="T138" s="65"/>
      <c r="U138" s="65"/>
      <c r="V138" s="65"/>
      <c r="W138" s="65"/>
      <c r="X138" s="62"/>
      <c r="Y138" s="49"/>
      <c r="Z138" s="49"/>
      <c r="AA138" s="49"/>
      <c r="AB138" s="49"/>
      <c r="AC138" s="49"/>
      <c r="AD138" s="49"/>
      <c r="AE138" s="49"/>
      <c r="AF138" s="49"/>
      <c r="AG138" s="49"/>
      <c r="AH138" s="49"/>
      <c r="AI138" s="49"/>
      <c r="AJ138" s="50"/>
      <c r="AK138" s="50"/>
      <c r="AL138" s="50"/>
      <c r="AM138" s="50"/>
      <c r="AN138" s="50"/>
      <c r="AO138" s="50"/>
      <c r="AP138" s="50"/>
      <c r="AQ138" s="50"/>
      <c r="AR138" s="50"/>
      <c r="AS138" s="50"/>
      <c r="AT138" s="50"/>
      <c r="AU138" s="50"/>
      <c r="AV138" s="50"/>
      <c r="AW138" s="50"/>
      <c r="AX138" s="50"/>
      <c r="AY138" s="50"/>
      <c r="AZ138" s="50"/>
      <c r="BA138" s="50"/>
      <c r="BB138" s="50"/>
    </row>
    <row r="139" spans="1:54" s="51" customFormat="1" ht="12" x14ac:dyDescent="0.2">
      <c r="A139" s="49"/>
      <c r="B139" s="49"/>
      <c r="C139" s="61"/>
      <c r="D139" s="70"/>
      <c r="E139" s="70"/>
      <c r="F139" s="70"/>
      <c r="G139" s="70"/>
      <c r="H139" s="70"/>
      <c r="I139" s="77"/>
      <c r="J139" s="77"/>
      <c r="K139" s="78"/>
      <c r="L139" s="70"/>
      <c r="M139" s="71"/>
      <c r="N139" s="71"/>
      <c r="O139" s="71"/>
      <c r="P139" s="77"/>
      <c r="Q139" s="77"/>
      <c r="R139" s="71"/>
      <c r="S139" s="71"/>
      <c r="T139" s="71"/>
      <c r="U139" s="71"/>
      <c r="V139" s="71"/>
      <c r="W139" s="71"/>
      <c r="X139" s="70"/>
      <c r="Y139" s="49"/>
      <c r="Z139" s="49"/>
      <c r="AA139" s="49"/>
      <c r="AB139" s="49"/>
      <c r="AC139" s="49"/>
      <c r="AD139" s="49"/>
      <c r="AE139" s="49"/>
      <c r="AF139" s="49"/>
      <c r="AG139" s="49"/>
      <c r="AH139" s="49"/>
      <c r="AI139" s="49"/>
      <c r="AJ139" s="50"/>
      <c r="AK139" s="50"/>
      <c r="AL139" s="50"/>
      <c r="AM139" s="50"/>
      <c r="AN139" s="50"/>
      <c r="AO139" s="50"/>
      <c r="AP139" s="50"/>
      <c r="AQ139" s="50"/>
      <c r="AR139" s="50"/>
      <c r="AS139" s="50"/>
      <c r="AT139" s="50"/>
      <c r="AU139" s="50"/>
      <c r="AV139" s="50"/>
      <c r="AW139" s="50"/>
      <c r="AX139" s="50"/>
      <c r="AY139" s="50"/>
      <c r="AZ139" s="50"/>
      <c r="BA139" s="50"/>
      <c r="BB139" s="50"/>
    </row>
    <row r="140" spans="1:54" s="51" customFormat="1" ht="12" x14ac:dyDescent="0.2">
      <c r="A140" s="125">
        <v>554</v>
      </c>
      <c r="B140" s="52" t="s">
        <v>123</v>
      </c>
      <c r="C140" s="79">
        <v>44252</v>
      </c>
      <c r="D140" s="67">
        <v>290</v>
      </c>
      <c r="E140" s="140">
        <v>72</v>
      </c>
      <c r="F140" s="140">
        <v>15</v>
      </c>
      <c r="G140" s="260">
        <v>3</v>
      </c>
      <c r="H140" s="192">
        <v>0.39</v>
      </c>
      <c r="I140" s="54">
        <v>0.74</v>
      </c>
      <c r="J140" s="56">
        <v>2.2000000000000002</v>
      </c>
      <c r="K140" s="55">
        <v>2.9000000000000001E-2</v>
      </c>
      <c r="L140" s="54">
        <v>0.42</v>
      </c>
      <c r="M140" s="54">
        <v>0.95</v>
      </c>
      <c r="N140" s="54">
        <v>0.49</v>
      </c>
      <c r="O140" s="56">
        <v>9.8000000000000007</v>
      </c>
      <c r="P140" s="67">
        <v>2500</v>
      </c>
      <c r="Q140" s="67">
        <v>300</v>
      </c>
      <c r="R140" s="56">
        <v>6</v>
      </c>
      <c r="S140" s="56">
        <v>1.1000000000000001</v>
      </c>
      <c r="T140" s="56">
        <v>4.9000000000000004</v>
      </c>
      <c r="U140" s="56">
        <v>1.1000000000000001</v>
      </c>
      <c r="V140" s="56">
        <v>5.0999999999999996</v>
      </c>
      <c r="W140" s="56">
        <v>7</v>
      </c>
      <c r="X140" s="57">
        <v>4.0999999999999996</v>
      </c>
      <c r="Y140" s="49"/>
      <c r="Z140" s="49"/>
      <c r="AA140" s="49"/>
      <c r="AB140" s="49"/>
      <c r="AC140" s="49"/>
      <c r="AD140" s="49"/>
      <c r="AE140" s="49"/>
      <c r="AF140" s="49"/>
      <c r="AG140" s="49"/>
      <c r="AH140" s="49"/>
      <c r="AI140" s="49"/>
      <c r="AJ140" s="50"/>
      <c r="AK140" s="50"/>
      <c r="AL140" s="50"/>
      <c r="AM140" s="50"/>
      <c r="AN140" s="50"/>
      <c r="AO140" s="50"/>
      <c r="AP140" s="50"/>
      <c r="AQ140" s="50"/>
      <c r="AR140" s="50"/>
      <c r="AS140" s="50"/>
      <c r="AT140" s="50"/>
      <c r="AU140" s="50"/>
      <c r="AV140" s="50"/>
      <c r="AW140" s="50"/>
      <c r="AX140" s="50"/>
      <c r="AY140" s="50"/>
      <c r="AZ140" s="50"/>
      <c r="BA140" s="50"/>
      <c r="BB140" s="50"/>
    </row>
    <row r="141" spans="1:54" s="51" customFormat="1" ht="12" x14ac:dyDescent="0.2">
      <c r="A141" s="125">
        <v>554</v>
      </c>
      <c r="B141" s="52" t="s">
        <v>123</v>
      </c>
      <c r="C141" s="79" t="s">
        <v>154</v>
      </c>
      <c r="D141" s="67">
        <v>160</v>
      </c>
      <c r="E141" s="140">
        <v>39</v>
      </c>
      <c r="F141" s="260">
        <v>9</v>
      </c>
      <c r="G141" s="260">
        <v>2</v>
      </c>
      <c r="H141" s="192">
        <v>0.32</v>
      </c>
      <c r="I141" s="54">
        <v>0.47</v>
      </c>
      <c r="J141" s="54">
        <v>0.85</v>
      </c>
      <c r="K141" s="55">
        <v>2.4E-2</v>
      </c>
      <c r="L141" s="54">
        <v>0.28000000000000003</v>
      </c>
      <c r="M141" s="54">
        <v>0.86</v>
      </c>
      <c r="N141" s="54">
        <v>0.43</v>
      </c>
      <c r="O141" s="56">
        <v>5.9</v>
      </c>
      <c r="P141" s="67">
        <v>1100</v>
      </c>
      <c r="Q141" s="67">
        <v>110</v>
      </c>
      <c r="R141" s="56">
        <v>5.2</v>
      </c>
      <c r="S141" s="54">
        <v>0.93</v>
      </c>
      <c r="T141" s="56">
        <v>4.3</v>
      </c>
      <c r="U141" s="56">
        <v>1.1000000000000001</v>
      </c>
      <c r="V141" s="56">
        <v>4.3</v>
      </c>
      <c r="W141" s="56">
        <v>6.4</v>
      </c>
      <c r="X141" s="57">
        <v>3.1</v>
      </c>
      <c r="Y141" s="49"/>
      <c r="Z141" s="49"/>
      <c r="AA141" s="49"/>
      <c r="AB141" s="49"/>
      <c r="AC141" s="49"/>
      <c r="AD141" s="49"/>
      <c r="AE141" s="49"/>
      <c r="AF141" s="49"/>
      <c r="AG141" s="49"/>
      <c r="AH141" s="49"/>
      <c r="AI141" s="49"/>
      <c r="AJ141" s="50"/>
      <c r="AK141" s="50"/>
      <c r="AL141" s="50"/>
      <c r="AM141" s="50"/>
      <c r="AN141" s="50"/>
      <c r="AO141" s="50"/>
      <c r="AP141" s="50"/>
      <c r="AQ141" s="50"/>
      <c r="AR141" s="50"/>
      <c r="AS141" s="50"/>
      <c r="AT141" s="50"/>
      <c r="AU141" s="50"/>
      <c r="AV141" s="50"/>
      <c r="AW141" s="50"/>
      <c r="AX141" s="50"/>
      <c r="AY141" s="50"/>
      <c r="AZ141" s="50"/>
      <c r="BA141" s="50"/>
      <c r="BB141" s="50"/>
    </row>
    <row r="142" spans="1:54" s="51" customFormat="1" ht="12" x14ac:dyDescent="0.2">
      <c r="A142" s="125">
        <v>554</v>
      </c>
      <c r="B142" s="52" t="s">
        <v>123</v>
      </c>
      <c r="C142" s="79" t="s">
        <v>159</v>
      </c>
      <c r="D142" s="67">
        <v>110</v>
      </c>
      <c r="E142" s="140">
        <v>25</v>
      </c>
      <c r="F142" s="276">
        <v>5</v>
      </c>
      <c r="G142" s="276">
        <v>2</v>
      </c>
      <c r="H142" s="192">
        <v>0.47</v>
      </c>
      <c r="I142" s="54">
        <v>0.4</v>
      </c>
      <c r="J142" s="56">
        <v>1.1000000000000001</v>
      </c>
      <c r="K142" s="55">
        <v>1.4999999999999999E-2</v>
      </c>
      <c r="L142" s="54">
        <v>0.34</v>
      </c>
      <c r="M142" s="56">
        <v>1.1000000000000001</v>
      </c>
      <c r="N142" s="54">
        <v>0.5</v>
      </c>
      <c r="O142" s="56">
        <v>5.0999999999999996</v>
      </c>
      <c r="P142" s="67">
        <v>2000</v>
      </c>
      <c r="Q142" s="67">
        <v>220</v>
      </c>
      <c r="R142" s="56">
        <v>9.1</v>
      </c>
      <c r="S142" s="56">
        <v>1.5</v>
      </c>
      <c r="T142" s="56">
        <v>5.4</v>
      </c>
      <c r="U142" s="56">
        <v>1.2</v>
      </c>
      <c r="V142" s="56">
        <v>4.3</v>
      </c>
      <c r="W142" s="56">
        <v>8.4</v>
      </c>
      <c r="X142" s="57">
        <v>2.8</v>
      </c>
      <c r="Y142" s="49"/>
      <c r="Z142" s="49"/>
      <c r="AA142" s="49"/>
      <c r="AB142" s="49"/>
      <c r="AC142" s="49"/>
      <c r="AD142" s="49"/>
      <c r="AE142" s="49"/>
      <c r="AF142" s="49"/>
      <c r="AG142" s="49"/>
      <c r="AH142" s="49"/>
      <c r="AI142" s="49"/>
      <c r="AJ142" s="50"/>
      <c r="AK142" s="50"/>
      <c r="AL142" s="50"/>
      <c r="AM142" s="50"/>
      <c r="AN142" s="50"/>
      <c r="AO142" s="50"/>
      <c r="AP142" s="50"/>
      <c r="AQ142" s="50"/>
      <c r="AR142" s="50"/>
      <c r="AS142" s="50"/>
      <c r="AT142" s="50"/>
      <c r="AU142" s="50"/>
      <c r="AV142" s="50"/>
      <c r="AW142" s="50"/>
      <c r="AX142" s="50"/>
      <c r="AY142" s="50"/>
      <c r="AZ142" s="50"/>
      <c r="BA142" s="50"/>
      <c r="BB142" s="50"/>
    </row>
    <row r="143" spans="1:54" s="51" customFormat="1" ht="12" x14ac:dyDescent="0.2">
      <c r="A143" s="125">
        <v>554</v>
      </c>
      <c r="B143" s="52" t="s">
        <v>123</v>
      </c>
      <c r="C143" s="79" t="s">
        <v>163</v>
      </c>
      <c r="D143" s="67">
        <v>100</v>
      </c>
      <c r="E143" s="140">
        <v>43</v>
      </c>
      <c r="F143" s="260">
        <v>8</v>
      </c>
      <c r="G143" s="276">
        <v>2</v>
      </c>
      <c r="H143" s="192">
        <v>0.41</v>
      </c>
      <c r="I143" s="54">
        <v>0.25</v>
      </c>
      <c r="J143" s="56">
        <v>2.8</v>
      </c>
      <c r="K143" s="54">
        <v>0.18</v>
      </c>
      <c r="L143" s="54">
        <v>0.44</v>
      </c>
      <c r="M143" s="56">
        <v>1.1000000000000001</v>
      </c>
      <c r="N143" s="56">
        <v>1.1000000000000001</v>
      </c>
      <c r="O143" s="67">
        <v>10</v>
      </c>
      <c r="P143" s="67">
        <v>1400</v>
      </c>
      <c r="Q143" s="67">
        <v>93</v>
      </c>
      <c r="R143" s="56">
        <v>7.5</v>
      </c>
      <c r="S143" s="56">
        <v>1.3</v>
      </c>
      <c r="T143" s="56">
        <v>5.2</v>
      </c>
      <c r="U143" s="56">
        <v>1.3</v>
      </c>
      <c r="V143" s="56">
        <v>5.5</v>
      </c>
      <c r="W143" s="56">
        <v>7.8</v>
      </c>
      <c r="X143" s="57">
        <v>2.4</v>
      </c>
      <c r="Y143" s="49"/>
      <c r="Z143" s="49"/>
      <c r="AA143" s="49"/>
      <c r="AB143" s="49"/>
      <c r="AC143" s="49"/>
      <c r="AD143" s="49"/>
      <c r="AE143" s="49"/>
      <c r="AF143" s="49"/>
      <c r="AG143" s="49"/>
      <c r="AH143" s="49"/>
      <c r="AI143" s="49"/>
      <c r="AJ143" s="50"/>
      <c r="AK143" s="50"/>
      <c r="AL143" s="50"/>
      <c r="AM143" s="50"/>
      <c r="AN143" s="50"/>
      <c r="AO143" s="50"/>
      <c r="AP143" s="50"/>
      <c r="AQ143" s="50"/>
      <c r="AR143" s="50"/>
      <c r="AS143" s="50"/>
      <c r="AT143" s="50"/>
      <c r="AU143" s="50"/>
      <c r="AV143" s="50"/>
      <c r="AW143" s="50"/>
      <c r="AX143" s="50"/>
      <c r="AY143" s="50"/>
      <c r="AZ143" s="50"/>
      <c r="BA143" s="50"/>
      <c r="BB143" s="50"/>
    </row>
    <row r="144" spans="1:54" s="51" customFormat="1" ht="12" x14ac:dyDescent="0.2">
      <c r="A144" s="125">
        <v>554</v>
      </c>
      <c r="B144" s="52" t="s">
        <v>123</v>
      </c>
      <c r="C144" s="79" t="s">
        <v>168</v>
      </c>
      <c r="D144" s="67">
        <v>140</v>
      </c>
      <c r="E144" s="140">
        <v>65</v>
      </c>
      <c r="F144" s="276">
        <v>5</v>
      </c>
      <c r="G144" s="260">
        <v>2</v>
      </c>
      <c r="H144" s="192">
        <v>0.45</v>
      </c>
      <c r="I144" s="54">
        <v>0.21</v>
      </c>
      <c r="J144" s="54">
        <v>0.65</v>
      </c>
      <c r="K144" s="54">
        <v>0.98</v>
      </c>
      <c r="L144" s="54">
        <v>0.27</v>
      </c>
      <c r="M144" s="54">
        <v>0.69</v>
      </c>
      <c r="N144" s="56">
        <v>2.2000000000000002</v>
      </c>
      <c r="O144" s="56">
        <v>3.9</v>
      </c>
      <c r="P144" s="67">
        <v>1300</v>
      </c>
      <c r="Q144" s="67">
        <v>68</v>
      </c>
      <c r="R144" s="56">
        <v>6.3</v>
      </c>
      <c r="S144" s="56">
        <v>1.1000000000000001</v>
      </c>
      <c r="T144" s="56">
        <v>4.2</v>
      </c>
      <c r="U144" s="56">
        <v>1</v>
      </c>
      <c r="V144" s="56">
        <v>5</v>
      </c>
      <c r="W144" s="56">
        <v>6.3</v>
      </c>
      <c r="X144" s="57">
        <v>2.2000000000000002</v>
      </c>
      <c r="Y144" s="49"/>
      <c r="Z144" s="49"/>
      <c r="AA144" s="49"/>
      <c r="AB144" s="49"/>
      <c r="AC144" s="49"/>
      <c r="AD144" s="49"/>
      <c r="AE144" s="49"/>
      <c r="AF144" s="49"/>
      <c r="AG144" s="49"/>
      <c r="AH144" s="49"/>
      <c r="AI144" s="49"/>
      <c r="AJ144" s="50"/>
      <c r="AK144" s="50"/>
      <c r="AL144" s="50"/>
      <c r="AM144" s="50"/>
      <c r="AN144" s="50"/>
      <c r="AO144" s="50"/>
      <c r="AP144" s="50"/>
      <c r="AQ144" s="50"/>
      <c r="AR144" s="50"/>
      <c r="AS144" s="50"/>
      <c r="AT144" s="50"/>
      <c r="AU144" s="50"/>
      <c r="AV144" s="50"/>
      <c r="AW144" s="50"/>
      <c r="AX144" s="50"/>
      <c r="AY144" s="50"/>
      <c r="AZ144" s="50"/>
      <c r="BA144" s="50"/>
      <c r="BB144" s="50"/>
    </row>
    <row r="145" spans="1:54" s="51" customFormat="1" ht="12" x14ac:dyDescent="0.2">
      <c r="A145" s="125">
        <v>554</v>
      </c>
      <c r="B145" s="52" t="s">
        <v>123</v>
      </c>
      <c r="C145" s="79">
        <v>44551</v>
      </c>
      <c r="D145" s="67">
        <v>240</v>
      </c>
      <c r="E145" s="140">
        <v>93</v>
      </c>
      <c r="F145" s="140">
        <v>11</v>
      </c>
      <c r="G145" s="264">
        <v>4</v>
      </c>
      <c r="H145" s="192">
        <v>0.4</v>
      </c>
      <c r="I145" s="54">
        <v>0.34</v>
      </c>
      <c r="J145" s="54">
        <v>0.79</v>
      </c>
      <c r="K145" s="55">
        <v>2.9000000000000001E-2</v>
      </c>
      <c r="L145" s="54">
        <v>0.3</v>
      </c>
      <c r="M145" s="54">
        <v>0.72</v>
      </c>
      <c r="N145" s="54">
        <v>0.51</v>
      </c>
      <c r="O145" s="56">
        <v>6</v>
      </c>
      <c r="P145" s="67">
        <v>1700</v>
      </c>
      <c r="Q145" s="67">
        <v>110</v>
      </c>
      <c r="R145" s="56">
        <v>5.7</v>
      </c>
      <c r="S145" s="56">
        <v>1.1000000000000001</v>
      </c>
      <c r="T145" s="56">
        <v>4.4000000000000004</v>
      </c>
      <c r="U145" s="56">
        <v>1.1000000000000001</v>
      </c>
      <c r="V145" s="56">
        <v>4.7</v>
      </c>
      <c r="W145" s="56">
        <v>6.1</v>
      </c>
      <c r="X145" s="57">
        <v>3.3</v>
      </c>
      <c r="Y145" s="49"/>
      <c r="Z145" s="49"/>
      <c r="AA145" s="49"/>
      <c r="AB145" s="49"/>
      <c r="AC145" s="49"/>
      <c r="AD145" s="49"/>
      <c r="AE145" s="49"/>
      <c r="AF145" s="49"/>
      <c r="AG145" s="49"/>
      <c r="AH145" s="49"/>
      <c r="AI145" s="49"/>
      <c r="AJ145" s="50"/>
      <c r="AK145" s="50"/>
      <c r="AL145" s="50"/>
      <c r="AM145" s="50"/>
      <c r="AN145" s="50"/>
      <c r="AO145" s="50"/>
      <c r="AP145" s="50"/>
      <c r="AQ145" s="50"/>
      <c r="AR145" s="50"/>
      <c r="AS145" s="50"/>
      <c r="AT145" s="50"/>
      <c r="AU145" s="50"/>
      <c r="AV145" s="50"/>
      <c r="AW145" s="50"/>
      <c r="AX145" s="50"/>
      <c r="AY145" s="50"/>
      <c r="AZ145" s="50"/>
      <c r="BA145" s="50"/>
      <c r="BB145" s="50"/>
    </row>
    <row r="146" spans="1:54" s="51" customFormat="1" ht="12" x14ac:dyDescent="0.2">
      <c r="A146" s="49"/>
      <c r="B146" s="49"/>
      <c r="C146" s="61"/>
      <c r="D146" s="63"/>
      <c r="E146" s="63"/>
      <c r="F146" s="62"/>
      <c r="G146" s="62"/>
      <c r="H146" s="62"/>
      <c r="I146" s="62"/>
      <c r="J146" s="62"/>
      <c r="K146" s="64"/>
      <c r="L146" s="63"/>
      <c r="M146" s="65"/>
      <c r="N146" s="63"/>
      <c r="O146" s="65"/>
      <c r="P146" s="62"/>
      <c r="Q146" s="62"/>
      <c r="R146" s="65"/>
      <c r="S146" s="65"/>
      <c r="T146" s="65"/>
      <c r="U146" s="65"/>
      <c r="V146" s="65"/>
      <c r="W146" s="65"/>
      <c r="X146" s="62"/>
      <c r="Y146" s="49"/>
      <c r="Z146" s="49"/>
      <c r="AA146" s="49"/>
      <c r="AB146" s="49"/>
      <c r="AC146" s="49"/>
      <c r="AD146" s="49"/>
      <c r="AE146" s="49"/>
      <c r="AF146" s="49"/>
      <c r="AG146" s="49"/>
      <c r="AH146" s="49"/>
      <c r="AI146" s="49"/>
      <c r="AJ146" s="50"/>
      <c r="AK146" s="50"/>
      <c r="AL146" s="50"/>
      <c r="AM146" s="50"/>
      <c r="AN146" s="50"/>
      <c r="AO146" s="50"/>
      <c r="AP146" s="50"/>
      <c r="AQ146" s="50"/>
      <c r="AR146" s="50"/>
      <c r="AS146" s="50"/>
      <c r="AT146" s="50"/>
      <c r="AU146" s="50"/>
      <c r="AV146" s="50"/>
      <c r="AW146" s="50"/>
      <c r="AX146" s="50"/>
      <c r="AY146" s="50"/>
      <c r="AZ146" s="50"/>
      <c r="BA146" s="50"/>
      <c r="BB146" s="50"/>
    </row>
    <row r="147" spans="1:54" s="51" customFormat="1" ht="12" x14ac:dyDescent="0.2">
      <c r="A147" s="49"/>
      <c r="B147" s="49"/>
      <c r="C147" s="61" t="s">
        <v>19</v>
      </c>
      <c r="D147" s="175">
        <f>MIN(D140:D145)</f>
        <v>100</v>
      </c>
      <c r="E147" s="175"/>
      <c r="F147" s="175">
        <f t="shared" ref="F147:X147" si="45">MIN(F140:F145)</f>
        <v>5</v>
      </c>
      <c r="G147" s="175"/>
      <c r="H147" s="175"/>
      <c r="I147" s="176">
        <f t="shared" si="45"/>
        <v>0.21</v>
      </c>
      <c r="J147" s="176">
        <f t="shared" si="45"/>
        <v>0.65</v>
      </c>
      <c r="K147" s="176">
        <f t="shared" si="45"/>
        <v>1.4999999999999999E-2</v>
      </c>
      <c r="L147" s="176">
        <f t="shared" si="45"/>
        <v>0.27</v>
      </c>
      <c r="M147" s="174">
        <f t="shared" si="45"/>
        <v>0.69</v>
      </c>
      <c r="N147" s="174">
        <f t="shared" si="45"/>
        <v>0.43</v>
      </c>
      <c r="O147" s="174">
        <f t="shared" si="45"/>
        <v>3.9</v>
      </c>
      <c r="P147" s="175">
        <f t="shared" ref="P147:W147" si="46">MIN(P140:P145)</f>
        <v>1100</v>
      </c>
      <c r="Q147" s="175">
        <f t="shared" si="46"/>
        <v>68</v>
      </c>
      <c r="R147" s="174">
        <f t="shared" si="46"/>
        <v>5.2</v>
      </c>
      <c r="S147" s="174">
        <f t="shared" si="46"/>
        <v>0.93</v>
      </c>
      <c r="T147" s="174">
        <f t="shared" si="46"/>
        <v>4.2</v>
      </c>
      <c r="U147" s="174">
        <f t="shared" si="46"/>
        <v>1</v>
      </c>
      <c r="V147" s="174">
        <f t="shared" si="46"/>
        <v>4.3</v>
      </c>
      <c r="W147" s="174">
        <f t="shared" si="46"/>
        <v>6.1</v>
      </c>
      <c r="X147" s="174">
        <f t="shared" si="45"/>
        <v>2.2000000000000002</v>
      </c>
      <c r="Y147" s="49"/>
      <c r="Z147" s="49"/>
      <c r="AA147" s="49"/>
      <c r="AB147" s="49"/>
      <c r="AC147" s="49"/>
      <c r="AD147" s="49"/>
      <c r="AE147" s="49"/>
      <c r="AF147" s="49"/>
      <c r="AG147" s="49"/>
      <c r="AH147" s="49"/>
      <c r="AI147" s="49"/>
      <c r="AJ147" s="50"/>
      <c r="AK147" s="50"/>
      <c r="AL147" s="50"/>
      <c r="AM147" s="50"/>
      <c r="AN147" s="50"/>
      <c r="AO147" s="50"/>
      <c r="AP147" s="50"/>
      <c r="AQ147" s="50"/>
      <c r="AR147" s="50"/>
      <c r="AS147" s="50"/>
      <c r="AT147" s="50"/>
      <c r="AU147" s="50"/>
      <c r="AV147" s="50"/>
      <c r="AW147" s="50"/>
      <c r="AX147" s="50"/>
      <c r="AY147" s="50"/>
      <c r="AZ147" s="50"/>
      <c r="BA147" s="50"/>
      <c r="BB147" s="50"/>
    </row>
    <row r="148" spans="1:54" s="51" customFormat="1" ht="12" x14ac:dyDescent="0.2">
      <c r="A148" s="49"/>
      <c r="B148" s="49"/>
      <c r="C148" s="61" t="s">
        <v>20</v>
      </c>
      <c r="D148" s="175">
        <f>AVERAGE(D140:D145)</f>
        <v>173.33333333333334</v>
      </c>
      <c r="E148" s="175"/>
      <c r="F148" s="175">
        <f t="shared" ref="F148:X148" si="47">AVERAGE(F140:F145)</f>
        <v>8.8333333333333339</v>
      </c>
      <c r="G148" s="175"/>
      <c r="H148" s="175"/>
      <c r="I148" s="176">
        <f t="shared" si="47"/>
        <v>0.40166666666666662</v>
      </c>
      <c r="J148" s="176">
        <f t="shared" si="47"/>
        <v>1.3983333333333334</v>
      </c>
      <c r="K148" s="176">
        <f t="shared" si="47"/>
        <v>0.20949999999999999</v>
      </c>
      <c r="L148" s="176">
        <f t="shared" si="47"/>
        <v>0.34166666666666662</v>
      </c>
      <c r="M148" s="174">
        <f t="shared" si="47"/>
        <v>0.90333333333333321</v>
      </c>
      <c r="N148" s="174">
        <f t="shared" si="47"/>
        <v>0.8716666666666667</v>
      </c>
      <c r="O148" s="174">
        <f t="shared" si="47"/>
        <v>6.7833333333333341</v>
      </c>
      <c r="P148" s="175">
        <f t="shared" ref="P148:W148" si="48">AVERAGE(P140:P145)</f>
        <v>1666.6666666666667</v>
      </c>
      <c r="Q148" s="175">
        <f t="shared" si="48"/>
        <v>150.16666666666666</v>
      </c>
      <c r="R148" s="174">
        <f t="shared" si="48"/>
        <v>6.6333333333333329</v>
      </c>
      <c r="S148" s="174">
        <f t="shared" si="48"/>
        <v>1.1716666666666666</v>
      </c>
      <c r="T148" s="174">
        <f t="shared" si="48"/>
        <v>4.7333333333333334</v>
      </c>
      <c r="U148" s="174">
        <f t="shared" si="48"/>
        <v>1.1333333333333335</v>
      </c>
      <c r="V148" s="174">
        <f t="shared" si="48"/>
        <v>4.8166666666666664</v>
      </c>
      <c r="W148" s="174">
        <f t="shared" si="48"/>
        <v>7</v>
      </c>
      <c r="X148" s="174">
        <f t="shared" si="47"/>
        <v>2.9833333333333338</v>
      </c>
      <c r="Y148" s="49"/>
      <c r="Z148" s="49"/>
      <c r="AA148" s="49"/>
      <c r="AB148" s="49"/>
      <c r="AC148" s="49"/>
      <c r="AD148" s="49"/>
      <c r="AE148" s="49"/>
      <c r="AF148" s="49"/>
      <c r="AG148" s="49"/>
      <c r="AH148" s="49"/>
      <c r="AI148" s="49"/>
      <c r="AJ148" s="50"/>
      <c r="AK148" s="50"/>
      <c r="AL148" s="50"/>
      <c r="AM148" s="50"/>
      <c r="AN148" s="50"/>
      <c r="AO148" s="50"/>
      <c r="AP148" s="50"/>
      <c r="AQ148" s="50"/>
      <c r="AR148" s="50"/>
      <c r="AS148" s="50"/>
      <c r="AT148" s="50"/>
      <c r="AU148" s="50"/>
      <c r="AV148" s="50"/>
      <c r="AW148" s="50"/>
      <c r="AX148" s="50"/>
      <c r="AY148" s="50"/>
      <c r="AZ148" s="50"/>
      <c r="BA148" s="50"/>
      <c r="BB148" s="50"/>
    </row>
    <row r="149" spans="1:54" s="51" customFormat="1" ht="12" x14ac:dyDescent="0.2">
      <c r="A149" s="49"/>
      <c r="B149" s="49"/>
      <c r="C149" s="61" t="s">
        <v>21</v>
      </c>
      <c r="D149" s="175">
        <f>MAX(D140:D145)</f>
        <v>290</v>
      </c>
      <c r="E149" s="175"/>
      <c r="F149" s="175">
        <f t="shared" ref="F149:X149" si="49">MAX(F140:F145)</f>
        <v>15</v>
      </c>
      <c r="G149" s="175"/>
      <c r="H149" s="175"/>
      <c r="I149" s="176">
        <f t="shared" si="49"/>
        <v>0.74</v>
      </c>
      <c r="J149" s="176">
        <f t="shared" si="49"/>
        <v>2.8</v>
      </c>
      <c r="K149" s="176">
        <f t="shared" si="49"/>
        <v>0.98</v>
      </c>
      <c r="L149" s="176">
        <f t="shared" si="49"/>
        <v>0.44</v>
      </c>
      <c r="M149" s="174">
        <f t="shared" si="49"/>
        <v>1.1000000000000001</v>
      </c>
      <c r="N149" s="174">
        <f t="shared" si="49"/>
        <v>2.2000000000000002</v>
      </c>
      <c r="O149" s="174">
        <f t="shared" si="49"/>
        <v>10</v>
      </c>
      <c r="P149" s="175">
        <f t="shared" ref="P149:W149" si="50">MAX(P140:P145)</f>
        <v>2500</v>
      </c>
      <c r="Q149" s="175">
        <f t="shared" si="50"/>
        <v>300</v>
      </c>
      <c r="R149" s="174">
        <f t="shared" si="50"/>
        <v>9.1</v>
      </c>
      <c r="S149" s="174">
        <f t="shared" si="50"/>
        <v>1.5</v>
      </c>
      <c r="T149" s="174">
        <f t="shared" si="50"/>
        <v>5.4</v>
      </c>
      <c r="U149" s="174">
        <f t="shared" si="50"/>
        <v>1.3</v>
      </c>
      <c r="V149" s="174">
        <f t="shared" si="50"/>
        <v>5.5</v>
      </c>
      <c r="W149" s="174">
        <f t="shared" si="50"/>
        <v>8.4</v>
      </c>
      <c r="X149" s="174">
        <f t="shared" si="49"/>
        <v>4.0999999999999996</v>
      </c>
      <c r="Y149" s="49"/>
      <c r="Z149" s="49"/>
      <c r="AA149" s="49"/>
      <c r="AB149" s="49"/>
      <c r="AC149" s="49"/>
      <c r="AD149" s="49"/>
      <c r="AE149" s="49"/>
      <c r="AF149" s="49"/>
      <c r="AG149" s="49"/>
      <c r="AH149" s="49"/>
      <c r="AI149" s="49"/>
      <c r="AJ149" s="50"/>
      <c r="AK149" s="50"/>
      <c r="AL149" s="50"/>
      <c r="AM149" s="50"/>
      <c r="AN149" s="50"/>
      <c r="AO149" s="50"/>
      <c r="AP149" s="50"/>
      <c r="AQ149" s="50"/>
      <c r="AR149" s="50"/>
      <c r="AS149" s="50"/>
      <c r="AT149" s="50"/>
      <c r="AU149" s="50"/>
      <c r="AV149" s="50"/>
      <c r="AW149" s="50"/>
      <c r="AX149" s="50"/>
      <c r="AY149" s="50"/>
      <c r="AZ149" s="50"/>
      <c r="BA149" s="50"/>
      <c r="BB149" s="50"/>
    </row>
    <row r="150" spans="1:54" s="51" customFormat="1" ht="12" x14ac:dyDescent="0.2">
      <c r="A150" s="49"/>
      <c r="B150" s="49"/>
      <c r="C150" s="61"/>
      <c r="D150" s="70"/>
      <c r="E150" s="70"/>
      <c r="F150" s="70"/>
      <c r="G150" s="70"/>
      <c r="H150" s="70"/>
      <c r="I150" s="77"/>
      <c r="J150" s="77"/>
      <c r="K150" s="78"/>
      <c r="L150" s="70"/>
      <c r="M150" s="71"/>
      <c r="N150" s="71"/>
      <c r="O150" s="71"/>
      <c r="P150" s="77"/>
      <c r="Q150" s="77"/>
      <c r="R150" s="71"/>
      <c r="S150" s="71"/>
      <c r="T150" s="71"/>
      <c r="U150" s="71"/>
      <c r="V150" s="71"/>
      <c r="W150" s="71"/>
      <c r="X150" s="70"/>
      <c r="Y150" s="49"/>
      <c r="Z150" s="49"/>
      <c r="AA150" s="49"/>
      <c r="AB150" s="49"/>
      <c r="AC150" s="49"/>
      <c r="AD150" s="49"/>
      <c r="AE150" s="49"/>
      <c r="AF150" s="49"/>
      <c r="AG150" s="49"/>
      <c r="AH150" s="49"/>
      <c r="AI150" s="49"/>
      <c r="AJ150" s="50"/>
      <c r="AK150" s="50"/>
      <c r="AL150" s="50"/>
      <c r="AM150" s="50"/>
      <c r="AN150" s="50"/>
      <c r="AO150" s="50"/>
      <c r="AP150" s="50"/>
      <c r="AQ150" s="50"/>
      <c r="AR150" s="50"/>
      <c r="AS150" s="50"/>
      <c r="AT150" s="50"/>
      <c r="AU150" s="50"/>
      <c r="AV150" s="50"/>
      <c r="AW150" s="50"/>
      <c r="AX150" s="50"/>
      <c r="AY150" s="50"/>
      <c r="AZ150" s="50"/>
      <c r="BA150" s="50"/>
      <c r="BB150" s="50"/>
    </row>
    <row r="151" spans="1:54" s="51" customFormat="1" ht="12" x14ac:dyDescent="0.2">
      <c r="A151" s="49"/>
      <c r="B151" s="49"/>
      <c r="C151" s="61"/>
      <c r="D151" s="70"/>
      <c r="E151" s="70"/>
      <c r="F151" s="70"/>
      <c r="G151" s="70"/>
      <c r="H151" s="70"/>
      <c r="I151" s="77"/>
      <c r="J151" s="77"/>
      <c r="K151" s="78"/>
      <c r="L151" s="70"/>
      <c r="M151" s="71"/>
      <c r="N151" s="71"/>
      <c r="O151" s="71"/>
      <c r="P151" s="77"/>
      <c r="Q151" s="77"/>
      <c r="R151" s="71"/>
      <c r="S151" s="71"/>
      <c r="T151" s="71"/>
      <c r="U151" s="71"/>
      <c r="V151" s="71"/>
      <c r="W151" s="71"/>
      <c r="X151" s="70"/>
      <c r="Y151" s="49"/>
      <c r="Z151" s="49"/>
      <c r="AA151" s="49"/>
      <c r="AB151" s="49"/>
      <c r="AC151" s="49"/>
      <c r="AD151" s="49"/>
      <c r="AE151" s="49"/>
      <c r="AF151" s="49"/>
      <c r="AG151" s="49"/>
      <c r="AH151" s="49"/>
      <c r="AI151" s="49"/>
      <c r="AJ151" s="50"/>
      <c r="AK151" s="50"/>
      <c r="AL151" s="50"/>
      <c r="AM151" s="50"/>
      <c r="AN151" s="50"/>
      <c r="AO151" s="50"/>
      <c r="AP151" s="50"/>
      <c r="AQ151" s="50"/>
      <c r="AR151" s="50"/>
      <c r="AS151" s="50"/>
      <c r="AT151" s="50"/>
      <c r="AU151" s="50"/>
      <c r="AV151" s="50"/>
      <c r="AW151" s="50"/>
      <c r="AX151" s="50"/>
      <c r="AY151" s="50"/>
      <c r="AZ151" s="50"/>
      <c r="BA151" s="50"/>
      <c r="BB151" s="50"/>
    </row>
    <row r="152" spans="1:54" s="51" customFormat="1" ht="12" x14ac:dyDescent="0.2">
      <c r="A152" s="125">
        <v>558</v>
      </c>
      <c r="B152" s="52" t="s">
        <v>124</v>
      </c>
      <c r="C152" s="79">
        <v>44252</v>
      </c>
      <c r="D152" s="67">
        <v>230</v>
      </c>
      <c r="E152" s="140">
        <v>88</v>
      </c>
      <c r="F152" s="140">
        <v>21</v>
      </c>
      <c r="G152" s="260">
        <v>3</v>
      </c>
      <c r="H152" s="192">
        <v>0.35</v>
      </c>
      <c r="I152" s="54">
        <v>0.34</v>
      </c>
      <c r="J152" s="54">
        <v>0.84</v>
      </c>
      <c r="K152" s="55">
        <v>2.4E-2</v>
      </c>
      <c r="L152" s="54">
        <v>0.23</v>
      </c>
      <c r="M152" s="54">
        <v>0.57999999999999996</v>
      </c>
      <c r="N152" s="54">
        <v>0.53</v>
      </c>
      <c r="O152" s="56">
        <v>4.4000000000000004</v>
      </c>
      <c r="P152" s="67">
        <v>1200</v>
      </c>
      <c r="Q152" s="67">
        <v>84</v>
      </c>
      <c r="R152" s="56">
        <v>5.0999999999999996</v>
      </c>
      <c r="S152" s="54">
        <v>0.92</v>
      </c>
      <c r="T152" s="56">
        <v>3.8</v>
      </c>
      <c r="U152" s="54">
        <v>0.69</v>
      </c>
      <c r="V152" s="56">
        <v>4.0999999999999996</v>
      </c>
      <c r="W152" s="56">
        <v>5.4</v>
      </c>
      <c r="X152" s="57">
        <v>3.7</v>
      </c>
      <c r="Y152" s="49"/>
      <c r="Z152" s="49"/>
      <c r="AA152" s="49"/>
      <c r="AB152" s="49"/>
      <c r="AC152" s="49"/>
      <c r="AD152" s="49"/>
      <c r="AE152" s="49"/>
      <c r="AF152" s="49"/>
      <c r="AG152" s="49"/>
      <c r="AH152" s="49"/>
      <c r="AI152" s="49"/>
      <c r="AJ152" s="50"/>
      <c r="AK152" s="50"/>
      <c r="AL152" s="50"/>
      <c r="AM152" s="50"/>
      <c r="AN152" s="50"/>
      <c r="AO152" s="50"/>
      <c r="AP152" s="50"/>
      <c r="AQ152" s="50"/>
      <c r="AR152" s="50"/>
      <c r="AS152" s="50"/>
      <c r="AT152" s="50"/>
      <c r="AU152" s="50"/>
      <c r="AV152" s="50"/>
      <c r="AW152" s="50"/>
      <c r="AX152" s="50"/>
      <c r="AY152" s="50"/>
      <c r="AZ152" s="50"/>
      <c r="BA152" s="50"/>
      <c r="BB152" s="50"/>
    </row>
    <row r="153" spans="1:54" s="51" customFormat="1" ht="12" x14ac:dyDescent="0.2">
      <c r="A153" s="125">
        <v>558</v>
      </c>
      <c r="B153" s="52" t="s">
        <v>124</v>
      </c>
      <c r="C153" s="79" t="s">
        <v>154</v>
      </c>
      <c r="D153" s="67">
        <v>160</v>
      </c>
      <c r="E153" s="140">
        <v>46</v>
      </c>
      <c r="F153" s="140">
        <v>11</v>
      </c>
      <c r="G153" s="260">
        <v>3</v>
      </c>
      <c r="H153" s="192">
        <v>0.3</v>
      </c>
      <c r="I153" s="54">
        <v>0.2</v>
      </c>
      <c r="J153" s="54">
        <v>0.7</v>
      </c>
      <c r="K153" s="55">
        <v>1.7000000000000001E-2</v>
      </c>
      <c r="L153" s="54">
        <v>0.16</v>
      </c>
      <c r="M153" s="54">
        <v>0.49</v>
      </c>
      <c r="N153" s="54">
        <v>0.32</v>
      </c>
      <c r="O153" s="56">
        <v>2.7</v>
      </c>
      <c r="P153" s="67">
        <v>740</v>
      </c>
      <c r="Q153" s="67">
        <v>51</v>
      </c>
      <c r="R153" s="56">
        <v>4.5999999999999996</v>
      </c>
      <c r="S153" s="54">
        <v>0.87</v>
      </c>
      <c r="T153" s="56">
        <v>3.5</v>
      </c>
      <c r="U153" s="54">
        <v>0.68</v>
      </c>
      <c r="V153" s="56">
        <v>3.7</v>
      </c>
      <c r="W153" s="56">
        <v>5.0999999999999996</v>
      </c>
      <c r="X153" s="57">
        <v>3.1</v>
      </c>
      <c r="Y153" s="49"/>
      <c r="Z153" s="49"/>
      <c r="AA153" s="49"/>
      <c r="AB153" s="49"/>
      <c r="AC153" s="49"/>
      <c r="AD153" s="49"/>
      <c r="AE153" s="49"/>
      <c r="AF153" s="49"/>
      <c r="AG153" s="49"/>
      <c r="AH153" s="49"/>
      <c r="AI153" s="49"/>
      <c r="AJ153" s="50"/>
      <c r="AK153" s="50"/>
      <c r="AL153" s="50"/>
      <c r="AM153" s="50"/>
      <c r="AN153" s="50"/>
      <c r="AO153" s="50"/>
      <c r="AP153" s="50"/>
      <c r="AQ153" s="50"/>
      <c r="AR153" s="50"/>
      <c r="AS153" s="50"/>
      <c r="AT153" s="50"/>
      <c r="AU153" s="50"/>
      <c r="AV153" s="50"/>
      <c r="AW153" s="50"/>
      <c r="AX153" s="50"/>
      <c r="AY153" s="50"/>
      <c r="AZ153" s="50"/>
      <c r="BA153" s="50"/>
      <c r="BB153" s="50"/>
    </row>
    <row r="154" spans="1:54" s="51" customFormat="1" ht="12" x14ac:dyDescent="0.2">
      <c r="A154" s="125">
        <v>558</v>
      </c>
      <c r="B154" s="52" t="s">
        <v>124</v>
      </c>
      <c r="C154" s="79" t="s">
        <v>159</v>
      </c>
      <c r="D154" s="67">
        <v>130</v>
      </c>
      <c r="E154" s="140">
        <v>29</v>
      </c>
      <c r="F154" s="276">
        <v>5</v>
      </c>
      <c r="G154" s="276">
        <v>2</v>
      </c>
      <c r="H154" s="192">
        <v>0.38</v>
      </c>
      <c r="I154" s="54">
        <v>0.19</v>
      </c>
      <c r="J154" s="54">
        <v>0.61</v>
      </c>
      <c r="K154" s="55">
        <v>1.4999999999999999E-2</v>
      </c>
      <c r="L154" s="54">
        <v>0.18</v>
      </c>
      <c r="M154" s="54">
        <v>0.55000000000000004</v>
      </c>
      <c r="N154" s="54">
        <v>0.27</v>
      </c>
      <c r="O154" s="56">
        <v>1.9</v>
      </c>
      <c r="P154" s="67">
        <v>830</v>
      </c>
      <c r="Q154" s="67">
        <v>120</v>
      </c>
      <c r="R154" s="56">
        <v>5</v>
      </c>
      <c r="S154" s="54">
        <v>0.89</v>
      </c>
      <c r="T154" s="56">
        <v>3.5</v>
      </c>
      <c r="U154" s="54">
        <v>0.74</v>
      </c>
      <c r="V154" s="56">
        <v>3.3</v>
      </c>
      <c r="W154" s="56">
        <v>4.9000000000000004</v>
      </c>
      <c r="X154" s="57">
        <v>1.9</v>
      </c>
      <c r="Y154" s="49"/>
      <c r="Z154" s="49"/>
      <c r="AA154" s="49"/>
      <c r="AB154" s="49"/>
      <c r="AC154" s="49"/>
      <c r="AD154" s="49"/>
      <c r="AE154" s="49"/>
      <c r="AF154" s="49"/>
      <c r="AG154" s="49"/>
      <c r="AH154" s="49"/>
      <c r="AI154" s="49"/>
      <c r="AJ154" s="50"/>
      <c r="AK154" s="50"/>
      <c r="AL154" s="50"/>
      <c r="AM154" s="50"/>
      <c r="AN154" s="50"/>
      <c r="AO154" s="50"/>
      <c r="AP154" s="50"/>
      <c r="AQ154" s="50"/>
      <c r="AR154" s="50"/>
      <c r="AS154" s="50"/>
      <c r="AT154" s="50"/>
      <c r="AU154" s="50"/>
      <c r="AV154" s="50"/>
      <c r="AW154" s="50"/>
      <c r="AX154" s="50"/>
      <c r="AY154" s="50"/>
      <c r="AZ154" s="50"/>
      <c r="BA154" s="50"/>
      <c r="BB154" s="50"/>
    </row>
    <row r="155" spans="1:54" s="51" customFormat="1" ht="12" x14ac:dyDescent="0.2">
      <c r="A155" s="125">
        <v>558</v>
      </c>
      <c r="B155" s="52" t="s">
        <v>124</v>
      </c>
      <c r="C155" s="79" t="s">
        <v>163</v>
      </c>
      <c r="D155" s="67">
        <v>87</v>
      </c>
      <c r="E155" s="140">
        <v>32</v>
      </c>
      <c r="F155" s="260">
        <v>7</v>
      </c>
      <c r="G155" s="276">
        <v>2</v>
      </c>
      <c r="H155" s="192">
        <v>0.44</v>
      </c>
      <c r="I155" s="54">
        <v>0.2</v>
      </c>
      <c r="J155" s="54">
        <v>0.82</v>
      </c>
      <c r="K155" s="54">
        <v>0.23</v>
      </c>
      <c r="L155" s="54">
        <v>0.15</v>
      </c>
      <c r="M155" s="54">
        <v>0.56999999999999995</v>
      </c>
      <c r="N155" s="56">
        <v>1.3</v>
      </c>
      <c r="O155" s="56">
        <v>1.6</v>
      </c>
      <c r="P155" s="67">
        <v>1200</v>
      </c>
      <c r="Q155" s="67">
        <v>180</v>
      </c>
      <c r="R155" s="56">
        <v>5.5</v>
      </c>
      <c r="S155" s="56">
        <v>1</v>
      </c>
      <c r="T155" s="56">
        <v>3.7</v>
      </c>
      <c r="U155" s="54">
        <v>0.78</v>
      </c>
      <c r="V155" s="56">
        <v>3.5</v>
      </c>
      <c r="W155" s="56">
        <v>5.2</v>
      </c>
      <c r="X155" s="57">
        <v>1.7</v>
      </c>
      <c r="Y155" s="49"/>
      <c r="Z155" s="49"/>
      <c r="AA155" s="49"/>
      <c r="AB155" s="49"/>
      <c r="AC155" s="49"/>
      <c r="AD155" s="49"/>
      <c r="AE155" s="49"/>
      <c r="AF155" s="49"/>
      <c r="AG155" s="49"/>
      <c r="AH155" s="49"/>
      <c r="AI155" s="49"/>
      <c r="AJ155" s="50"/>
      <c r="AK155" s="50"/>
      <c r="AL155" s="50"/>
      <c r="AM155" s="50"/>
      <c r="AN155" s="50"/>
      <c r="AO155" s="50"/>
      <c r="AP155" s="50"/>
      <c r="AQ155" s="50"/>
      <c r="AR155" s="50"/>
      <c r="AS155" s="50"/>
      <c r="AT155" s="50"/>
      <c r="AU155" s="50"/>
      <c r="AV155" s="50"/>
      <c r="AW155" s="50"/>
      <c r="AX155" s="50"/>
      <c r="AY155" s="50"/>
      <c r="AZ155" s="50"/>
      <c r="BA155" s="50"/>
      <c r="BB155" s="50"/>
    </row>
    <row r="156" spans="1:54" s="51" customFormat="1" ht="12" x14ac:dyDescent="0.2">
      <c r="A156" s="125">
        <v>558</v>
      </c>
      <c r="B156" s="52" t="s">
        <v>124</v>
      </c>
      <c r="C156" s="79" t="s">
        <v>168</v>
      </c>
      <c r="D156" s="67">
        <v>130</v>
      </c>
      <c r="E156" s="140">
        <v>61</v>
      </c>
      <c r="F156" s="260">
        <v>6</v>
      </c>
      <c r="G156" s="276">
        <v>2</v>
      </c>
      <c r="H156" s="192">
        <v>0.42</v>
      </c>
      <c r="I156" s="54">
        <v>0.16</v>
      </c>
      <c r="J156" s="54">
        <v>0.66</v>
      </c>
      <c r="K156" s="54">
        <v>0.67</v>
      </c>
      <c r="L156" s="54">
        <v>0.2</v>
      </c>
      <c r="M156" s="54">
        <v>0.55000000000000004</v>
      </c>
      <c r="N156" s="56">
        <v>1.7</v>
      </c>
      <c r="O156" s="56">
        <v>2.5</v>
      </c>
      <c r="P156" s="67">
        <v>1100</v>
      </c>
      <c r="Q156" s="67">
        <v>63</v>
      </c>
      <c r="R156" s="56">
        <v>5.5</v>
      </c>
      <c r="S156" s="56">
        <v>1</v>
      </c>
      <c r="T156" s="56">
        <v>3.7</v>
      </c>
      <c r="U156" s="54">
        <v>0.75</v>
      </c>
      <c r="V156" s="56">
        <v>4.5999999999999996</v>
      </c>
      <c r="W156" s="56">
        <v>5.0999999999999996</v>
      </c>
      <c r="X156" s="57">
        <v>2.1</v>
      </c>
      <c r="Y156" s="49"/>
      <c r="Z156" s="49"/>
      <c r="AA156" s="49"/>
      <c r="AB156" s="49"/>
      <c r="AC156" s="49"/>
      <c r="AD156" s="49"/>
      <c r="AE156" s="49"/>
      <c r="AF156" s="49"/>
      <c r="AG156" s="49"/>
      <c r="AH156" s="49"/>
      <c r="AI156" s="49"/>
      <c r="AJ156" s="50"/>
      <c r="AK156" s="50"/>
      <c r="AL156" s="50"/>
      <c r="AM156" s="50"/>
      <c r="AN156" s="50"/>
      <c r="AO156" s="50"/>
      <c r="AP156" s="50"/>
      <c r="AQ156" s="50"/>
      <c r="AR156" s="50"/>
      <c r="AS156" s="50"/>
      <c r="AT156" s="50"/>
      <c r="AU156" s="50"/>
      <c r="AV156" s="50"/>
      <c r="AW156" s="50"/>
      <c r="AX156" s="50"/>
      <c r="AY156" s="50"/>
      <c r="AZ156" s="50"/>
      <c r="BA156" s="50"/>
      <c r="BB156" s="50"/>
    </row>
    <row r="157" spans="1:54" s="51" customFormat="1" ht="12" x14ac:dyDescent="0.2">
      <c r="A157" s="125">
        <v>558</v>
      </c>
      <c r="B157" s="52" t="s">
        <v>124</v>
      </c>
      <c r="C157" s="79">
        <v>44551</v>
      </c>
      <c r="D157" s="67">
        <v>240</v>
      </c>
      <c r="E157" s="140">
        <v>90</v>
      </c>
      <c r="F157" s="140">
        <v>13</v>
      </c>
      <c r="G157" s="264">
        <v>3</v>
      </c>
      <c r="H157" s="192">
        <v>0.38</v>
      </c>
      <c r="I157" s="54">
        <v>0.28000000000000003</v>
      </c>
      <c r="J157" s="54">
        <v>0.94</v>
      </c>
      <c r="K157" s="55">
        <v>2.5999999999999999E-2</v>
      </c>
      <c r="L157" s="54">
        <v>0.23</v>
      </c>
      <c r="M157" s="54">
        <v>0.6</v>
      </c>
      <c r="N157" s="54">
        <v>0.53</v>
      </c>
      <c r="O157" s="56">
        <v>4.2</v>
      </c>
      <c r="P157" s="67">
        <v>1200</v>
      </c>
      <c r="Q157" s="67">
        <v>72</v>
      </c>
      <c r="R157" s="56">
        <v>5.4</v>
      </c>
      <c r="S157" s="54">
        <v>0.97</v>
      </c>
      <c r="T157" s="56">
        <v>3.8</v>
      </c>
      <c r="U157" s="54">
        <v>0.74</v>
      </c>
      <c r="V157" s="56">
        <v>4.3</v>
      </c>
      <c r="W157" s="56">
        <v>5.0999999999999996</v>
      </c>
      <c r="X157" s="57">
        <v>3.1</v>
      </c>
      <c r="Y157" s="49"/>
      <c r="Z157" s="49"/>
      <c r="AA157" s="49"/>
      <c r="AB157" s="49"/>
      <c r="AC157" s="49"/>
      <c r="AD157" s="49"/>
      <c r="AE157" s="49"/>
      <c r="AF157" s="49"/>
      <c r="AG157" s="49"/>
      <c r="AH157" s="49"/>
      <c r="AI157" s="49"/>
      <c r="AJ157" s="50"/>
      <c r="AK157" s="50"/>
      <c r="AL157" s="50"/>
      <c r="AM157" s="50"/>
      <c r="AN157" s="50"/>
      <c r="AO157" s="50"/>
      <c r="AP157" s="50"/>
      <c r="AQ157" s="50"/>
      <c r="AR157" s="50"/>
      <c r="AS157" s="50"/>
      <c r="AT157" s="50"/>
      <c r="AU157" s="50"/>
      <c r="AV157" s="50"/>
      <c r="AW157" s="50"/>
      <c r="AX157" s="50"/>
      <c r="AY157" s="50"/>
      <c r="AZ157" s="50"/>
      <c r="BA157" s="50"/>
      <c r="BB157" s="50"/>
    </row>
    <row r="158" spans="1:54" s="51" customFormat="1" ht="12" x14ac:dyDescent="0.2">
      <c r="A158" s="49"/>
      <c r="B158" s="49"/>
      <c r="C158" s="61"/>
      <c r="D158" s="63"/>
      <c r="E158" s="63"/>
      <c r="F158" s="62"/>
      <c r="G158" s="62"/>
      <c r="H158" s="62"/>
      <c r="I158" s="62"/>
      <c r="J158" s="62"/>
      <c r="K158" s="64"/>
      <c r="L158" s="63"/>
      <c r="M158" s="65"/>
      <c r="N158" s="63"/>
      <c r="O158" s="65"/>
      <c r="P158" s="62"/>
      <c r="Q158" s="62"/>
      <c r="R158" s="65"/>
      <c r="S158" s="65"/>
      <c r="T158" s="65"/>
      <c r="U158" s="65"/>
      <c r="V158" s="65"/>
      <c r="W158" s="65"/>
      <c r="X158" s="62"/>
      <c r="Y158" s="49"/>
      <c r="Z158" s="49"/>
      <c r="AA158" s="49"/>
      <c r="AB158" s="49"/>
      <c r="AC158" s="49"/>
      <c r="AD158" s="49"/>
      <c r="AE158" s="49"/>
      <c r="AF158" s="49"/>
      <c r="AG158" s="49"/>
      <c r="AH158" s="49"/>
      <c r="AI158" s="49"/>
      <c r="AJ158" s="50"/>
      <c r="AK158" s="50"/>
      <c r="AL158" s="50"/>
      <c r="AM158" s="50"/>
      <c r="AN158" s="50"/>
      <c r="AO158" s="50"/>
      <c r="AP158" s="50"/>
      <c r="AQ158" s="50"/>
      <c r="AR158" s="50"/>
      <c r="AS158" s="50"/>
      <c r="AT158" s="50"/>
      <c r="AU158" s="50"/>
      <c r="AV158" s="50"/>
      <c r="AW158" s="50"/>
      <c r="AX158" s="50"/>
      <c r="AY158" s="50"/>
      <c r="AZ158" s="50"/>
      <c r="BA158" s="50"/>
      <c r="BB158" s="50"/>
    </row>
    <row r="159" spans="1:54" s="51" customFormat="1" ht="12" x14ac:dyDescent="0.2">
      <c r="A159" s="49"/>
      <c r="B159" s="49"/>
      <c r="C159" s="61" t="s">
        <v>19</v>
      </c>
      <c r="D159" s="175">
        <f>MIN(D152:D157)</f>
        <v>87</v>
      </c>
      <c r="E159" s="175"/>
      <c r="F159" s="175">
        <f t="shared" ref="F159:X159" si="51">MIN(F152:F157)</f>
        <v>5</v>
      </c>
      <c r="G159" s="175"/>
      <c r="H159" s="175"/>
      <c r="I159" s="176">
        <f t="shared" si="51"/>
        <v>0.16</v>
      </c>
      <c r="J159" s="176">
        <f t="shared" si="51"/>
        <v>0.61</v>
      </c>
      <c r="K159" s="176">
        <f t="shared" si="51"/>
        <v>1.4999999999999999E-2</v>
      </c>
      <c r="L159" s="176">
        <f t="shared" si="51"/>
        <v>0.15</v>
      </c>
      <c r="M159" s="174">
        <f t="shared" si="51"/>
        <v>0.49</v>
      </c>
      <c r="N159" s="174">
        <f t="shared" si="51"/>
        <v>0.27</v>
      </c>
      <c r="O159" s="174">
        <f t="shared" si="51"/>
        <v>1.6</v>
      </c>
      <c r="P159" s="175">
        <f t="shared" ref="P159:W159" si="52">MIN(P152:P157)</f>
        <v>740</v>
      </c>
      <c r="Q159" s="175">
        <f t="shared" si="52"/>
        <v>51</v>
      </c>
      <c r="R159" s="174">
        <f t="shared" si="52"/>
        <v>4.5999999999999996</v>
      </c>
      <c r="S159" s="174">
        <f t="shared" si="52"/>
        <v>0.87</v>
      </c>
      <c r="T159" s="174">
        <f t="shared" si="52"/>
        <v>3.5</v>
      </c>
      <c r="U159" s="174">
        <f t="shared" si="52"/>
        <v>0.68</v>
      </c>
      <c r="V159" s="174">
        <f t="shared" si="52"/>
        <v>3.3</v>
      </c>
      <c r="W159" s="174">
        <f t="shared" si="52"/>
        <v>4.9000000000000004</v>
      </c>
      <c r="X159" s="174">
        <f t="shared" si="51"/>
        <v>1.7</v>
      </c>
      <c r="Y159" s="49"/>
      <c r="Z159" s="49"/>
      <c r="AA159" s="49"/>
      <c r="AB159" s="49"/>
      <c r="AC159" s="49"/>
      <c r="AD159" s="49"/>
      <c r="AE159" s="49"/>
      <c r="AF159" s="49"/>
      <c r="AG159" s="49"/>
      <c r="AH159" s="49"/>
      <c r="AI159" s="49"/>
      <c r="AJ159" s="50"/>
      <c r="AK159" s="50"/>
      <c r="AL159" s="50"/>
      <c r="AM159" s="50"/>
      <c r="AN159" s="50"/>
      <c r="AO159" s="50"/>
      <c r="AP159" s="50"/>
      <c r="AQ159" s="50"/>
      <c r="AR159" s="50"/>
      <c r="AS159" s="50"/>
      <c r="AT159" s="50"/>
      <c r="AU159" s="50"/>
      <c r="AV159" s="50"/>
      <c r="AW159" s="50"/>
      <c r="AX159" s="50"/>
      <c r="AY159" s="50"/>
      <c r="AZ159" s="50"/>
      <c r="BA159" s="50"/>
      <c r="BB159" s="50"/>
    </row>
    <row r="160" spans="1:54" s="51" customFormat="1" ht="12" x14ac:dyDescent="0.2">
      <c r="A160" s="49"/>
      <c r="B160" s="49"/>
      <c r="C160" s="61" t="s">
        <v>20</v>
      </c>
      <c r="D160" s="175">
        <f>AVERAGE(D152:D157)</f>
        <v>162.83333333333334</v>
      </c>
      <c r="E160" s="175"/>
      <c r="F160" s="175">
        <f t="shared" ref="F160:X160" si="53">AVERAGE(F152:F157)</f>
        <v>10.5</v>
      </c>
      <c r="G160" s="175"/>
      <c r="H160" s="175"/>
      <c r="I160" s="176">
        <f t="shared" si="53"/>
        <v>0.2283333333333333</v>
      </c>
      <c r="J160" s="176">
        <f t="shared" si="53"/>
        <v>0.76166666666666671</v>
      </c>
      <c r="K160" s="176">
        <f t="shared" si="53"/>
        <v>0.16366666666666668</v>
      </c>
      <c r="L160" s="176">
        <f t="shared" si="53"/>
        <v>0.19166666666666668</v>
      </c>
      <c r="M160" s="174">
        <f t="shared" si="53"/>
        <v>0.55666666666666675</v>
      </c>
      <c r="N160" s="174">
        <f t="shared" si="53"/>
        <v>0.77500000000000002</v>
      </c>
      <c r="O160" s="174">
        <f t="shared" si="53"/>
        <v>2.8833333333333333</v>
      </c>
      <c r="P160" s="175">
        <f t="shared" ref="P160:W160" si="54">AVERAGE(P152:P157)</f>
        <v>1045</v>
      </c>
      <c r="Q160" s="175">
        <f t="shared" si="54"/>
        <v>95</v>
      </c>
      <c r="R160" s="174">
        <f t="shared" si="54"/>
        <v>5.1833333333333336</v>
      </c>
      <c r="S160" s="174">
        <f t="shared" si="54"/>
        <v>0.94166666666666654</v>
      </c>
      <c r="T160" s="174">
        <f t="shared" si="54"/>
        <v>3.6666666666666665</v>
      </c>
      <c r="U160" s="174">
        <f t="shared" si="54"/>
        <v>0.73000000000000009</v>
      </c>
      <c r="V160" s="174">
        <f t="shared" si="54"/>
        <v>3.9166666666666665</v>
      </c>
      <c r="W160" s="174">
        <f t="shared" si="54"/>
        <v>5.1333333333333337</v>
      </c>
      <c r="X160" s="174">
        <f t="shared" si="53"/>
        <v>2.6</v>
      </c>
      <c r="Y160" s="49"/>
      <c r="Z160" s="49"/>
      <c r="AA160" s="49"/>
      <c r="AB160" s="49"/>
      <c r="AC160" s="49"/>
      <c r="AD160" s="49"/>
      <c r="AE160" s="49"/>
      <c r="AF160" s="49"/>
      <c r="AG160" s="49"/>
      <c r="AH160" s="49"/>
      <c r="AI160" s="49"/>
      <c r="AJ160" s="50"/>
      <c r="AK160" s="50"/>
      <c r="AL160" s="50"/>
      <c r="AM160" s="50"/>
      <c r="AN160" s="50"/>
      <c r="AO160" s="50"/>
      <c r="AP160" s="50"/>
      <c r="AQ160" s="50"/>
      <c r="AR160" s="50"/>
      <c r="AS160" s="50"/>
      <c r="AT160" s="50"/>
      <c r="AU160" s="50"/>
      <c r="AV160" s="50"/>
      <c r="AW160" s="50"/>
      <c r="AX160" s="50"/>
      <c r="AY160" s="50"/>
      <c r="AZ160" s="50"/>
      <c r="BA160" s="50"/>
      <c r="BB160" s="50"/>
    </row>
    <row r="161" spans="1:54" s="51" customFormat="1" ht="12" x14ac:dyDescent="0.2">
      <c r="A161" s="49"/>
      <c r="B161" s="49"/>
      <c r="C161" s="61" t="s">
        <v>21</v>
      </c>
      <c r="D161" s="175">
        <f>MAX(D152:D157)</f>
        <v>240</v>
      </c>
      <c r="E161" s="175"/>
      <c r="F161" s="175">
        <f t="shared" ref="F161:X161" si="55">MAX(F152:F157)</f>
        <v>21</v>
      </c>
      <c r="G161" s="175"/>
      <c r="H161" s="175"/>
      <c r="I161" s="176">
        <f t="shared" si="55"/>
        <v>0.34</v>
      </c>
      <c r="J161" s="176">
        <f t="shared" si="55"/>
        <v>0.94</v>
      </c>
      <c r="K161" s="176">
        <f t="shared" si="55"/>
        <v>0.67</v>
      </c>
      <c r="L161" s="176">
        <f t="shared" si="55"/>
        <v>0.23</v>
      </c>
      <c r="M161" s="174">
        <f t="shared" si="55"/>
        <v>0.6</v>
      </c>
      <c r="N161" s="174">
        <f t="shared" si="55"/>
        <v>1.7</v>
      </c>
      <c r="O161" s="174">
        <f t="shared" si="55"/>
        <v>4.4000000000000004</v>
      </c>
      <c r="P161" s="175">
        <f t="shared" ref="P161:W161" si="56">MAX(P152:P157)</f>
        <v>1200</v>
      </c>
      <c r="Q161" s="175">
        <f t="shared" si="56"/>
        <v>180</v>
      </c>
      <c r="R161" s="174">
        <f t="shared" si="56"/>
        <v>5.5</v>
      </c>
      <c r="S161" s="174">
        <f t="shared" si="56"/>
        <v>1</v>
      </c>
      <c r="T161" s="174">
        <f t="shared" si="56"/>
        <v>3.8</v>
      </c>
      <c r="U161" s="174">
        <f t="shared" si="56"/>
        <v>0.78</v>
      </c>
      <c r="V161" s="174">
        <f t="shared" si="56"/>
        <v>4.5999999999999996</v>
      </c>
      <c r="W161" s="174">
        <f t="shared" si="56"/>
        <v>5.4</v>
      </c>
      <c r="X161" s="174">
        <f t="shared" si="55"/>
        <v>3.7</v>
      </c>
      <c r="Y161" s="49"/>
      <c r="Z161" s="49"/>
      <c r="AA161" s="49"/>
      <c r="AB161" s="49"/>
      <c r="AC161" s="49"/>
      <c r="AD161" s="49"/>
      <c r="AE161" s="49"/>
      <c r="AF161" s="49"/>
      <c r="AG161" s="49"/>
      <c r="AH161" s="49"/>
      <c r="AI161" s="49"/>
      <c r="AJ161" s="50"/>
      <c r="AK161" s="50"/>
      <c r="AL161" s="50"/>
      <c r="AM161" s="50"/>
      <c r="AN161" s="50"/>
      <c r="AO161" s="50"/>
      <c r="AP161" s="50"/>
      <c r="AQ161" s="50"/>
      <c r="AR161" s="50"/>
      <c r="AS161" s="50"/>
      <c r="AT161" s="50"/>
      <c r="AU161" s="50"/>
      <c r="AV161" s="50"/>
      <c r="AW161" s="50"/>
      <c r="AX161" s="50"/>
      <c r="AY161" s="50"/>
      <c r="AZ161" s="50"/>
      <c r="BA161" s="50"/>
      <c r="BB161" s="50"/>
    </row>
    <row r="162" spans="1:54" s="51" customFormat="1" ht="12" x14ac:dyDescent="0.2">
      <c r="A162" s="49"/>
      <c r="B162" s="49"/>
      <c r="C162" s="61"/>
      <c r="D162" s="61"/>
      <c r="E162" s="61"/>
      <c r="F162" s="61"/>
      <c r="G162" s="61"/>
      <c r="H162" s="61"/>
      <c r="I162" s="61"/>
      <c r="J162" s="61"/>
      <c r="K162" s="61"/>
      <c r="L162" s="61"/>
      <c r="M162" s="61"/>
      <c r="N162" s="61"/>
      <c r="O162" s="61"/>
      <c r="P162" s="132"/>
      <c r="Q162" s="132"/>
      <c r="R162" s="61"/>
      <c r="S162" s="61"/>
      <c r="T162" s="61"/>
      <c r="U162" s="61"/>
      <c r="V162" s="61"/>
      <c r="W162" s="61"/>
      <c r="X162" s="61"/>
      <c r="Y162" s="49"/>
      <c r="Z162" s="49"/>
      <c r="AA162" s="49"/>
      <c r="AB162" s="49"/>
      <c r="AC162" s="49"/>
      <c r="AD162" s="49"/>
      <c r="AE162" s="49"/>
      <c r="AF162" s="49"/>
      <c r="AG162" s="49"/>
      <c r="AH162" s="49"/>
      <c r="AI162" s="49"/>
      <c r="AJ162" s="50"/>
      <c r="AK162" s="50"/>
      <c r="AL162" s="50"/>
      <c r="AM162" s="50"/>
      <c r="AN162" s="50"/>
      <c r="AO162" s="50"/>
      <c r="AP162" s="50"/>
      <c r="AQ162" s="50"/>
      <c r="AR162" s="50"/>
      <c r="AS162" s="50"/>
      <c r="AT162" s="50"/>
      <c r="AU162" s="50"/>
      <c r="AV162" s="50"/>
      <c r="AW162" s="50"/>
      <c r="AX162" s="50"/>
      <c r="AY162" s="50"/>
      <c r="AZ162" s="50"/>
      <c r="BA162" s="50"/>
      <c r="BB162" s="50"/>
    </row>
    <row r="163" spans="1:54" s="51" customFormat="1" ht="12" x14ac:dyDescent="0.2">
      <c r="A163" s="49"/>
      <c r="B163" s="49"/>
      <c r="C163" s="61"/>
      <c r="D163" s="70"/>
      <c r="E163" s="70"/>
      <c r="F163" s="70"/>
      <c r="G163" s="70"/>
      <c r="H163" s="70"/>
      <c r="I163" s="77"/>
      <c r="J163" s="77"/>
      <c r="K163" s="78"/>
      <c r="L163" s="70"/>
      <c r="M163" s="71"/>
      <c r="N163" s="71"/>
      <c r="O163" s="71"/>
      <c r="P163" s="77"/>
      <c r="Q163" s="77"/>
      <c r="R163" s="71"/>
      <c r="S163" s="71"/>
      <c r="T163" s="71"/>
      <c r="U163" s="71"/>
      <c r="V163" s="71"/>
      <c r="W163" s="71"/>
      <c r="X163" s="70"/>
      <c r="Y163" s="49"/>
      <c r="Z163" s="49"/>
      <c r="AA163" s="49"/>
      <c r="AB163" s="49"/>
      <c r="AC163" s="49"/>
      <c r="AD163" s="49"/>
      <c r="AE163" s="49"/>
      <c r="AF163" s="49"/>
      <c r="AG163" s="49"/>
      <c r="AH163" s="49"/>
      <c r="AI163" s="49"/>
      <c r="AJ163" s="50"/>
      <c r="AK163" s="50"/>
      <c r="AL163" s="50"/>
      <c r="AM163" s="50"/>
      <c r="AN163" s="50"/>
      <c r="AO163" s="50"/>
      <c r="AP163" s="50"/>
      <c r="AQ163" s="50"/>
      <c r="AR163" s="50"/>
      <c r="AS163" s="50"/>
      <c r="AT163" s="50"/>
      <c r="AU163" s="50"/>
      <c r="AV163" s="50"/>
      <c r="AW163" s="50"/>
      <c r="AX163" s="50"/>
      <c r="AY163" s="50"/>
      <c r="AZ163" s="50"/>
      <c r="BA163" s="50"/>
      <c r="BB163" s="50"/>
    </row>
    <row r="164" spans="1:54" s="51" customFormat="1" ht="12" x14ac:dyDescent="0.2">
      <c r="A164" s="125">
        <v>568</v>
      </c>
      <c r="B164" s="52" t="s">
        <v>125</v>
      </c>
      <c r="C164" s="79">
        <v>44252</v>
      </c>
      <c r="D164" s="67">
        <v>180</v>
      </c>
      <c r="E164" s="140">
        <v>63</v>
      </c>
      <c r="F164" s="140">
        <v>16</v>
      </c>
      <c r="G164" s="276">
        <v>2</v>
      </c>
      <c r="H164" s="192">
        <v>0.28000000000000003</v>
      </c>
      <c r="I164" s="54">
        <v>0.26</v>
      </c>
      <c r="J164" s="54">
        <v>0.53</v>
      </c>
      <c r="K164" s="55">
        <v>2.1999999999999999E-2</v>
      </c>
      <c r="L164" s="54">
        <v>0.17</v>
      </c>
      <c r="M164" s="54">
        <v>0.37</v>
      </c>
      <c r="N164" s="54">
        <v>0.47</v>
      </c>
      <c r="O164" s="56">
        <v>3.7</v>
      </c>
      <c r="P164" s="67">
        <v>870</v>
      </c>
      <c r="Q164" s="67">
        <v>49</v>
      </c>
      <c r="R164" s="56">
        <v>4.4000000000000004</v>
      </c>
      <c r="S164" s="54">
        <v>0.75</v>
      </c>
      <c r="T164" s="56">
        <v>3.3</v>
      </c>
      <c r="U164" s="54">
        <v>0.59</v>
      </c>
      <c r="V164" s="56">
        <v>3.6</v>
      </c>
      <c r="W164" s="56">
        <v>5.4</v>
      </c>
      <c r="X164" s="57">
        <v>3.4</v>
      </c>
      <c r="Y164" s="49"/>
      <c r="Z164" s="49"/>
      <c r="AA164" s="49"/>
      <c r="AB164" s="49"/>
      <c r="AC164" s="49"/>
      <c r="AD164" s="49"/>
      <c r="AE164" s="49"/>
      <c r="AF164" s="49"/>
      <c r="AG164" s="49"/>
      <c r="AH164" s="49"/>
      <c r="AI164" s="49"/>
      <c r="AJ164" s="50"/>
      <c r="AK164" s="50"/>
      <c r="AL164" s="50"/>
      <c r="AM164" s="50"/>
      <c r="AN164" s="50"/>
      <c r="AO164" s="50"/>
      <c r="AP164" s="50"/>
      <c r="AQ164" s="50"/>
      <c r="AR164" s="50"/>
      <c r="AS164" s="50"/>
      <c r="AT164" s="50"/>
      <c r="AU164" s="50"/>
      <c r="AV164" s="50"/>
      <c r="AW164" s="50"/>
      <c r="AX164" s="50"/>
      <c r="AY164" s="50"/>
      <c r="AZ164" s="50"/>
      <c r="BA164" s="50"/>
      <c r="BB164" s="50"/>
    </row>
    <row r="165" spans="1:54" s="51" customFormat="1" ht="12" x14ac:dyDescent="0.2">
      <c r="A165" s="125">
        <v>568</v>
      </c>
      <c r="B165" s="52" t="s">
        <v>125</v>
      </c>
      <c r="C165" s="79" t="s">
        <v>154</v>
      </c>
      <c r="D165" s="67">
        <v>150</v>
      </c>
      <c r="E165" s="140">
        <v>51</v>
      </c>
      <c r="F165" s="140">
        <v>13</v>
      </c>
      <c r="G165" s="260">
        <v>2</v>
      </c>
      <c r="H165" s="192">
        <v>0.28000000000000003</v>
      </c>
      <c r="I165" s="54">
        <v>0.19</v>
      </c>
      <c r="J165" s="54">
        <v>0.4</v>
      </c>
      <c r="K165" s="55">
        <v>1.4999999999999999E-2</v>
      </c>
      <c r="L165" s="54">
        <v>0.12</v>
      </c>
      <c r="M165" s="54">
        <v>0.34</v>
      </c>
      <c r="N165" s="54">
        <v>0.38</v>
      </c>
      <c r="O165" s="56">
        <v>2.8</v>
      </c>
      <c r="P165" s="67">
        <v>720</v>
      </c>
      <c r="Q165" s="67">
        <v>40</v>
      </c>
      <c r="R165" s="56">
        <v>4.0999999999999996</v>
      </c>
      <c r="S165" s="54">
        <v>0.77</v>
      </c>
      <c r="T165" s="56">
        <v>3.5</v>
      </c>
      <c r="U165" s="54">
        <v>0.65</v>
      </c>
      <c r="V165" s="56">
        <v>3.4</v>
      </c>
      <c r="W165" s="56">
        <v>5.0999999999999996</v>
      </c>
      <c r="X165" s="57">
        <v>2.7</v>
      </c>
      <c r="Y165" s="49"/>
      <c r="Z165" s="49"/>
      <c r="AA165" s="49"/>
      <c r="AB165" s="49"/>
      <c r="AC165" s="49"/>
      <c r="AD165" s="49"/>
      <c r="AE165" s="49"/>
      <c r="AF165" s="49"/>
      <c r="AG165" s="49"/>
      <c r="AH165" s="49"/>
      <c r="AI165" s="49"/>
      <c r="AJ165" s="50"/>
      <c r="AK165" s="50"/>
      <c r="AL165" s="50"/>
      <c r="AM165" s="50"/>
      <c r="AN165" s="50"/>
      <c r="AO165" s="50"/>
      <c r="AP165" s="50"/>
      <c r="AQ165" s="50"/>
      <c r="AR165" s="50"/>
      <c r="AS165" s="50"/>
      <c r="AT165" s="50"/>
      <c r="AU165" s="50"/>
      <c r="AV165" s="50"/>
      <c r="AW165" s="50"/>
      <c r="AX165" s="50"/>
      <c r="AY165" s="50"/>
      <c r="AZ165" s="50"/>
      <c r="BA165" s="50"/>
      <c r="BB165" s="50"/>
    </row>
    <row r="166" spans="1:54" s="51" customFormat="1" ht="12" x14ac:dyDescent="0.2">
      <c r="A166" s="125">
        <v>568</v>
      </c>
      <c r="B166" s="52" t="s">
        <v>125</v>
      </c>
      <c r="C166" s="79" t="s">
        <v>159</v>
      </c>
      <c r="D166" s="67">
        <v>90</v>
      </c>
      <c r="E166" s="140">
        <v>44</v>
      </c>
      <c r="F166" s="260">
        <v>5</v>
      </c>
      <c r="G166" s="276">
        <v>2</v>
      </c>
      <c r="H166" s="192">
        <v>0.37</v>
      </c>
      <c r="I166" s="54">
        <v>0.16</v>
      </c>
      <c r="J166" s="54">
        <v>0.52</v>
      </c>
      <c r="K166" s="55">
        <v>1.0999999999999999E-2</v>
      </c>
      <c r="L166" s="54">
        <v>0.14000000000000001</v>
      </c>
      <c r="M166" s="54">
        <v>0.36</v>
      </c>
      <c r="N166" s="54">
        <v>0.38</v>
      </c>
      <c r="O166" s="56">
        <v>2.5</v>
      </c>
      <c r="P166" s="67">
        <v>1100</v>
      </c>
      <c r="Q166" s="67">
        <v>44</v>
      </c>
      <c r="R166" s="56">
        <v>4.7</v>
      </c>
      <c r="S166" s="54">
        <v>0.89</v>
      </c>
      <c r="T166" s="56">
        <v>3.5</v>
      </c>
      <c r="U166" s="54">
        <v>0.67</v>
      </c>
      <c r="V166" s="56">
        <v>3.2</v>
      </c>
      <c r="W166" s="56">
        <v>4.9000000000000004</v>
      </c>
      <c r="X166" s="57">
        <v>2.2999999999999998</v>
      </c>
      <c r="Y166" s="49"/>
      <c r="Z166" s="49"/>
      <c r="AA166" s="49"/>
      <c r="AB166" s="49"/>
      <c r="AC166" s="49"/>
      <c r="AD166" s="49"/>
      <c r="AE166" s="49"/>
      <c r="AF166" s="49"/>
      <c r="AG166" s="49"/>
      <c r="AH166" s="49"/>
      <c r="AI166" s="49"/>
      <c r="AJ166" s="50"/>
      <c r="AK166" s="50"/>
      <c r="AL166" s="50"/>
      <c r="AM166" s="50"/>
      <c r="AN166" s="50"/>
      <c r="AO166" s="50"/>
      <c r="AP166" s="50"/>
      <c r="AQ166" s="50"/>
      <c r="AR166" s="50"/>
      <c r="AS166" s="50"/>
      <c r="AT166" s="50"/>
      <c r="AU166" s="50"/>
      <c r="AV166" s="50"/>
      <c r="AW166" s="50"/>
      <c r="AX166" s="50"/>
      <c r="AY166" s="50"/>
      <c r="AZ166" s="50"/>
      <c r="BA166" s="50"/>
      <c r="BB166" s="50"/>
    </row>
    <row r="167" spans="1:54" s="51" customFormat="1" ht="12" x14ac:dyDescent="0.2">
      <c r="A167" s="125">
        <v>568</v>
      </c>
      <c r="B167" s="52" t="s">
        <v>125</v>
      </c>
      <c r="C167" s="79" t="s">
        <v>163</v>
      </c>
      <c r="D167" s="67">
        <v>59</v>
      </c>
      <c r="E167" s="140">
        <v>31</v>
      </c>
      <c r="F167" s="260">
        <v>8</v>
      </c>
      <c r="G167" s="276">
        <v>2</v>
      </c>
      <c r="H167" s="192">
        <v>0.33</v>
      </c>
      <c r="I167" s="54">
        <v>0.15</v>
      </c>
      <c r="J167" s="54">
        <v>0.55000000000000004</v>
      </c>
      <c r="K167" s="277">
        <v>0.01</v>
      </c>
      <c r="L167" s="55">
        <v>8.7999999999999995E-2</v>
      </c>
      <c r="M167" s="54">
        <v>0.25</v>
      </c>
      <c r="N167" s="54">
        <v>0.37</v>
      </c>
      <c r="O167" s="56">
        <v>1.8</v>
      </c>
      <c r="P167" s="67">
        <v>1100</v>
      </c>
      <c r="Q167" s="67">
        <v>38</v>
      </c>
      <c r="R167" s="56">
        <v>4.7</v>
      </c>
      <c r="S167" s="54">
        <v>0.89</v>
      </c>
      <c r="T167" s="56">
        <v>3.3</v>
      </c>
      <c r="U167" s="54">
        <v>0.63</v>
      </c>
      <c r="V167" s="56">
        <v>3.6</v>
      </c>
      <c r="W167" s="56">
        <v>4.9000000000000004</v>
      </c>
      <c r="X167" s="57">
        <v>1.6</v>
      </c>
      <c r="Y167" s="325"/>
      <c r="Z167" s="49"/>
      <c r="AA167" s="49"/>
      <c r="AB167" s="49"/>
      <c r="AC167" s="49"/>
      <c r="AD167" s="49"/>
      <c r="AE167" s="49"/>
      <c r="AF167" s="49"/>
      <c r="AG167" s="49"/>
      <c r="AH167" s="49"/>
      <c r="AI167" s="49"/>
      <c r="AJ167" s="50"/>
      <c r="AK167" s="50"/>
      <c r="AL167" s="50"/>
      <c r="AM167" s="50"/>
      <c r="AN167" s="50"/>
      <c r="AO167" s="50"/>
      <c r="AP167" s="50"/>
      <c r="AQ167" s="50"/>
      <c r="AR167" s="50"/>
      <c r="AS167" s="50"/>
      <c r="AT167" s="50"/>
      <c r="AU167" s="50"/>
      <c r="AV167" s="50"/>
      <c r="AW167" s="50"/>
      <c r="AX167" s="50"/>
      <c r="AY167" s="50"/>
      <c r="AZ167" s="50"/>
      <c r="BA167" s="50"/>
      <c r="BB167" s="50"/>
    </row>
    <row r="168" spans="1:54" s="51" customFormat="1" ht="12" x14ac:dyDescent="0.2">
      <c r="A168" s="125">
        <v>568</v>
      </c>
      <c r="B168" s="52" t="s">
        <v>125</v>
      </c>
      <c r="C168" s="79" t="s">
        <v>168</v>
      </c>
      <c r="D168" s="67">
        <v>210</v>
      </c>
      <c r="E168" s="140">
        <v>101</v>
      </c>
      <c r="F168" s="260">
        <v>8</v>
      </c>
      <c r="G168" s="260">
        <v>3</v>
      </c>
      <c r="H168" s="192">
        <v>0.41</v>
      </c>
      <c r="I168" s="54">
        <v>0.19</v>
      </c>
      <c r="J168" s="54">
        <v>0.45</v>
      </c>
      <c r="K168" s="54">
        <v>0.71</v>
      </c>
      <c r="L168" s="54">
        <v>0.18</v>
      </c>
      <c r="M168" s="54">
        <v>0.51</v>
      </c>
      <c r="N168" s="56">
        <v>1.8</v>
      </c>
      <c r="O168" s="56">
        <v>4.5999999999999996</v>
      </c>
      <c r="P168" s="67">
        <v>1100</v>
      </c>
      <c r="Q168" s="67">
        <v>38</v>
      </c>
      <c r="R168" s="56">
        <v>5</v>
      </c>
      <c r="S168" s="54">
        <v>0.85</v>
      </c>
      <c r="T168" s="56">
        <v>3.4</v>
      </c>
      <c r="U168" s="54">
        <v>0.54</v>
      </c>
      <c r="V168" s="56">
        <v>4.5</v>
      </c>
      <c r="W168" s="56">
        <v>4.7</v>
      </c>
      <c r="X168" s="57">
        <v>2.5</v>
      </c>
      <c r="Y168" s="49"/>
      <c r="Z168" s="49"/>
      <c r="AA168" s="49"/>
      <c r="AB168" s="49"/>
      <c r="AC168" s="49"/>
      <c r="AD168" s="49"/>
      <c r="AE168" s="49"/>
      <c r="AF168" s="49"/>
      <c r="AG168" s="49"/>
      <c r="AH168" s="49"/>
      <c r="AI168" s="49"/>
      <c r="AJ168" s="50"/>
      <c r="AK168" s="50"/>
      <c r="AL168" s="50"/>
      <c r="AM168" s="50"/>
      <c r="AN168" s="50"/>
      <c r="AO168" s="50"/>
      <c r="AP168" s="50"/>
      <c r="AQ168" s="50"/>
      <c r="AR168" s="50"/>
      <c r="AS168" s="50"/>
      <c r="AT168" s="50"/>
      <c r="AU168" s="50"/>
      <c r="AV168" s="50"/>
      <c r="AW168" s="50"/>
      <c r="AX168" s="50"/>
      <c r="AY168" s="50"/>
      <c r="AZ168" s="50"/>
      <c r="BA168" s="50"/>
      <c r="BB168" s="50"/>
    </row>
    <row r="169" spans="1:54" s="51" customFormat="1" ht="12" x14ac:dyDescent="0.2">
      <c r="A169" s="125">
        <v>568</v>
      </c>
      <c r="B169" s="52" t="s">
        <v>125</v>
      </c>
      <c r="C169" s="79">
        <v>44551</v>
      </c>
      <c r="D169" s="67">
        <v>230</v>
      </c>
      <c r="E169" s="140">
        <v>93</v>
      </c>
      <c r="F169" s="140">
        <v>13</v>
      </c>
      <c r="G169" s="264">
        <v>3</v>
      </c>
      <c r="H169" s="192">
        <v>0.33</v>
      </c>
      <c r="I169" s="54">
        <v>0.21</v>
      </c>
      <c r="J169" s="54">
        <v>0.72</v>
      </c>
      <c r="K169" s="55">
        <v>0.03</v>
      </c>
      <c r="L169" s="54">
        <v>0.2</v>
      </c>
      <c r="M169" s="54">
        <v>0.46</v>
      </c>
      <c r="N169" s="54">
        <v>0.54</v>
      </c>
      <c r="O169" s="56">
        <v>4.5</v>
      </c>
      <c r="P169" s="67">
        <v>880</v>
      </c>
      <c r="Q169" s="67">
        <v>35</v>
      </c>
      <c r="R169" s="56">
        <v>4.2</v>
      </c>
      <c r="S169" s="54">
        <v>0.73</v>
      </c>
      <c r="T169" s="56">
        <v>3.3</v>
      </c>
      <c r="U169" s="54">
        <v>0.48</v>
      </c>
      <c r="V169" s="56">
        <v>3.6</v>
      </c>
      <c r="W169" s="56">
        <v>4.4000000000000004</v>
      </c>
      <c r="X169" s="57">
        <v>2.9</v>
      </c>
      <c r="Y169" s="49"/>
      <c r="Z169" s="49"/>
      <c r="AA169" s="49"/>
      <c r="AB169" s="49"/>
      <c r="AC169" s="49"/>
      <c r="AD169" s="49"/>
      <c r="AE169" s="49"/>
      <c r="AF169" s="49"/>
      <c r="AG169" s="49"/>
      <c r="AH169" s="49"/>
      <c r="AI169" s="49"/>
      <c r="AJ169" s="50"/>
      <c r="AK169" s="50"/>
      <c r="AL169" s="50"/>
      <c r="AM169" s="50"/>
      <c r="AN169" s="50"/>
      <c r="AO169" s="50"/>
      <c r="AP169" s="50"/>
      <c r="AQ169" s="50"/>
      <c r="AR169" s="50"/>
      <c r="AS169" s="50"/>
      <c r="AT169" s="50"/>
      <c r="AU169" s="50"/>
      <c r="AV169" s="50"/>
      <c r="AW169" s="50"/>
      <c r="AX169" s="50"/>
      <c r="AY169" s="50"/>
      <c r="AZ169" s="50"/>
      <c r="BA169" s="50"/>
      <c r="BB169" s="50"/>
    </row>
    <row r="170" spans="1:54" s="51" customFormat="1" ht="12" x14ac:dyDescent="0.2">
      <c r="A170" s="49"/>
      <c r="B170" s="49"/>
      <c r="C170" s="61"/>
      <c r="D170" s="63"/>
      <c r="E170" s="63"/>
      <c r="F170" s="62"/>
      <c r="G170" s="62"/>
      <c r="H170" s="62"/>
      <c r="I170" s="62"/>
      <c r="J170" s="62"/>
      <c r="K170" s="64"/>
      <c r="L170" s="63"/>
      <c r="M170" s="65"/>
      <c r="N170" s="63"/>
      <c r="O170" s="65"/>
      <c r="P170" s="62"/>
      <c r="Q170" s="62"/>
      <c r="R170" s="65"/>
      <c r="S170" s="65"/>
      <c r="T170" s="65"/>
      <c r="U170" s="65"/>
      <c r="V170" s="65"/>
      <c r="W170" s="65"/>
      <c r="X170" s="62"/>
      <c r="Y170" s="49"/>
      <c r="Z170" s="49"/>
      <c r="AA170" s="49"/>
      <c r="AB170" s="49"/>
      <c r="AC170" s="49"/>
      <c r="AD170" s="49"/>
      <c r="AE170" s="49"/>
      <c r="AF170" s="49"/>
      <c r="AG170" s="49"/>
      <c r="AH170" s="49"/>
      <c r="AI170" s="49"/>
      <c r="AJ170" s="50"/>
      <c r="AK170" s="50"/>
      <c r="AL170" s="50"/>
      <c r="AM170" s="50"/>
      <c r="AN170" s="50"/>
      <c r="AO170" s="50"/>
      <c r="AP170" s="50"/>
      <c r="AQ170" s="50"/>
      <c r="AR170" s="50"/>
      <c r="AS170" s="50"/>
      <c r="AT170" s="50"/>
      <c r="AU170" s="50"/>
      <c r="AV170" s="50"/>
      <c r="AW170" s="50"/>
      <c r="AX170" s="50"/>
      <c r="AY170" s="50"/>
      <c r="AZ170" s="50"/>
      <c r="BA170" s="50"/>
      <c r="BB170" s="50"/>
    </row>
    <row r="171" spans="1:54" s="51" customFormat="1" ht="12" x14ac:dyDescent="0.2">
      <c r="A171" s="49"/>
      <c r="B171" s="49"/>
      <c r="C171" s="61" t="s">
        <v>19</v>
      </c>
      <c r="D171" s="175">
        <f>MIN(D164:D169)</f>
        <v>59</v>
      </c>
      <c r="E171" s="175"/>
      <c r="F171" s="175">
        <f t="shared" ref="F171:X171" si="57">MIN(F164:F169)</f>
        <v>5</v>
      </c>
      <c r="G171" s="175"/>
      <c r="H171" s="175"/>
      <c r="I171" s="176">
        <f t="shared" si="57"/>
        <v>0.15</v>
      </c>
      <c r="J171" s="176">
        <f t="shared" si="57"/>
        <v>0.4</v>
      </c>
      <c r="K171" s="176">
        <f t="shared" si="57"/>
        <v>0.01</v>
      </c>
      <c r="L171" s="176">
        <f t="shared" si="57"/>
        <v>8.7999999999999995E-2</v>
      </c>
      <c r="M171" s="174">
        <f t="shared" si="57"/>
        <v>0.25</v>
      </c>
      <c r="N171" s="174">
        <f t="shared" si="57"/>
        <v>0.37</v>
      </c>
      <c r="O171" s="174">
        <f t="shared" si="57"/>
        <v>1.8</v>
      </c>
      <c r="P171" s="175">
        <f t="shared" ref="P171:W171" si="58">MIN(P164:P169)</f>
        <v>720</v>
      </c>
      <c r="Q171" s="175">
        <f t="shared" si="58"/>
        <v>35</v>
      </c>
      <c r="R171" s="174">
        <f t="shared" si="58"/>
        <v>4.0999999999999996</v>
      </c>
      <c r="S171" s="174">
        <f t="shared" si="58"/>
        <v>0.73</v>
      </c>
      <c r="T171" s="174">
        <f t="shared" si="58"/>
        <v>3.3</v>
      </c>
      <c r="U171" s="174">
        <f t="shared" si="58"/>
        <v>0.48</v>
      </c>
      <c r="V171" s="174">
        <f t="shared" si="58"/>
        <v>3.2</v>
      </c>
      <c r="W171" s="174">
        <f t="shared" si="58"/>
        <v>4.4000000000000004</v>
      </c>
      <c r="X171" s="174">
        <f t="shared" si="57"/>
        <v>1.6</v>
      </c>
      <c r="Y171" s="49"/>
      <c r="Z171" s="49"/>
      <c r="AA171" s="49"/>
      <c r="AB171" s="49"/>
      <c r="AC171" s="49"/>
      <c r="AD171" s="49"/>
      <c r="AE171" s="49"/>
      <c r="AF171" s="49"/>
      <c r="AG171" s="49"/>
      <c r="AH171" s="49"/>
      <c r="AI171" s="49"/>
      <c r="AJ171" s="50"/>
      <c r="AK171" s="50"/>
      <c r="AL171" s="50"/>
      <c r="AM171" s="50"/>
      <c r="AN171" s="50"/>
      <c r="AO171" s="50"/>
      <c r="AP171" s="50"/>
      <c r="AQ171" s="50"/>
      <c r="AR171" s="50"/>
      <c r="AS171" s="50"/>
      <c r="AT171" s="50"/>
      <c r="AU171" s="50"/>
      <c r="AV171" s="50"/>
      <c r="AW171" s="50"/>
      <c r="AX171" s="50"/>
      <c r="AY171" s="50"/>
      <c r="AZ171" s="50"/>
      <c r="BA171" s="50"/>
      <c r="BB171" s="50"/>
    </row>
    <row r="172" spans="1:54" s="51" customFormat="1" ht="12" x14ac:dyDescent="0.2">
      <c r="A172" s="49"/>
      <c r="B172" s="49"/>
      <c r="C172" s="61" t="s">
        <v>20</v>
      </c>
      <c r="D172" s="175">
        <f>AVERAGE(D164:D169)</f>
        <v>153.16666666666666</v>
      </c>
      <c r="E172" s="175"/>
      <c r="F172" s="175">
        <f t="shared" ref="F172:X172" si="59">AVERAGE(F164:F169)</f>
        <v>10.5</v>
      </c>
      <c r="G172" s="175"/>
      <c r="H172" s="175"/>
      <c r="I172" s="176">
        <f t="shared" si="59"/>
        <v>0.19333333333333333</v>
      </c>
      <c r="J172" s="176">
        <f t="shared" si="59"/>
        <v>0.52833333333333332</v>
      </c>
      <c r="K172" s="176">
        <f t="shared" si="59"/>
        <v>0.13300000000000001</v>
      </c>
      <c r="L172" s="176">
        <f t="shared" si="59"/>
        <v>0.14966666666666664</v>
      </c>
      <c r="M172" s="174">
        <f t="shared" si="59"/>
        <v>0.38166666666666665</v>
      </c>
      <c r="N172" s="174">
        <f t="shared" si="59"/>
        <v>0.65666666666666673</v>
      </c>
      <c r="O172" s="174">
        <f t="shared" si="59"/>
        <v>3.3166666666666664</v>
      </c>
      <c r="P172" s="175">
        <f t="shared" ref="P172:W172" si="60">AVERAGE(P164:P169)</f>
        <v>961.66666666666663</v>
      </c>
      <c r="Q172" s="175">
        <f t="shared" si="60"/>
        <v>40.666666666666664</v>
      </c>
      <c r="R172" s="174">
        <f t="shared" si="60"/>
        <v>4.5166666666666666</v>
      </c>
      <c r="S172" s="174">
        <f t="shared" si="60"/>
        <v>0.81333333333333346</v>
      </c>
      <c r="T172" s="174">
        <f t="shared" si="60"/>
        <v>3.3833333333333333</v>
      </c>
      <c r="U172" s="174">
        <f t="shared" si="60"/>
        <v>0.59333333333333338</v>
      </c>
      <c r="V172" s="174">
        <f t="shared" si="60"/>
        <v>3.65</v>
      </c>
      <c r="W172" s="174">
        <f t="shared" si="60"/>
        <v>4.8999999999999995</v>
      </c>
      <c r="X172" s="174">
        <f t="shared" si="59"/>
        <v>2.5666666666666664</v>
      </c>
      <c r="Y172" s="49"/>
      <c r="Z172" s="49"/>
      <c r="AA172" s="49"/>
      <c r="AB172" s="49"/>
      <c r="AC172" s="49"/>
      <c r="AD172" s="49"/>
      <c r="AE172" s="49"/>
      <c r="AF172" s="49"/>
      <c r="AG172" s="49"/>
      <c r="AH172" s="49"/>
      <c r="AI172" s="49"/>
      <c r="AJ172" s="50"/>
      <c r="AK172" s="50"/>
      <c r="AL172" s="50"/>
      <c r="AM172" s="50"/>
      <c r="AN172" s="50"/>
      <c r="AO172" s="50"/>
      <c r="AP172" s="50"/>
      <c r="AQ172" s="50"/>
      <c r="AR172" s="50"/>
      <c r="AS172" s="50"/>
      <c r="AT172" s="50"/>
      <c r="AU172" s="50"/>
      <c r="AV172" s="50"/>
      <c r="AW172" s="50"/>
      <c r="AX172" s="50"/>
      <c r="AY172" s="50"/>
      <c r="AZ172" s="50"/>
      <c r="BA172" s="50"/>
      <c r="BB172" s="50"/>
    </row>
    <row r="173" spans="1:54" s="51" customFormat="1" ht="12" x14ac:dyDescent="0.2">
      <c r="A173" s="49"/>
      <c r="B173" s="49"/>
      <c r="C173" s="61" t="s">
        <v>21</v>
      </c>
      <c r="D173" s="175">
        <f>MAX(D164:D169)</f>
        <v>230</v>
      </c>
      <c r="E173" s="175"/>
      <c r="F173" s="175">
        <f t="shared" ref="F173:X173" si="61">MAX(F164:F169)</f>
        <v>16</v>
      </c>
      <c r="G173" s="175"/>
      <c r="H173" s="175"/>
      <c r="I173" s="176">
        <f t="shared" si="61"/>
        <v>0.26</v>
      </c>
      <c r="J173" s="176">
        <f t="shared" si="61"/>
        <v>0.72</v>
      </c>
      <c r="K173" s="176">
        <f t="shared" si="61"/>
        <v>0.71</v>
      </c>
      <c r="L173" s="176">
        <f t="shared" si="61"/>
        <v>0.2</v>
      </c>
      <c r="M173" s="174">
        <f t="shared" si="61"/>
        <v>0.51</v>
      </c>
      <c r="N173" s="174">
        <f t="shared" si="61"/>
        <v>1.8</v>
      </c>
      <c r="O173" s="174">
        <f t="shared" si="61"/>
        <v>4.5999999999999996</v>
      </c>
      <c r="P173" s="175">
        <f t="shared" ref="P173:W173" si="62">MAX(P164:P169)</f>
        <v>1100</v>
      </c>
      <c r="Q173" s="175">
        <f t="shared" si="62"/>
        <v>49</v>
      </c>
      <c r="R173" s="174">
        <f t="shared" si="62"/>
        <v>5</v>
      </c>
      <c r="S173" s="174">
        <f t="shared" si="62"/>
        <v>0.89</v>
      </c>
      <c r="T173" s="174">
        <f t="shared" si="62"/>
        <v>3.5</v>
      </c>
      <c r="U173" s="174">
        <f t="shared" si="62"/>
        <v>0.67</v>
      </c>
      <c r="V173" s="174">
        <f t="shared" si="62"/>
        <v>4.5</v>
      </c>
      <c r="W173" s="174">
        <f t="shared" si="62"/>
        <v>5.4</v>
      </c>
      <c r="X173" s="174">
        <f t="shared" si="61"/>
        <v>3.4</v>
      </c>
      <c r="Y173" s="49"/>
      <c r="Z173" s="49"/>
      <c r="AA173" s="49"/>
      <c r="AB173" s="49"/>
      <c r="AC173" s="49"/>
      <c r="AD173" s="49"/>
      <c r="AE173" s="49"/>
      <c r="AF173" s="49"/>
      <c r="AG173" s="49"/>
      <c r="AH173" s="49"/>
      <c r="AI173" s="49"/>
      <c r="AJ173" s="50"/>
      <c r="AK173" s="50"/>
      <c r="AL173" s="50"/>
      <c r="AM173" s="50"/>
      <c r="AN173" s="50"/>
      <c r="AO173" s="50"/>
      <c r="AP173" s="50"/>
      <c r="AQ173" s="50"/>
      <c r="AR173" s="50"/>
      <c r="AS173" s="50"/>
      <c r="AT173" s="50"/>
      <c r="AU173" s="50"/>
      <c r="AV173" s="50"/>
      <c r="AW173" s="50"/>
      <c r="AX173" s="50"/>
      <c r="AY173" s="50"/>
      <c r="AZ173" s="50"/>
      <c r="BA173" s="50"/>
      <c r="BB173" s="50"/>
    </row>
    <row r="174" spans="1:54" s="51" customFormat="1" ht="12" x14ac:dyDescent="0.2">
      <c r="A174" s="49"/>
      <c r="B174" s="49"/>
      <c r="C174" s="61"/>
      <c r="D174" s="61"/>
      <c r="E174" s="61"/>
      <c r="F174" s="61"/>
      <c r="G174" s="61"/>
      <c r="H174" s="61"/>
      <c r="I174" s="61"/>
      <c r="J174" s="61"/>
      <c r="K174" s="61"/>
      <c r="L174" s="61"/>
      <c r="M174" s="61"/>
      <c r="N174" s="61"/>
      <c r="O174" s="61"/>
      <c r="P174" s="132"/>
      <c r="Q174" s="132"/>
      <c r="R174" s="61"/>
      <c r="S174" s="61"/>
      <c r="T174" s="61"/>
      <c r="U174" s="61"/>
      <c r="V174" s="61"/>
      <c r="W174" s="61"/>
      <c r="X174" s="61"/>
      <c r="Y174" s="49"/>
      <c r="Z174" s="49"/>
      <c r="AA174" s="49"/>
      <c r="AB174" s="49"/>
      <c r="AC174" s="49"/>
      <c r="AD174" s="49"/>
      <c r="AE174" s="49"/>
      <c r="AF174" s="49"/>
      <c r="AG174" s="49"/>
      <c r="AH174" s="49"/>
      <c r="AI174" s="49"/>
      <c r="AJ174" s="50"/>
      <c r="AK174" s="50"/>
      <c r="AL174" s="50"/>
      <c r="AM174" s="50"/>
      <c r="AN174" s="50"/>
      <c r="AO174" s="50"/>
      <c r="AP174" s="50"/>
      <c r="AQ174" s="50"/>
      <c r="AR174" s="50"/>
      <c r="AS174" s="50"/>
      <c r="AT174" s="50"/>
      <c r="AU174" s="50"/>
      <c r="AV174" s="50"/>
      <c r="AW174" s="50"/>
      <c r="AX174" s="50"/>
      <c r="AY174" s="50"/>
      <c r="AZ174" s="50"/>
      <c r="BA174" s="50"/>
      <c r="BB174" s="50"/>
    </row>
    <row r="175" spans="1:54" s="51" customFormat="1" ht="12" x14ac:dyDescent="0.2">
      <c r="A175" s="49"/>
      <c r="B175" s="49"/>
      <c r="C175" s="61"/>
      <c r="D175" s="70"/>
      <c r="E175" s="70"/>
      <c r="F175" s="70"/>
      <c r="G175" s="70"/>
      <c r="H175" s="70"/>
      <c r="I175" s="77"/>
      <c r="J175" s="77"/>
      <c r="K175" s="78"/>
      <c r="L175" s="70"/>
      <c r="M175" s="71"/>
      <c r="N175" s="71"/>
      <c r="O175" s="71"/>
      <c r="P175" s="77"/>
      <c r="Q175" s="77"/>
      <c r="R175" s="71"/>
      <c r="S175" s="71"/>
      <c r="T175" s="71"/>
      <c r="U175" s="71"/>
      <c r="V175" s="71"/>
      <c r="W175" s="71"/>
      <c r="X175" s="70"/>
      <c r="Y175" s="49"/>
      <c r="Z175" s="49"/>
      <c r="AA175" s="49"/>
      <c r="AB175" s="49"/>
      <c r="AC175" s="49"/>
      <c r="AD175" s="49"/>
      <c r="AE175" s="49"/>
      <c r="AF175" s="49"/>
      <c r="AG175" s="49"/>
      <c r="AH175" s="49"/>
      <c r="AI175" s="49"/>
      <c r="AJ175" s="50"/>
      <c r="AK175" s="50"/>
      <c r="AL175" s="50"/>
      <c r="AM175" s="50"/>
      <c r="AN175" s="50"/>
      <c r="AO175" s="50"/>
      <c r="AP175" s="50"/>
      <c r="AQ175" s="50"/>
      <c r="AR175" s="50"/>
      <c r="AS175" s="50"/>
      <c r="AT175" s="50"/>
      <c r="AU175" s="50"/>
      <c r="AV175" s="50"/>
      <c r="AW175" s="50"/>
      <c r="AX175" s="50"/>
      <c r="AY175" s="50"/>
      <c r="AZ175" s="50"/>
      <c r="BA175" s="50"/>
      <c r="BB175" s="50"/>
    </row>
    <row r="176" spans="1:54" s="51" customFormat="1" ht="12" x14ac:dyDescent="0.2">
      <c r="A176" s="125">
        <v>602</v>
      </c>
      <c r="B176" s="52" t="s">
        <v>129</v>
      </c>
      <c r="C176" s="79">
        <v>44251</v>
      </c>
      <c r="D176" s="67">
        <v>94</v>
      </c>
      <c r="E176" s="140">
        <v>18</v>
      </c>
      <c r="F176" s="260">
        <v>8</v>
      </c>
      <c r="G176" s="276">
        <v>2</v>
      </c>
      <c r="H176" s="192">
        <v>0.32</v>
      </c>
      <c r="I176" s="55">
        <v>7.1999999999999995E-2</v>
      </c>
      <c r="J176" s="54">
        <v>0.95</v>
      </c>
      <c r="K176" s="277">
        <v>0.01</v>
      </c>
      <c r="L176" s="54">
        <v>0.25</v>
      </c>
      <c r="M176" s="54">
        <v>0.62</v>
      </c>
      <c r="N176" s="54">
        <v>0.24</v>
      </c>
      <c r="O176" s="56">
        <v>1.4</v>
      </c>
      <c r="P176" s="67">
        <v>470</v>
      </c>
      <c r="Q176" s="67">
        <v>27</v>
      </c>
      <c r="R176" s="56">
        <v>5.2</v>
      </c>
      <c r="S176" s="56">
        <v>1.7</v>
      </c>
      <c r="T176" s="56">
        <v>5.5</v>
      </c>
      <c r="U176" s="56">
        <v>1.1000000000000001</v>
      </c>
      <c r="V176" s="56">
        <v>6.6</v>
      </c>
      <c r="W176" s="56">
        <v>8.3000000000000007</v>
      </c>
      <c r="X176" s="57">
        <v>2.5</v>
      </c>
      <c r="Y176" s="325"/>
      <c r="Z176" s="49"/>
      <c r="AA176" s="49"/>
      <c r="AB176" s="49"/>
      <c r="AC176" s="49"/>
      <c r="AD176" s="49"/>
      <c r="AE176" s="49"/>
      <c r="AF176" s="49"/>
      <c r="AG176" s="49"/>
      <c r="AH176" s="49"/>
      <c r="AI176" s="49"/>
      <c r="AJ176" s="50"/>
      <c r="AK176" s="50"/>
      <c r="AL176" s="50"/>
      <c r="AM176" s="50"/>
      <c r="AN176" s="50"/>
      <c r="AO176" s="50"/>
      <c r="AP176" s="50"/>
      <c r="AQ176" s="50"/>
      <c r="AR176" s="50"/>
      <c r="AS176" s="50"/>
      <c r="AT176" s="50"/>
      <c r="AU176" s="50"/>
      <c r="AV176" s="50"/>
      <c r="AW176" s="50"/>
      <c r="AX176" s="50"/>
      <c r="AY176" s="50"/>
      <c r="AZ176" s="50"/>
      <c r="BA176" s="50"/>
      <c r="BB176" s="50"/>
    </row>
    <row r="177" spans="1:54" s="51" customFormat="1" ht="12" x14ac:dyDescent="0.2">
      <c r="A177" s="125">
        <v>602</v>
      </c>
      <c r="B177" s="52" t="s">
        <v>129</v>
      </c>
      <c r="C177" s="79" t="s">
        <v>153</v>
      </c>
      <c r="D177" s="67">
        <v>100</v>
      </c>
      <c r="E177" s="140">
        <v>17</v>
      </c>
      <c r="F177" s="276">
        <v>5</v>
      </c>
      <c r="G177" s="260">
        <v>2</v>
      </c>
      <c r="H177" s="192">
        <v>0.31</v>
      </c>
      <c r="I177" s="55">
        <v>9.6000000000000002E-2</v>
      </c>
      <c r="J177" s="54">
        <v>0.89</v>
      </c>
      <c r="K177" s="55">
        <v>1.4E-2</v>
      </c>
      <c r="L177" s="54">
        <v>0.26</v>
      </c>
      <c r="M177" s="54">
        <v>0.56000000000000005</v>
      </c>
      <c r="N177" s="54">
        <v>0.35</v>
      </c>
      <c r="O177" s="56">
        <v>1.5</v>
      </c>
      <c r="P177" s="67">
        <v>560</v>
      </c>
      <c r="Q177" s="67">
        <v>60</v>
      </c>
      <c r="R177" s="56">
        <v>5.0999999999999996</v>
      </c>
      <c r="S177" s="56">
        <v>1.7</v>
      </c>
      <c r="T177" s="56">
        <v>5.3</v>
      </c>
      <c r="U177" s="56">
        <v>1</v>
      </c>
      <c r="V177" s="56">
        <v>6.3</v>
      </c>
      <c r="W177" s="56">
        <v>7.9</v>
      </c>
      <c r="X177" s="57">
        <v>2.6</v>
      </c>
      <c r="Y177" s="49"/>
      <c r="Z177" s="49"/>
      <c r="AA177" s="49"/>
      <c r="AB177" s="49"/>
      <c r="AC177" s="49"/>
      <c r="AD177" s="49"/>
      <c r="AE177" s="49"/>
      <c r="AF177" s="49"/>
      <c r="AG177" s="49"/>
      <c r="AH177" s="49"/>
      <c r="AI177" s="49"/>
      <c r="AJ177" s="50"/>
      <c r="AK177" s="50"/>
      <c r="AL177" s="50"/>
      <c r="AM177" s="50"/>
      <c r="AN177" s="50"/>
      <c r="AO177" s="50"/>
      <c r="AP177" s="50"/>
      <c r="AQ177" s="50"/>
      <c r="AR177" s="50"/>
      <c r="AS177" s="50"/>
      <c r="AT177" s="50"/>
      <c r="AU177" s="50"/>
      <c r="AV177" s="50"/>
      <c r="AW177" s="50"/>
      <c r="AX177" s="50"/>
      <c r="AY177" s="50"/>
      <c r="AZ177" s="50"/>
      <c r="BA177" s="50"/>
      <c r="BB177" s="50"/>
    </row>
    <row r="178" spans="1:54" s="51" customFormat="1" ht="12" x14ac:dyDescent="0.2">
      <c r="A178" s="125">
        <v>602</v>
      </c>
      <c r="B178" s="52" t="s">
        <v>129</v>
      </c>
      <c r="C178" s="79" t="s">
        <v>158</v>
      </c>
      <c r="D178" s="67">
        <v>100</v>
      </c>
      <c r="E178" s="140">
        <v>46</v>
      </c>
      <c r="F178" s="140">
        <v>28</v>
      </c>
      <c r="G178" s="276">
        <v>2</v>
      </c>
      <c r="H178" s="192">
        <v>0.37</v>
      </c>
      <c r="I178" s="54">
        <v>0.13</v>
      </c>
      <c r="J178" s="54">
        <v>0.91</v>
      </c>
      <c r="K178" s="55">
        <v>1.6E-2</v>
      </c>
      <c r="L178" s="54">
        <v>0.24</v>
      </c>
      <c r="M178" s="54">
        <v>0.6</v>
      </c>
      <c r="N178" s="54">
        <v>0.6</v>
      </c>
      <c r="O178" s="56">
        <v>1.7</v>
      </c>
      <c r="P178" s="67">
        <v>610</v>
      </c>
      <c r="Q178" s="67">
        <v>160</v>
      </c>
      <c r="R178" s="56">
        <v>5.2</v>
      </c>
      <c r="S178" s="56">
        <v>1.7</v>
      </c>
      <c r="T178" s="56">
        <v>5.3</v>
      </c>
      <c r="U178" s="56">
        <v>1.1000000000000001</v>
      </c>
      <c r="V178" s="56">
        <v>6</v>
      </c>
      <c r="W178" s="56">
        <v>7.8</v>
      </c>
      <c r="X178" s="57">
        <v>1.6</v>
      </c>
      <c r="Y178" s="49"/>
      <c r="Z178" s="49"/>
      <c r="AA178" s="49"/>
      <c r="AB178" s="49"/>
      <c r="AC178" s="49"/>
      <c r="AD178" s="49"/>
      <c r="AE178" s="49"/>
      <c r="AF178" s="49"/>
      <c r="AG178" s="49"/>
      <c r="AH178" s="49"/>
      <c r="AI178" s="49"/>
      <c r="AJ178" s="50"/>
      <c r="AK178" s="50"/>
      <c r="AL178" s="50"/>
      <c r="AM178" s="50"/>
      <c r="AN178" s="50"/>
      <c r="AO178" s="50"/>
      <c r="AP178" s="50"/>
      <c r="AQ178" s="50"/>
      <c r="AR178" s="50"/>
      <c r="AS178" s="50"/>
      <c r="AT178" s="50"/>
      <c r="AU178" s="50"/>
      <c r="AV178" s="50"/>
      <c r="AW178" s="50"/>
      <c r="AX178" s="50"/>
      <c r="AY178" s="50"/>
      <c r="AZ178" s="50"/>
      <c r="BA178" s="50"/>
      <c r="BB178" s="50"/>
    </row>
    <row r="179" spans="1:54" s="51" customFormat="1" ht="12" x14ac:dyDescent="0.2">
      <c r="A179" s="253">
        <v>602</v>
      </c>
      <c r="B179" s="254" t="s">
        <v>129</v>
      </c>
      <c r="C179" s="255" t="s">
        <v>162</v>
      </c>
      <c r="D179" s="193">
        <v>65</v>
      </c>
      <c r="E179" s="196">
        <v>20</v>
      </c>
      <c r="F179" s="263">
        <v>5</v>
      </c>
      <c r="G179" s="263">
        <v>2</v>
      </c>
      <c r="H179" s="198">
        <v>0.44</v>
      </c>
      <c r="I179" s="256">
        <v>9.5000000000000001E-2</v>
      </c>
      <c r="J179" s="99">
        <v>1.1000000000000001</v>
      </c>
      <c r="K179" s="54">
        <v>0.17</v>
      </c>
      <c r="L179" s="98">
        <v>0.18</v>
      </c>
      <c r="M179" s="98">
        <v>0.61</v>
      </c>
      <c r="N179" s="99">
        <v>1.2</v>
      </c>
      <c r="O179" s="99">
        <v>1.2</v>
      </c>
      <c r="P179" s="193">
        <v>370</v>
      </c>
      <c r="Q179" s="193">
        <v>170</v>
      </c>
      <c r="R179" s="99">
        <v>5</v>
      </c>
      <c r="S179" s="99">
        <v>1.6</v>
      </c>
      <c r="T179" s="99">
        <v>5.0999999999999996</v>
      </c>
      <c r="U179" s="99">
        <v>1.1000000000000001</v>
      </c>
      <c r="V179" s="99">
        <v>6.3</v>
      </c>
      <c r="W179" s="99">
        <v>8.1</v>
      </c>
      <c r="X179" s="100">
        <v>1.1000000000000001</v>
      </c>
      <c r="Y179" s="49"/>
      <c r="Z179" s="49"/>
      <c r="AA179" s="49"/>
      <c r="AB179" s="49"/>
      <c r="AC179" s="49"/>
      <c r="AD179" s="49"/>
      <c r="AE179" s="49"/>
      <c r="AF179" s="49"/>
      <c r="AG179" s="49"/>
      <c r="AH179" s="49"/>
      <c r="AI179" s="49"/>
      <c r="AJ179" s="50"/>
      <c r="AK179" s="50"/>
      <c r="AL179" s="50"/>
      <c r="AM179" s="50"/>
      <c r="AN179" s="50"/>
      <c r="AO179" s="50"/>
      <c r="AP179" s="50"/>
      <c r="AQ179" s="50"/>
      <c r="AR179" s="50"/>
      <c r="AS179" s="50"/>
      <c r="AT179" s="50"/>
      <c r="AU179" s="50"/>
      <c r="AV179" s="50"/>
      <c r="AW179" s="50"/>
      <c r="AX179" s="50"/>
      <c r="AY179" s="50"/>
      <c r="AZ179" s="50"/>
      <c r="BA179" s="50"/>
      <c r="BB179" s="50"/>
    </row>
    <row r="180" spans="1:54" s="51" customFormat="1" ht="12" x14ac:dyDescent="0.2">
      <c r="A180" s="125">
        <v>602</v>
      </c>
      <c r="B180" s="52" t="s">
        <v>129</v>
      </c>
      <c r="C180" s="79" t="s">
        <v>167</v>
      </c>
      <c r="D180" s="67">
        <v>48</v>
      </c>
      <c r="E180" s="140">
        <v>31</v>
      </c>
      <c r="F180" s="276">
        <v>5</v>
      </c>
      <c r="G180" s="276">
        <v>2</v>
      </c>
      <c r="H180" s="192">
        <v>0.38</v>
      </c>
      <c r="I180" s="55">
        <v>7.1999999999999995E-2</v>
      </c>
      <c r="J180" s="54">
        <v>0.84</v>
      </c>
      <c r="K180" s="54">
        <v>0.55000000000000004</v>
      </c>
      <c r="L180" s="54">
        <v>0.14000000000000001</v>
      </c>
      <c r="M180" s="54">
        <v>0.52</v>
      </c>
      <c r="N180" s="56">
        <v>1.1000000000000001</v>
      </c>
      <c r="O180" s="56">
        <v>1</v>
      </c>
      <c r="P180" s="67">
        <v>310</v>
      </c>
      <c r="Q180" s="67">
        <v>77</v>
      </c>
      <c r="R180" s="56">
        <v>4.8</v>
      </c>
      <c r="S180" s="56">
        <v>1.6</v>
      </c>
      <c r="T180" s="56">
        <v>5.3</v>
      </c>
      <c r="U180" s="56">
        <v>1.1000000000000001</v>
      </c>
      <c r="V180" s="56">
        <v>6.1</v>
      </c>
      <c r="W180" s="56">
        <v>7.9</v>
      </c>
      <c r="X180" s="324">
        <v>0.67</v>
      </c>
      <c r="Y180" s="49"/>
      <c r="Z180" s="49"/>
      <c r="AA180" s="49"/>
      <c r="AB180" s="49"/>
      <c r="AC180" s="49"/>
      <c r="AD180" s="49"/>
      <c r="AE180" s="49"/>
      <c r="AF180" s="49"/>
      <c r="AG180" s="49"/>
      <c r="AH180" s="49"/>
      <c r="AI180" s="49"/>
      <c r="AJ180" s="50"/>
      <c r="AK180" s="50"/>
      <c r="AL180" s="50"/>
      <c r="AM180" s="50"/>
      <c r="AN180" s="50"/>
      <c r="AO180" s="50"/>
      <c r="AP180" s="50"/>
      <c r="AQ180" s="50"/>
      <c r="AR180" s="50"/>
      <c r="AS180" s="50"/>
      <c r="AT180" s="50"/>
      <c r="AU180" s="50"/>
      <c r="AV180" s="50"/>
      <c r="AW180" s="50"/>
      <c r="AX180" s="50"/>
      <c r="AY180" s="50"/>
      <c r="AZ180" s="50"/>
      <c r="BA180" s="50"/>
      <c r="BB180" s="50"/>
    </row>
    <row r="181" spans="1:54" s="51" customFormat="1" ht="12" x14ac:dyDescent="0.2">
      <c r="A181" s="126">
        <v>602</v>
      </c>
      <c r="B181" s="58" t="s">
        <v>129</v>
      </c>
      <c r="C181" s="80">
        <v>44550</v>
      </c>
      <c r="D181" s="131">
        <v>75</v>
      </c>
      <c r="E181" s="267">
        <v>27</v>
      </c>
      <c r="F181" s="260">
        <v>8</v>
      </c>
      <c r="G181" s="263">
        <v>2</v>
      </c>
      <c r="H181" s="195">
        <v>0.32</v>
      </c>
      <c r="I181" s="265">
        <v>9.2999999999999999E-2</v>
      </c>
      <c r="J181" s="59">
        <v>0.86</v>
      </c>
      <c r="K181" s="277">
        <v>0.01</v>
      </c>
      <c r="L181" s="59">
        <v>0.19</v>
      </c>
      <c r="M181" s="59">
        <v>0.62</v>
      </c>
      <c r="N181" s="59">
        <v>0.3</v>
      </c>
      <c r="O181" s="60">
        <v>1.1000000000000001</v>
      </c>
      <c r="P181" s="131">
        <v>390</v>
      </c>
      <c r="Q181" s="131">
        <v>50</v>
      </c>
      <c r="R181" s="60">
        <v>5.2</v>
      </c>
      <c r="S181" s="60">
        <v>1.7</v>
      </c>
      <c r="T181" s="60">
        <v>5.5</v>
      </c>
      <c r="U181" s="60">
        <v>1.1000000000000001</v>
      </c>
      <c r="V181" s="60">
        <v>6.2</v>
      </c>
      <c r="W181" s="60">
        <v>7.8</v>
      </c>
      <c r="X181" s="327">
        <v>1.2</v>
      </c>
      <c r="Y181" s="49"/>
      <c r="Z181" s="49"/>
      <c r="AA181" s="49"/>
      <c r="AB181" s="49"/>
      <c r="AC181" s="49"/>
      <c r="AD181" s="49"/>
      <c r="AE181" s="49"/>
      <c r="AF181" s="49"/>
      <c r="AG181" s="49"/>
      <c r="AH181" s="49"/>
      <c r="AI181" s="49"/>
      <c r="AJ181" s="50"/>
      <c r="AK181" s="50"/>
      <c r="AL181" s="50"/>
      <c r="AM181" s="50"/>
      <c r="AN181" s="50"/>
      <c r="AO181" s="50"/>
      <c r="AP181" s="50"/>
      <c r="AQ181" s="50"/>
      <c r="AR181" s="50"/>
      <c r="AS181" s="50"/>
      <c r="AT181" s="50"/>
      <c r="AU181" s="50"/>
      <c r="AV181" s="50"/>
      <c r="AW181" s="50"/>
      <c r="AX181" s="50"/>
      <c r="AY181" s="50"/>
      <c r="AZ181" s="50"/>
      <c r="BA181" s="50"/>
      <c r="BB181" s="50"/>
    </row>
    <row r="182" spans="1:54" s="51" customFormat="1" ht="12" x14ac:dyDescent="0.2">
      <c r="A182" s="49"/>
      <c r="B182" s="49"/>
      <c r="C182" s="61"/>
      <c r="D182" s="63"/>
      <c r="E182" s="63"/>
      <c r="F182" s="62"/>
      <c r="G182" s="62"/>
      <c r="H182" s="62"/>
      <c r="I182" s="62"/>
      <c r="J182" s="62"/>
      <c r="K182" s="194"/>
      <c r="L182" s="63"/>
      <c r="M182" s="65"/>
      <c r="N182" s="63"/>
      <c r="O182" s="65"/>
      <c r="P182" s="62"/>
      <c r="Q182" s="62"/>
      <c r="R182" s="65"/>
      <c r="S182" s="65"/>
      <c r="T182" s="65"/>
      <c r="U182" s="65"/>
      <c r="V182" s="65"/>
      <c r="W182" s="65"/>
      <c r="X182" s="62"/>
      <c r="Y182" s="49"/>
      <c r="Z182" s="49"/>
      <c r="AA182" s="49"/>
      <c r="AB182" s="49"/>
      <c r="AC182" s="49"/>
      <c r="AD182" s="49"/>
      <c r="AE182" s="49"/>
      <c r="AF182" s="49"/>
      <c r="AG182" s="49"/>
      <c r="AH182" s="49"/>
      <c r="AI182" s="49"/>
      <c r="AJ182" s="50"/>
      <c r="AK182" s="50"/>
      <c r="AL182" s="50"/>
      <c r="AM182" s="50"/>
      <c r="AN182" s="50"/>
      <c r="AO182" s="50"/>
      <c r="AP182" s="50"/>
      <c r="AQ182" s="50"/>
      <c r="AR182" s="50"/>
      <c r="AS182" s="50"/>
      <c r="AT182" s="50"/>
      <c r="AU182" s="50"/>
      <c r="AV182" s="50"/>
      <c r="AW182" s="50"/>
      <c r="AX182" s="50"/>
      <c r="AY182" s="50"/>
      <c r="AZ182" s="50"/>
      <c r="BA182" s="50"/>
      <c r="BB182" s="50"/>
    </row>
    <row r="183" spans="1:54" s="51" customFormat="1" ht="12" x14ac:dyDescent="0.2">
      <c r="A183" s="49"/>
      <c r="B183" s="49"/>
      <c r="C183" s="61" t="s">
        <v>19</v>
      </c>
      <c r="D183" s="175">
        <f>MIN(D176:D181)</f>
        <v>48</v>
      </c>
      <c r="E183" s="175"/>
      <c r="F183" s="175">
        <f t="shared" ref="F183:X183" si="63">MIN(F176:F181)</f>
        <v>5</v>
      </c>
      <c r="G183" s="175"/>
      <c r="H183" s="175"/>
      <c r="I183" s="176">
        <f t="shared" si="63"/>
        <v>7.1999999999999995E-2</v>
      </c>
      <c r="J183" s="176">
        <f t="shared" si="63"/>
        <v>0.84</v>
      </c>
      <c r="K183" s="244">
        <f t="shared" si="63"/>
        <v>0.01</v>
      </c>
      <c r="L183" s="176">
        <f t="shared" si="63"/>
        <v>0.14000000000000001</v>
      </c>
      <c r="M183" s="174">
        <f t="shared" si="63"/>
        <v>0.52</v>
      </c>
      <c r="N183" s="174">
        <f t="shared" si="63"/>
        <v>0.24</v>
      </c>
      <c r="O183" s="174">
        <f t="shared" si="63"/>
        <v>1</v>
      </c>
      <c r="P183" s="175">
        <f t="shared" ref="P183:W183" si="64">MIN(P176:P181)</f>
        <v>310</v>
      </c>
      <c r="Q183" s="175">
        <f t="shared" si="64"/>
        <v>27</v>
      </c>
      <c r="R183" s="174">
        <f t="shared" si="64"/>
        <v>4.8</v>
      </c>
      <c r="S183" s="174">
        <f t="shared" si="64"/>
        <v>1.6</v>
      </c>
      <c r="T183" s="174">
        <f t="shared" si="64"/>
        <v>5.0999999999999996</v>
      </c>
      <c r="U183" s="174">
        <f t="shared" si="64"/>
        <v>1</v>
      </c>
      <c r="V183" s="174">
        <f t="shared" si="64"/>
        <v>6</v>
      </c>
      <c r="W183" s="174">
        <f t="shared" si="64"/>
        <v>7.8</v>
      </c>
      <c r="X183" s="174">
        <f t="shared" si="63"/>
        <v>0.67</v>
      </c>
      <c r="Y183" s="49"/>
      <c r="Z183" s="49"/>
      <c r="AA183" s="49"/>
      <c r="AB183" s="49"/>
      <c r="AC183" s="49"/>
      <c r="AD183" s="49"/>
      <c r="AE183" s="49"/>
      <c r="AF183" s="49"/>
      <c r="AG183" s="49"/>
      <c r="AH183" s="49"/>
      <c r="AI183" s="49"/>
      <c r="AJ183" s="50"/>
      <c r="AK183" s="50"/>
      <c r="AL183" s="50"/>
      <c r="AM183" s="50"/>
      <c r="AN183" s="50"/>
      <c r="AO183" s="50"/>
      <c r="AP183" s="50"/>
      <c r="AQ183" s="50"/>
      <c r="AR183" s="50"/>
      <c r="AS183" s="50"/>
      <c r="AT183" s="50"/>
      <c r="AU183" s="50"/>
      <c r="AV183" s="50"/>
      <c r="AW183" s="50"/>
      <c r="AX183" s="50"/>
      <c r="AY183" s="50"/>
      <c r="AZ183" s="50"/>
      <c r="BA183" s="50"/>
      <c r="BB183" s="50"/>
    </row>
    <row r="184" spans="1:54" s="51" customFormat="1" ht="12" x14ac:dyDescent="0.2">
      <c r="A184" s="49"/>
      <c r="B184" s="49"/>
      <c r="C184" s="61" t="s">
        <v>20</v>
      </c>
      <c r="D184" s="175">
        <f>AVERAGE(D176:D181)</f>
        <v>80.333333333333329</v>
      </c>
      <c r="E184" s="175"/>
      <c r="F184" s="175">
        <f t="shared" ref="F184:X184" si="65">AVERAGE(F176:F181)</f>
        <v>9.8333333333333339</v>
      </c>
      <c r="G184" s="175"/>
      <c r="H184" s="175"/>
      <c r="I184" s="176">
        <f t="shared" si="65"/>
        <v>9.3000000000000013E-2</v>
      </c>
      <c r="J184" s="176">
        <f t="shared" si="65"/>
        <v>0.92500000000000016</v>
      </c>
      <c r="K184" s="244">
        <f t="shared" si="65"/>
        <v>0.12833333333333333</v>
      </c>
      <c r="L184" s="176">
        <f t="shared" si="65"/>
        <v>0.20999999999999996</v>
      </c>
      <c r="M184" s="174">
        <f t="shared" si="65"/>
        <v>0.58833333333333337</v>
      </c>
      <c r="N184" s="174">
        <f t="shared" si="65"/>
        <v>0.6316666666666666</v>
      </c>
      <c r="O184" s="174">
        <f t="shared" si="65"/>
        <v>1.3166666666666667</v>
      </c>
      <c r="P184" s="175">
        <f t="shared" ref="P184:W184" si="66">AVERAGE(P176:P181)</f>
        <v>451.66666666666669</v>
      </c>
      <c r="Q184" s="175">
        <f t="shared" si="66"/>
        <v>90.666666666666671</v>
      </c>
      <c r="R184" s="174">
        <f t="shared" si="66"/>
        <v>5.083333333333333</v>
      </c>
      <c r="S184" s="174">
        <f t="shared" si="66"/>
        <v>1.6666666666666663</v>
      </c>
      <c r="T184" s="174">
        <f t="shared" si="66"/>
        <v>5.333333333333333</v>
      </c>
      <c r="U184" s="174">
        <f t="shared" si="66"/>
        <v>1.0833333333333333</v>
      </c>
      <c r="V184" s="174">
        <f t="shared" si="66"/>
        <v>6.25</v>
      </c>
      <c r="W184" s="174">
        <f t="shared" si="66"/>
        <v>7.9666666666666659</v>
      </c>
      <c r="X184" s="174">
        <f t="shared" si="65"/>
        <v>1.6116666666666664</v>
      </c>
      <c r="Y184" s="49"/>
      <c r="Z184" s="49"/>
      <c r="AA184" s="49"/>
      <c r="AB184" s="49"/>
      <c r="AC184" s="49"/>
      <c r="AD184" s="49"/>
      <c r="AE184" s="49"/>
      <c r="AF184" s="49"/>
      <c r="AG184" s="49"/>
      <c r="AH184" s="49"/>
      <c r="AI184" s="49"/>
      <c r="AJ184" s="50"/>
      <c r="AK184" s="50"/>
      <c r="AL184" s="50"/>
      <c r="AM184" s="50"/>
      <c r="AN184" s="50"/>
      <c r="AO184" s="50"/>
      <c r="AP184" s="50"/>
      <c r="AQ184" s="50"/>
      <c r="AR184" s="50"/>
      <c r="AS184" s="50"/>
      <c r="AT184" s="50"/>
      <c r="AU184" s="50"/>
      <c r="AV184" s="50"/>
      <c r="AW184" s="50"/>
      <c r="AX184" s="50"/>
      <c r="AY184" s="50"/>
      <c r="AZ184" s="50"/>
      <c r="BA184" s="50"/>
      <c r="BB184" s="50"/>
    </row>
    <row r="185" spans="1:54" s="51" customFormat="1" ht="12" x14ac:dyDescent="0.2">
      <c r="A185" s="49"/>
      <c r="B185" s="49"/>
      <c r="C185" s="61" t="s">
        <v>21</v>
      </c>
      <c r="D185" s="175">
        <f>MAX(D176:D181)</f>
        <v>100</v>
      </c>
      <c r="E185" s="175"/>
      <c r="F185" s="175">
        <f t="shared" ref="F185:X185" si="67">MAX(F176:F181)</f>
        <v>28</v>
      </c>
      <c r="G185" s="175"/>
      <c r="H185" s="175"/>
      <c r="I185" s="176">
        <f t="shared" si="67"/>
        <v>0.13</v>
      </c>
      <c r="J185" s="176">
        <f t="shared" si="67"/>
        <v>1.1000000000000001</v>
      </c>
      <c r="K185" s="244">
        <f t="shared" si="67"/>
        <v>0.55000000000000004</v>
      </c>
      <c r="L185" s="176">
        <f t="shared" si="67"/>
        <v>0.26</v>
      </c>
      <c r="M185" s="174">
        <f t="shared" si="67"/>
        <v>0.62</v>
      </c>
      <c r="N185" s="174">
        <f t="shared" si="67"/>
        <v>1.2</v>
      </c>
      <c r="O185" s="174">
        <f t="shared" si="67"/>
        <v>1.7</v>
      </c>
      <c r="P185" s="175">
        <f t="shared" ref="P185:W185" si="68">MAX(P176:P181)</f>
        <v>610</v>
      </c>
      <c r="Q185" s="175">
        <f t="shared" si="68"/>
        <v>170</v>
      </c>
      <c r="R185" s="174">
        <f t="shared" si="68"/>
        <v>5.2</v>
      </c>
      <c r="S185" s="174">
        <f t="shared" si="68"/>
        <v>1.7</v>
      </c>
      <c r="T185" s="174">
        <f t="shared" si="68"/>
        <v>5.5</v>
      </c>
      <c r="U185" s="174">
        <f t="shared" si="68"/>
        <v>1.1000000000000001</v>
      </c>
      <c r="V185" s="174">
        <f t="shared" si="68"/>
        <v>6.6</v>
      </c>
      <c r="W185" s="174">
        <f t="shared" si="68"/>
        <v>8.3000000000000007</v>
      </c>
      <c r="X185" s="174">
        <f t="shared" si="67"/>
        <v>2.6</v>
      </c>
      <c r="Y185" s="49"/>
      <c r="Z185" s="49"/>
      <c r="AA185" s="49"/>
      <c r="AB185" s="49"/>
      <c r="AC185" s="49"/>
      <c r="AD185" s="49"/>
      <c r="AE185" s="49"/>
      <c r="AF185" s="49"/>
      <c r="AG185" s="49"/>
      <c r="AH185" s="49"/>
      <c r="AI185" s="49"/>
      <c r="AJ185" s="50"/>
      <c r="AK185" s="50"/>
      <c r="AL185" s="50"/>
      <c r="AM185" s="50"/>
      <c r="AN185" s="50"/>
      <c r="AO185" s="50"/>
      <c r="AP185" s="50"/>
      <c r="AQ185" s="50"/>
      <c r="AR185" s="50"/>
      <c r="AS185" s="50"/>
      <c r="AT185" s="50"/>
      <c r="AU185" s="50"/>
      <c r="AV185" s="50"/>
      <c r="AW185" s="50"/>
      <c r="AX185" s="50"/>
      <c r="AY185" s="50"/>
      <c r="AZ185" s="50"/>
      <c r="BA185" s="50"/>
      <c r="BB185" s="50"/>
    </row>
    <row r="186" spans="1:54" x14ac:dyDescent="0.2">
      <c r="A186" s="20"/>
      <c r="B186" s="20"/>
      <c r="C186" s="15"/>
      <c r="D186" s="18"/>
      <c r="E186" s="18"/>
      <c r="F186" s="18"/>
      <c r="G186" s="18"/>
      <c r="H186" s="18"/>
      <c r="I186" s="16"/>
      <c r="J186" s="16"/>
      <c r="K186" s="17"/>
      <c r="L186" s="18"/>
      <c r="M186" s="19"/>
      <c r="N186" s="19"/>
      <c r="O186" s="19"/>
      <c r="P186" s="16"/>
      <c r="Q186" s="16"/>
      <c r="R186" s="19"/>
      <c r="S186" s="19"/>
      <c r="T186" s="19"/>
      <c r="U186" s="19"/>
      <c r="V186" s="19"/>
      <c r="W186" s="19"/>
      <c r="X186" s="18"/>
    </row>
    <row r="187" spans="1:54" x14ac:dyDescent="0.2">
      <c r="A187" s="20"/>
      <c r="B187" s="20"/>
      <c r="C187" s="15"/>
      <c r="D187" s="18"/>
      <c r="E187" s="18"/>
      <c r="F187" s="18"/>
      <c r="G187" s="18"/>
      <c r="H187" s="18"/>
      <c r="I187" s="16"/>
      <c r="J187" s="16"/>
      <c r="K187" s="17"/>
      <c r="L187" s="18"/>
      <c r="M187" s="19"/>
      <c r="N187" s="19"/>
      <c r="O187" s="19"/>
      <c r="P187" s="16"/>
      <c r="Q187" s="16"/>
      <c r="R187" s="19"/>
      <c r="S187" s="19"/>
      <c r="T187" s="19"/>
      <c r="U187" s="19"/>
      <c r="V187" s="19"/>
      <c r="W187" s="19"/>
      <c r="X187" s="18"/>
    </row>
    <row r="188" spans="1:54" x14ac:dyDescent="0.2">
      <c r="A188" s="20"/>
      <c r="B188" s="20"/>
      <c r="C188" s="15"/>
      <c r="D188" s="18"/>
      <c r="E188" s="18"/>
      <c r="F188" s="18"/>
      <c r="G188" s="18"/>
      <c r="H188" s="18"/>
      <c r="I188" s="16"/>
      <c r="J188" s="16"/>
      <c r="K188" s="17"/>
      <c r="L188" s="18"/>
      <c r="M188" s="19"/>
      <c r="N188" s="19"/>
      <c r="O188" s="19"/>
      <c r="P188" s="16"/>
      <c r="Q188" s="16"/>
      <c r="R188" s="19"/>
      <c r="S188" s="19"/>
      <c r="T188" s="19"/>
      <c r="U188" s="19"/>
      <c r="V188" s="19"/>
      <c r="W188" s="19"/>
      <c r="X188" s="18"/>
    </row>
    <row r="189" spans="1:54" x14ac:dyDescent="0.2">
      <c r="A189" s="20"/>
      <c r="B189" s="20"/>
      <c r="C189" s="15"/>
      <c r="D189" s="18"/>
      <c r="E189" s="18"/>
      <c r="F189" s="18"/>
      <c r="G189" s="18"/>
      <c r="H189" s="18"/>
      <c r="I189" s="16"/>
      <c r="J189" s="16"/>
      <c r="K189" s="17"/>
      <c r="L189" s="18"/>
      <c r="M189" s="19"/>
      <c r="N189" s="19"/>
      <c r="O189" s="19"/>
      <c r="P189" s="16"/>
      <c r="Q189" s="16"/>
      <c r="R189" s="19"/>
      <c r="S189" s="19"/>
      <c r="T189" s="19"/>
      <c r="U189" s="19"/>
      <c r="V189" s="19"/>
      <c r="W189" s="19"/>
      <c r="X189" s="18"/>
    </row>
    <row r="190" spans="1:54" x14ac:dyDescent="0.2">
      <c r="A190" s="20"/>
      <c r="B190" s="20"/>
      <c r="C190" s="15"/>
      <c r="D190" s="18"/>
      <c r="E190" s="18"/>
      <c r="F190" s="18"/>
      <c r="G190" s="18"/>
      <c r="H190" s="18"/>
      <c r="I190" s="16"/>
      <c r="J190" s="16"/>
      <c r="K190" s="17"/>
      <c r="L190" s="18"/>
      <c r="M190" s="19"/>
      <c r="N190" s="19"/>
      <c r="O190" s="19"/>
      <c r="P190" s="16"/>
      <c r="Q190" s="16"/>
      <c r="R190" s="19"/>
      <c r="S190" s="19"/>
      <c r="T190" s="19"/>
      <c r="U190" s="19"/>
      <c r="V190" s="19"/>
      <c r="W190" s="19"/>
      <c r="X190" s="18"/>
    </row>
    <row r="191" spans="1:54" x14ac:dyDescent="0.2">
      <c r="A191" s="20"/>
      <c r="B191" s="20"/>
      <c r="C191" s="15"/>
      <c r="D191" s="18"/>
      <c r="E191" s="18"/>
      <c r="F191" s="18"/>
      <c r="G191" s="18"/>
      <c r="H191" s="18"/>
      <c r="I191" s="16"/>
      <c r="J191" s="16"/>
      <c r="K191" s="17"/>
      <c r="L191" s="18"/>
      <c r="M191" s="19"/>
      <c r="N191" s="19"/>
      <c r="O191" s="19"/>
      <c r="P191" s="16"/>
      <c r="Q191" s="16"/>
      <c r="R191" s="19"/>
      <c r="S191" s="19"/>
      <c r="T191" s="19"/>
      <c r="U191" s="19"/>
      <c r="V191" s="19"/>
      <c r="W191" s="19"/>
      <c r="X191" s="18"/>
    </row>
    <row r="192" spans="1:54" x14ac:dyDescent="0.2">
      <c r="A192" s="20"/>
      <c r="B192" s="20"/>
      <c r="C192" s="15"/>
      <c r="D192" s="18"/>
      <c r="E192" s="18"/>
      <c r="F192" s="18"/>
      <c r="G192" s="18"/>
      <c r="H192" s="18"/>
      <c r="I192" s="16"/>
      <c r="J192" s="16"/>
      <c r="K192" s="17"/>
      <c r="L192" s="18"/>
      <c r="M192" s="19"/>
      <c r="N192" s="19"/>
      <c r="O192" s="19"/>
      <c r="P192" s="16"/>
      <c r="Q192" s="16"/>
      <c r="R192" s="19"/>
      <c r="S192" s="19"/>
      <c r="T192" s="19"/>
      <c r="U192" s="19"/>
      <c r="V192" s="19"/>
      <c r="W192" s="19"/>
      <c r="X192" s="18"/>
    </row>
    <row r="193" spans="1:24" x14ac:dyDescent="0.2">
      <c r="A193" s="20"/>
      <c r="B193" s="20"/>
      <c r="C193" s="15"/>
      <c r="D193" s="18"/>
      <c r="E193" s="18"/>
      <c r="F193" s="18"/>
      <c r="G193" s="18"/>
      <c r="H193" s="18"/>
      <c r="I193" s="16"/>
      <c r="J193" s="16"/>
      <c r="K193" s="17"/>
      <c r="L193" s="18"/>
      <c r="M193" s="19"/>
      <c r="N193" s="19"/>
      <c r="O193" s="19"/>
      <c r="P193" s="16"/>
      <c r="Q193" s="16"/>
      <c r="R193" s="19"/>
      <c r="S193" s="19"/>
      <c r="T193" s="19"/>
      <c r="U193" s="19"/>
      <c r="V193" s="19"/>
      <c r="W193" s="19"/>
      <c r="X193" s="18"/>
    </row>
    <row r="194" spans="1:24" x14ac:dyDescent="0.2">
      <c r="A194" s="20"/>
      <c r="B194" s="20"/>
      <c r="C194" s="15"/>
      <c r="D194" s="18"/>
      <c r="E194" s="18"/>
      <c r="F194" s="18"/>
      <c r="G194" s="18"/>
      <c r="H194" s="18"/>
      <c r="I194" s="16"/>
      <c r="J194" s="16"/>
      <c r="K194" s="17"/>
      <c r="L194" s="18"/>
      <c r="M194" s="19"/>
      <c r="N194" s="19"/>
      <c r="O194" s="19"/>
      <c r="P194" s="16"/>
      <c r="Q194" s="16"/>
      <c r="R194" s="19"/>
      <c r="S194" s="19"/>
      <c r="T194" s="19"/>
      <c r="U194" s="19"/>
      <c r="V194" s="19"/>
      <c r="W194" s="19"/>
      <c r="X194" s="18"/>
    </row>
    <row r="195" spans="1:24" x14ac:dyDescent="0.2">
      <c r="A195" s="20"/>
      <c r="B195" s="20"/>
      <c r="C195" s="15"/>
      <c r="D195" s="18"/>
      <c r="E195" s="18"/>
      <c r="F195" s="18"/>
      <c r="G195" s="18"/>
      <c r="H195" s="18"/>
      <c r="I195" s="16"/>
      <c r="J195" s="16"/>
      <c r="K195" s="17"/>
      <c r="L195" s="18"/>
      <c r="M195" s="19"/>
      <c r="N195" s="19"/>
      <c r="O195" s="19"/>
      <c r="P195" s="16"/>
      <c r="Q195" s="16"/>
      <c r="R195" s="19"/>
      <c r="S195" s="19"/>
      <c r="T195" s="19"/>
      <c r="U195" s="19"/>
      <c r="V195" s="19"/>
      <c r="W195" s="19"/>
      <c r="X195" s="18"/>
    </row>
    <row r="196" spans="1:24" x14ac:dyDescent="0.2">
      <c r="A196" s="20"/>
      <c r="B196" s="20"/>
      <c r="C196" s="15"/>
      <c r="D196" s="18"/>
      <c r="E196" s="18"/>
      <c r="F196" s="18"/>
      <c r="G196" s="18"/>
      <c r="H196" s="18"/>
      <c r="I196" s="16"/>
      <c r="J196" s="16"/>
      <c r="K196" s="17"/>
      <c r="L196" s="18"/>
      <c r="M196" s="19"/>
      <c r="N196" s="19"/>
      <c r="O196" s="19"/>
      <c r="P196" s="16"/>
      <c r="Q196" s="16"/>
      <c r="R196" s="19"/>
      <c r="S196" s="19"/>
      <c r="T196" s="19"/>
      <c r="U196" s="19"/>
      <c r="V196" s="19"/>
      <c r="W196" s="19"/>
      <c r="X196" s="18"/>
    </row>
    <row r="197" spans="1:24" x14ac:dyDescent="0.2">
      <c r="A197" s="20"/>
      <c r="B197" s="20"/>
      <c r="C197" s="15"/>
      <c r="D197" s="18"/>
      <c r="E197" s="18"/>
      <c r="F197" s="18"/>
      <c r="G197" s="18"/>
      <c r="H197" s="18"/>
      <c r="I197" s="16"/>
      <c r="J197" s="16"/>
      <c r="K197" s="17"/>
      <c r="L197" s="18"/>
      <c r="M197" s="19"/>
      <c r="N197" s="19"/>
      <c r="O197" s="19"/>
      <c r="P197" s="16"/>
      <c r="Q197" s="16"/>
      <c r="R197" s="19"/>
      <c r="S197" s="19"/>
      <c r="T197" s="19"/>
      <c r="U197" s="19"/>
      <c r="V197" s="19"/>
      <c r="W197" s="19"/>
      <c r="X197" s="18"/>
    </row>
    <row r="198" spans="1:24" x14ac:dyDescent="0.2">
      <c r="A198" s="20"/>
      <c r="B198" s="20"/>
      <c r="C198" s="15"/>
      <c r="D198" s="18"/>
      <c r="E198" s="18"/>
      <c r="F198" s="18"/>
      <c r="G198" s="18"/>
      <c r="H198" s="18"/>
      <c r="I198" s="16"/>
      <c r="J198" s="16"/>
      <c r="K198" s="17"/>
      <c r="L198" s="18"/>
      <c r="M198" s="19"/>
      <c r="N198" s="19"/>
      <c r="O198" s="19"/>
      <c r="P198" s="16"/>
      <c r="Q198" s="16"/>
      <c r="R198" s="19"/>
      <c r="S198" s="19"/>
      <c r="T198" s="19"/>
      <c r="U198" s="19"/>
      <c r="V198" s="19"/>
      <c r="W198" s="19"/>
      <c r="X198" s="18"/>
    </row>
    <row r="199" spans="1:24" x14ac:dyDescent="0.2">
      <c r="A199" s="20"/>
      <c r="B199" s="20"/>
      <c r="C199" s="15"/>
      <c r="D199" s="18"/>
      <c r="E199" s="18"/>
      <c r="F199" s="18"/>
      <c r="G199" s="18"/>
      <c r="H199" s="18"/>
      <c r="I199" s="16"/>
      <c r="J199" s="16"/>
      <c r="K199" s="17"/>
      <c r="L199" s="18"/>
      <c r="M199" s="19"/>
      <c r="N199" s="19"/>
      <c r="O199" s="19"/>
      <c r="P199" s="16"/>
      <c r="Q199" s="16"/>
      <c r="R199" s="19"/>
      <c r="S199" s="19"/>
      <c r="T199" s="19"/>
      <c r="U199" s="19"/>
      <c r="V199" s="19"/>
      <c r="W199" s="19"/>
      <c r="X199" s="18"/>
    </row>
    <row r="200" spans="1:24" x14ac:dyDescent="0.2">
      <c r="A200" s="20"/>
      <c r="B200" s="20"/>
      <c r="C200" s="15"/>
      <c r="D200" s="18"/>
      <c r="E200" s="18"/>
      <c r="F200" s="18"/>
      <c r="G200" s="18"/>
      <c r="H200" s="18"/>
      <c r="I200" s="16"/>
      <c r="J200" s="16"/>
      <c r="K200" s="17"/>
      <c r="L200" s="18"/>
      <c r="M200" s="19"/>
      <c r="N200" s="19"/>
      <c r="O200" s="19"/>
      <c r="P200" s="16"/>
      <c r="Q200" s="16"/>
      <c r="R200" s="19"/>
      <c r="S200" s="19"/>
      <c r="T200" s="19"/>
      <c r="U200" s="19"/>
      <c r="V200" s="19"/>
      <c r="W200" s="19"/>
      <c r="X200" s="18"/>
    </row>
    <row r="201" spans="1:24" x14ac:dyDescent="0.2">
      <c r="A201" s="20"/>
      <c r="B201" s="20"/>
      <c r="C201" s="15"/>
      <c r="D201" s="18"/>
      <c r="E201" s="18"/>
      <c r="F201" s="18"/>
      <c r="G201" s="18"/>
      <c r="H201" s="18"/>
      <c r="I201" s="16"/>
      <c r="J201" s="16"/>
      <c r="K201" s="17"/>
      <c r="L201" s="18"/>
      <c r="M201" s="19"/>
      <c r="N201" s="19"/>
      <c r="O201" s="19"/>
      <c r="P201" s="16"/>
      <c r="Q201" s="16"/>
      <c r="R201" s="19"/>
      <c r="S201" s="19"/>
      <c r="T201" s="19"/>
      <c r="U201" s="19"/>
      <c r="V201" s="19"/>
      <c r="W201" s="19"/>
      <c r="X201" s="18"/>
    </row>
    <row r="202" spans="1:24" x14ac:dyDescent="0.2">
      <c r="A202" s="20"/>
      <c r="B202" s="20"/>
      <c r="C202" s="15"/>
      <c r="D202" s="18"/>
      <c r="E202" s="18"/>
      <c r="F202" s="18"/>
      <c r="G202" s="18"/>
      <c r="H202" s="18"/>
      <c r="I202" s="16"/>
      <c r="J202" s="16"/>
      <c r="K202" s="17"/>
      <c r="L202" s="18"/>
      <c r="M202" s="19"/>
      <c r="N202" s="19"/>
      <c r="O202" s="19"/>
      <c r="P202" s="16"/>
      <c r="Q202" s="16"/>
      <c r="R202" s="19"/>
      <c r="S202" s="19"/>
      <c r="T202" s="19"/>
      <c r="U202" s="19"/>
      <c r="V202" s="19"/>
      <c r="W202" s="19"/>
      <c r="X202" s="18"/>
    </row>
    <row r="203" spans="1:24" x14ac:dyDescent="0.2">
      <c r="A203" s="20"/>
      <c r="B203" s="20"/>
      <c r="C203" s="15"/>
      <c r="D203" s="18"/>
      <c r="E203" s="18"/>
      <c r="F203" s="18"/>
      <c r="G203" s="18"/>
      <c r="H203" s="18"/>
      <c r="I203" s="16"/>
      <c r="J203" s="16"/>
      <c r="K203" s="17"/>
      <c r="L203" s="18"/>
      <c r="M203" s="19"/>
      <c r="N203" s="19"/>
      <c r="O203" s="19"/>
      <c r="P203" s="16"/>
      <c r="Q203" s="16"/>
      <c r="R203" s="19"/>
      <c r="S203" s="19"/>
      <c r="T203" s="19"/>
      <c r="U203" s="19"/>
      <c r="V203" s="19"/>
      <c r="W203" s="19"/>
      <c r="X203" s="18"/>
    </row>
    <row r="204" spans="1:24" x14ac:dyDescent="0.2">
      <c r="A204" s="20"/>
      <c r="B204" s="20"/>
      <c r="C204" s="15"/>
      <c r="D204" s="18"/>
      <c r="E204" s="18"/>
      <c r="F204" s="18"/>
      <c r="G204" s="18"/>
      <c r="H204" s="18"/>
      <c r="I204" s="16"/>
      <c r="J204" s="16"/>
      <c r="K204" s="17"/>
      <c r="L204" s="18"/>
      <c r="M204" s="19"/>
      <c r="N204" s="19"/>
      <c r="O204" s="19"/>
      <c r="P204" s="16"/>
      <c r="Q204" s="16"/>
      <c r="R204" s="19"/>
      <c r="S204" s="19"/>
      <c r="T204" s="19"/>
      <c r="U204" s="19"/>
      <c r="V204" s="19"/>
      <c r="W204" s="19"/>
      <c r="X204" s="18"/>
    </row>
    <row r="205" spans="1:24" x14ac:dyDescent="0.2">
      <c r="A205" s="20"/>
      <c r="B205" s="20"/>
      <c r="C205" s="15"/>
      <c r="D205" s="18"/>
      <c r="E205" s="18"/>
      <c r="F205" s="18"/>
      <c r="G205" s="18"/>
      <c r="H205" s="18"/>
      <c r="I205" s="16"/>
      <c r="J205" s="16"/>
      <c r="K205" s="17"/>
      <c r="L205" s="18"/>
      <c r="M205" s="19"/>
      <c r="N205" s="19"/>
      <c r="O205" s="19"/>
      <c r="P205" s="16"/>
      <c r="Q205" s="16"/>
      <c r="R205" s="19"/>
      <c r="S205" s="19"/>
      <c r="T205" s="19"/>
      <c r="U205" s="19"/>
      <c r="V205" s="19"/>
      <c r="W205" s="19"/>
      <c r="X205" s="18"/>
    </row>
    <row r="206" spans="1:24" x14ac:dyDescent="0.2">
      <c r="A206" s="20"/>
      <c r="B206" s="20"/>
      <c r="C206" s="15"/>
      <c r="D206" s="18"/>
      <c r="E206" s="18"/>
      <c r="F206" s="18"/>
      <c r="G206" s="18"/>
      <c r="H206" s="18"/>
      <c r="I206" s="16"/>
      <c r="J206" s="16"/>
      <c r="K206" s="17"/>
      <c r="L206" s="18"/>
      <c r="M206" s="19"/>
      <c r="N206" s="19"/>
      <c r="O206" s="19"/>
      <c r="P206" s="16"/>
      <c r="Q206" s="16"/>
      <c r="R206" s="19"/>
      <c r="S206" s="19"/>
      <c r="T206" s="19"/>
      <c r="U206" s="19"/>
      <c r="V206" s="19"/>
      <c r="W206" s="19"/>
      <c r="X206" s="18"/>
    </row>
    <row r="207" spans="1:24" x14ac:dyDescent="0.2">
      <c r="A207" s="20"/>
      <c r="B207" s="20"/>
      <c r="C207" s="15"/>
      <c r="D207" s="18"/>
      <c r="E207" s="18"/>
      <c r="F207" s="18"/>
      <c r="G207" s="18"/>
      <c r="H207" s="18"/>
      <c r="I207" s="16"/>
      <c r="J207" s="16"/>
      <c r="K207" s="17"/>
      <c r="L207" s="18"/>
      <c r="M207" s="19"/>
      <c r="N207" s="19"/>
      <c r="O207" s="19"/>
      <c r="P207" s="16"/>
      <c r="Q207" s="16"/>
      <c r="R207" s="19"/>
      <c r="S207" s="19"/>
      <c r="T207" s="19"/>
      <c r="U207" s="19"/>
      <c r="V207" s="19"/>
      <c r="W207" s="19"/>
      <c r="X207" s="18"/>
    </row>
    <row r="208" spans="1:24" x14ac:dyDescent="0.2">
      <c r="A208" s="20"/>
      <c r="B208" s="20"/>
      <c r="C208" s="15"/>
      <c r="D208" s="18"/>
      <c r="E208" s="18"/>
      <c r="F208" s="18"/>
      <c r="G208" s="18"/>
      <c r="H208" s="18"/>
      <c r="I208" s="16"/>
      <c r="J208" s="16"/>
      <c r="K208" s="17"/>
      <c r="L208" s="18"/>
      <c r="M208" s="19"/>
      <c r="N208" s="19"/>
      <c r="O208" s="19"/>
      <c r="P208" s="16"/>
      <c r="Q208" s="16"/>
      <c r="R208" s="19"/>
      <c r="S208" s="19"/>
      <c r="T208" s="19"/>
      <c r="U208" s="19"/>
      <c r="V208" s="19"/>
      <c r="W208" s="19"/>
      <c r="X208" s="18"/>
    </row>
    <row r="209" spans="1:24" x14ac:dyDescent="0.2">
      <c r="A209" s="20"/>
      <c r="B209" s="20"/>
      <c r="C209" s="15"/>
      <c r="D209" s="18"/>
      <c r="E209" s="18"/>
      <c r="F209" s="18"/>
      <c r="G209" s="18"/>
      <c r="H209" s="18"/>
      <c r="I209" s="16"/>
      <c r="J209" s="16"/>
      <c r="K209" s="17"/>
      <c r="L209" s="18"/>
      <c r="M209" s="19"/>
      <c r="N209" s="19"/>
      <c r="O209" s="19"/>
      <c r="P209" s="16"/>
      <c r="Q209" s="16"/>
      <c r="R209" s="19"/>
      <c r="S209" s="19"/>
      <c r="T209" s="19"/>
      <c r="U209" s="19"/>
      <c r="V209" s="19"/>
      <c r="W209" s="19"/>
      <c r="X209" s="18"/>
    </row>
    <row r="210" spans="1:24" x14ac:dyDescent="0.2">
      <c r="A210" s="20"/>
      <c r="B210" s="20"/>
      <c r="C210" s="15"/>
      <c r="D210" s="18"/>
      <c r="E210" s="18"/>
      <c r="F210" s="18"/>
      <c r="G210" s="18"/>
      <c r="H210" s="18"/>
      <c r="I210" s="16"/>
      <c r="J210" s="16"/>
      <c r="K210" s="17"/>
      <c r="L210" s="18"/>
      <c r="M210" s="19"/>
      <c r="N210" s="19"/>
      <c r="O210" s="19"/>
      <c r="P210" s="16"/>
      <c r="Q210" s="16"/>
      <c r="R210" s="19"/>
      <c r="S210" s="19"/>
      <c r="T210" s="19"/>
      <c r="U210" s="19"/>
      <c r="V210" s="19"/>
      <c r="W210" s="19"/>
      <c r="X210" s="18"/>
    </row>
    <row r="211" spans="1:24" x14ac:dyDescent="0.2">
      <c r="A211" s="20"/>
      <c r="B211" s="20"/>
      <c r="C211" s="15"/>
      <c r="D211" s="18"/>
      <c r="E211" s="18"/>
      <c r="F211" s="18"/>
      <c r="G211" s="18"/>
      <c r="H211" s="18"/>
      <c r="I211" s="16"/>
      <c r="J211" s="16"/>
      <c r="K211" s="17"/>
      <c r="L211" s="18"/>
      <c r="M211" s="19"/>
      <c r="N211" s="19"/>
      <c r="O211" s="19"/>
      <c r="P211" s="16"/>
      <c r="Q211" s="16"/>
      <c r="R211" s="19"/>
      <c r="S211" s="19"/>
      <c r="T211" s="19"/>
      <c r="U211" s="19"/>
      <c r="V211" s="19"/>
      <c r="W211" s="19"/>
      <c r="X211" s="18"/>
    </row>
    <row r="212" spans="1:24" x14ac:dyDescent="0.2">
      <c r="A212" s="20"/>
      <c r="B212" s="20"/>
      <c r="C212" s="15"/>
      <c r="D212" s="18"/>
      <c r="E212" s="18"/>
      <c r="F212" s="18"/>
      <c r="G212" s="18"/>
      <c r="H212" s="18"/>
      <c r="I212" s="16"/>
      <c r="J212" s="16"/>
      <c r="K212" s="17"/>
      <c r="L212" s="18"/>
      <c r="M212" s="19"/>
      <c r="N212" s="19"/>
      <c r="O212" s="19"/>
      <c r="P212" s="16"/>
      <c r="Q212" s="16"/>
      <c r="R212" s="19"/>
      <c r="S212" s="19"/>
      <c r="T212" s="19"/>
      <c r="U212" s="19"/>
      <c r="V212" s="19"/>
      <c r="W212" s="19"/>
      <c r="X212" s="18"/>
    </row>
    <row r="213" spans="1:24" x14ac:dyDescent="0.2">
      <c r="A213" s="20"/>
      <c r="B213" s="20"/>
      <c r="C213" s="15"/>
      <c r="D213" s="18"/>
      <c r="E213" s="18"/>
      <c r="F213" s="18"/>
      <c r="G213" s="18"/>
      <c r="H213" s="18"/>
      <c r="I213" s="16"/>
      <c r="J213" s="16"/>
      <c r="K213" s="17"/>
      <c r="L213" s="18"/>
      <c r="M213" s="19"/>
      <c r="N213" s="19"/>
      <c r="O213" s="19"/>
      <c r="P213" s="16"/>
      <c r="Q213" s="16"/>
      <c r="R213" s="19"/>
      <c r="S213" s="19"/>
      <c r="T213" s="19"/>
      <c r="U213" s="19"/>
      <c r="V213" s="19"/>
      <c r="W213" s="19"/>
      <c r="X213" s="18"/>
    </row>
    <row r="214" spans="1:24" x14ac:dyDescent="0.2">
      <c r="A214" s="20"/>
      <c r="B214" s="20"/>
      <c r="C214" s="15"/>
      <c r="D214" s="18"/>
      <c r="E214" s="18"/>
      <c r="F214" s="18"/>
      <c r="G214" s="18"/>
      <c r="H214" s="18"/>
      <c r="I214" s="16"/>
      <c r="J214" s="16"/>
      <c r="K214" s="17"/>
      <c r="L214" s="18"/>
      <c r="M214" s="19"/>
      <c r="N214" s="19"/>
      <c r="O214" s="19"/>
      <c r="P214" s="16"/>
      <c r="Q214" s="16"/>
      <c r="R214" s="19"/>
      <c r="S214" s="19"/>
      <c r="T214" s="19"/>
      <c r="U214" s="19"/>
      <c r="V214" s="19"/>
      <c r="W214" s="19"/>
      <c r="X214" s="18"/>
    </row>
    <row r="215" spans="1:24" x14ac:dyDescent="0.2">
      <c r="A215" s="20"/>
      <c r="B215" s="20"/>
      <c r="C215" s="15"/>
      <c r="D215" s="18"/>
      <c r="E215" s="18"/>
      <c r="F215" s="18"/>
      <c r="G215" s="18"/>
      <c r="H215" s="18"/>
      <c r="I215" s="16"/>
      <c r="J215" s="16"/>
      <c r="K215" s="17"/>
      <c r="L215" s="18"/>
      <c r="M215" s="19"/>
      <c r="N215" s="19"/>
      <c r="O215" s="19"/>
      <c r="P215" s="16"/>
      <c r="Q215" s="16"/>
      <c r="R215" s="19"/>
      <c r="S215" s="19"/>
      <c r="T215" s="19"/>
      <c r="U215" s="19"/>
      <c r="V215" s="19"/>
      <c r="W215" s="19"/>
      <c r="X215" s="18"/>
    </row>
    <row r="216" spans="1:24" x14ac:dyDescent="0.2">
      <c r="A216" s="20"/>
      <c r="B216" s="20"/>
      <c r="C216" s="15"/>
      <c r="D216" s="18"/>
      <c r="E216" s="18"/>
      <c r="F216" s="18"/>
      <c r="G216" s="18"/>
      <c r="H216" s="18"/>
      <c r="I216" s="16"/>
      <c r="J216" s="16"/>
      <c r="K216" s="17"/>
      <c r="L216" s="18"/>
      <c r="M216" s="19"/>
      <c r="N216" s="19"/>
      <c r="O216" s="19"/>
      <c r="P216" s="16"/>
      <c r="Q216" s="16"/>
      <c r="R216" s="19"/>
      <c r="S216" s="19"/>
      <c r="T216" s="19"/>
      <c r="U216" s="19"/>
      <c r="V216" s="19"/>
      <c r="W216" s="19"/>
      <c r="X216" s="18"/>
    </row>
    <row r="217" spans="1:24" x14ac:dyDescent="0.2">
      <c r="A217" s="20"/>
      <c r="B217" s="20"/>
      <c r="C217" s="15"/>
      <c r="D217" s="18"/>
      <c r="E217" s="18"/>
      <c r="F217" s="18"/>
      <c r="G217" s="18"/>
      <c r="H217" s="18"/>
      <c r="I217" s="16"/>
      <c r="J217" s="16"/>
      <c r="K217" s="17"/>
      <c r="L217" s="18"/>
      <c r="M217" s="19"/>
      <c r="N217" s="19"/>
      <c r="O217" s="19"/>
      <c r="P217" s="16"/>
      <c r="Q217" s="16"/>
      <c r="R217" s="19"/>
      <c r="S217" s="19"/>
      <c r="T217" s="19"/>
      <c r="U217" s="19"/>
      <c r="V217" s="19"/>
      <c r="W217" s="19"/>
      <c r="X217" s="18"/>
    </row>
    <row r="218" spans="1:24" x14ac:dyDescent="0.2">
      <c r="A218" s="20"/>
      <c r="B218" s="20"/>
      <c r="C218" s="15"/>
      <c r="D218" s="18"/>
      <c r="E218" s="18"/>
      <c r="F218" s="18"/>
      <c r="G218" s="18"/>
      <c r="H218" s="18"/>
      <c r="I218" s="16"/>
      <c r="J218" s="16"/>
      <c r="K218" s="17"/>
      <c r="L218" s="18"/>
      <c r="M218" s="19"/>
      <c r="N218" s="19"/>
      <c r="O218" s="19"/>
      <c r="P218" s="16"/>
      <c r="Q218" s="16"/>
      <c r="R218" s="19"/>
      <c r="S218" s="19"/>
      <c r="T218" s="19"/>
      <c r="U218" s="19"/>
      <c r="V218" s="19"/>
      <c r="W218" s="19"/>
      <c r="X218" s="18"/>
    </row>
    <row r="219" spans="1:24" x14ac:dyDescent="0.2">
      <c r="A219" s="20"/>
      <c r="B219" s="20"/>
      <c r="C219" s="15"/>
      <c r="D219" s="18"/>
      <c r="E219" s="18"/>
      <c r="F219" s="18"/>
      <c r="G219" s="18"/>
      <c r="H219" s="18"/>
      <c r="I219" s="16"/>
      <c r="J219" s="16"/>
      <c r="K219" s="17"/>
      <c r="L219" s="18"/>
      <c r="M219" s="19"/>
      <c r="N219" s="19"/>
      <c r="O219" s="19"/>
      <c r="P219" s="16"/>
      <c r="Q219" s="16"/>
      <c r="R219" s="19"/>
      <c r="S219" s="19"/>
      <c r="T219" s="19"/>
      <c r="U219" s="19"/>
      <c r="V219" s="19"/>
      <c r="W219" s="19"/>
      <c r="X219" s="18"/>
    </row>
    <row r="220" spans="1:24" x14ac:dyDescent="0.2">
      <c r="A220" s="20"/>
      <c r="B220" s="20"/>
      <c r="C220" s="15"/>
      <c r="D220" s="18"/>
      <c r="E220" s="18"/>
      <c r="F220" s="18"/>
      <c r="G220" s="18"/>
      <c r="H220" s="18"/>
      <c r="I220" s="16"/>
      <c r="J220" s="16"/>
      <c r="K220" s="17"/>
      <c r="L220" s="18"/>
      <c r="M220" s="19"/>
      <c r="N220" s="19"/>
      <c r="O220" s="19"/>
      <c r="P220" s="16"/>
      <c r="Q220" s="16"/>
      <c r="R220" s="19"/>
      <c r="S220" s="19"/>
      <c r="T220" s="19"/>
      <c r="U220" s="19"/>
      <c r="V220" s="19"/>
      <c r="W220" s="19"/>
      <c r="X220" s="18"/>
    </row>
    <row r="221" spans="1:24" x14ac:dyDescent="0.2">
      <c r="A221" s="20"/>
      <c r="B221" s="20"/>
      <c r="C221" s="15"/>
      <c r="D221" s="18"/>
      <c r="E221" s="18"/>
      <c r="F221" s="18"/>
      <c r="G221" s="18"/>
      <c r="H221" s="18"/>
      <c r="I221" s="16"/>
      <c r="J221" s="16"/>
      <c r="K221" s="17"/>
      <c r="L221" s="18"/>
      <c r="M221" s="19"/>
      <c r="N221" s="19"/>
      <c r="O221" s="19"/>
      <c r="P221" s="16"/>
      <c r="Q221" s="16"/>
      <c r="R221" s="19"/>
      <c r="S221" s="19"/>
      <c r="T221" s="19"/>
      <c r="U221" s="19"/>
      <c r="V221" s="19"/>
      <c r="W221" s="19"/>
      <c r="X221" s="18"/>
    </row>
    <row r="222" spans="1:24" x14ac:dyDescent="0.2">
      <c r="A222" s="20"/>
      <c r="B222" s="20"/>
      <c r="C222" s="15"/>
      <c r="D222" s="18"/>
      <c r="E222" s="18"/>
      <c r="F222" s="18"/>
      <c r="G222" s="18"/>
      <c r="H222" s="18"/>
      <c r="I222" s="16"/>
      <c r="J222" s="16"/>
      <c r="K222" s="17"/>
      <c r="L222" s="18"/>
      <c r="M222" s="19"/>
      <c r="N222" s="19"/>
      <c r="O222" s="19"/>
      <c r="P222" s="16"/>
      <c r="Q222" s="16"/>
      <c r="R222" s="19"/>
      <c r="S222" s="19"/>
      <c r="T222" s="19"/>
      <c r="U222" s="19"/>
      <c r="V222" s="19"/>
      <c r="W222" s="19"/>
      <c r="X222" s="18"/>
    </row>
    <row r="223" spans="1:24" x14ac:dyDescent="0.2">
      <c r="A223" s="20"/>
      <c r="B223" s="20"/>
      <c r="C223" s="15"/>
      <c r="D223" s="18"/>
      <c r="E223" s="18"/>
      <c r="F223" s="18"/>
      <c r="G223" s="18"/>
      <c r="H223" s="18"/>
      <c r="I223" s="16"/>
      <c r="J223" s="16"/>
      <c r="K223" s="17"/>
      <c r="L223" s="18"/>
      <c r="M223" s="19"/>
      <c r="N223" s="19"/>
      <c r="O223" s="19"/>
      <c r="P223" s="16"/>
      <c r="Q223" s="16"/>
      <c r="R223" s="19"/>
      <c r="S223" s="19"/>
      <c r="T223" s="19"/>
      <c r="U223" s="19"/>
      <c r="V223" s="19"/>
      <c r="W223" s="19"/>
      <c r="X223" s="18"/>
    </row>
    <row r="224" spans="1:24" x14ac:dyDescent="0.2">
      <c r="A224" s="20"/>
      <c r="B224" s="20"/>
      <c r="C224" s="15"/>
      <c r="D224" s="18"/>
      <c r="E224" s="18"/>
      <c r="F224" s="18"/>
      <c r="G224" s="18"/>
      <c r="H224" s="18"/>
      <c r="I224" s="16"/>
      <c r="J224" s="16"/>
      <c r="K224" s="17"/>
      <c r="L224" s="18"/>
      <c r="M224" s="19"/>
      <c r="N224" s="19"/>
      <c r="O224" s="19"/>
      <c r="P224" s="16"/>
      <c r="Q224" s="16"/>
      <c r="R224" s="19"/>
      <c r="S224" s="19"/>
      <c r="T224" s="19"/>
      <c r="U224" s="19"/>
      <c r="V224" s="19"/>
      <c r="W224" s="19"/>
      <c r="X224" s="18"/>
    </row>
    <row r="225" spans="1:24" x14ac:dyDescent="0.2">
      <c r="A225" s="20"/>
      <c r="B225" s="20"/>
      <c r="C225" s="15"/>
      <c r="D225" s="18"/>
      <c r="E225" s="18"/>
      <c r="F225" s="18"/>
      <c r="G225" s="18"/>
      <c r="H225" s="18"/>
      <c r="I225" s="16"/>
      <c r="J225" s="16"/>
      <c r="K225" s="17"/>
      <c r="L225" s="18"/>
      <c r="M225" s="19"/>
      <c r="N225" s="19"/>
      <c r="O225" s="19"/>
      <c r="P225" s="16"/>
      <c r="Q225" s="16"/>
      <c r="R225" s="19"/>
      <c r="S225" s="19"/>
      <c r="T225" s="19"/>
      <c r="U225" s="19"/>
      <c r="V225" s="19"/>
      <c r="W225" s="19"/>
      <c r="X225" s="18"/>
    </row>
    <row r="226" spans="1:24" x14ac:dyDescent="0.2">
      <c r="A226" s="20"/>
      <c r="B226" s="20"/>
      <c r="C226" s="15"/>
      <c r="D226" s="18"/>
      <c r="E226" s="18"/>
      <c r="F226" s="18"/>
      <c r="G226" s="18"/>
      <c r="H226" s="18"/>
      <c r="I226" s="16"/>
      <c r="J226" s="16"/>
      <c r="K226" s="17"/>
      <c r="L226" s="18"/>
      <c r="M226" s="19"/>
      <c r="N226" s="19"/>
      <c r="O226" s="19"/>
      <c r="P226" s="16"/>
      <c r="Q226" s="16"/>
      <c r="R226" s="19"/>
      <c r="S226" s="19"/>
      <c r="T226" s="19"/>
      <c r="U226" s="19"/>
      <c r="V226" s="19"/>
      <c r="W226" s="19"/>
      <c r="X226" s="18"/>
    </row>
    <row r="227" spans="1:24" x14ac:dyDescent="0.2">
      <c r="A227" s="20"/>
      <c r="B227" s="20"/>
      <c r="C227" s="15"/>
      <c r="D227" s="18"/>
      <c r="E227" s="18"/>
      <c r="F227" s="18"/>
      <c r="G227" s="18"/>
      <c r="H227" s="18"/>
      <c r="I227" s="16"/>
      <c r="J227" s="16"/>
      <c r="K227" s="17"/>
      <c r="L227" s="18"/>
      <c r="M227" s="19"/>
      <c r="N227" s="19"/>
      <c r="O227" s="19"/>
      <c r="P227" s="16"/>
      <c r="Q227" s="16"/>
      <c r="R227" s="19"/>
      <c r="S227" s="19"/>
      <c r="T227" s="19"/>
      <c r="U227" s="19"/>
      <c r="V227" s="19"/>
      <c r="W227" s="19"/>
      <c r="X227" s="18"/>
    </row>
    <row r="228" spans="1:24" x14ac:dyDescent="0.2">
      <c r="A228" s="20"/>
      <c r="B228" s="20"/>
      <c r="C228" s="15"/>
      <c r="D228" s="18"/>
      <c r="E228" s="18"/>
      <c r="F228" s="18"/>
      <c r="G228" s="18"/>
      <c r="H228" s="18"/>
      <c r="I228" s="16"/>
      <c r="J228" s="16"/>
      <c r="K228" s="17"/>
      <c r="L228" s="18"/>
      <c r="M228" s="19"/>
      <c r="N228" s="19"/>
      <c r="O228" s="19"/>
      <c r="P228" s="16"/>
      <c r="Q228" s="16"/>
      <c r="R228" s="19"/>
      <c r="S228" s="19"/>
      <c r="T228" s="19"/>
      <c r="U228" s="19"/>
      <c r="V228" s="19"/>
      <c r="W228" s="19"/>
      <c r="X228" s="18"/>
    </row>
    <row r="229" spans="1:24" x14ac:dyDescent="0.2">
      <c r="A229" s="20"/>
      <c r="B229" s="20"/>
      <c r="C229" s="15"/>
      <c r="D229" s="18"/>
      <c r="E229" s="18"/>
      <c r="F229" s="18"/>
      <c r="G229" s="18"/>
      <c r="H229" s="18"/>
      <c r="I229" s="16"/>
      <c r="J229" s="16"/>
      <c r="K229" s="17"/>
      <c r="L229" s="18"/>
      <c r="M229" s="19"/>
      <c r="N229" s="19"/>
      <c r="O229" s="19"/>
      <c r="P229" s="16"/>
      <c r="Q229" s="16"/>
      <c r="R229" s="19"/>
      <c r="S229" s="19"/>
      <c r="T229" s="19"/>
      <c r="U229" s="19"/>
      <c r="V229" s="19"/>
      <c r="W229" s="19"/>
      <c r="X229" s="18"/>
    </row>
    <row r="230" spans="1:24" x14ac:dyDescent="0.2">
      <c r="A230" s="20"/>
      <c r="B230" s="20"/>
      <c r="C230" s="15"/>
      <c r="D230" s="18"/>
      <c r="E230" s="18"/>
      <c r="F230" s="18"/>
      <c r="G230" s="18"/>
      <c r="H230" s="18"/>
      <c r="I230" s="16"/>
      <c r="J230" s="16"/>
      <c r="K230" s="17"/>
      <c r="L230" s="18"/>
      <c r="M230" s="19"/>
      <c r="N230" s="19"/>
      <c r="O230" s="19"/>
      <c r="P230" s="16"/>
      <c r="Q230" s="16"/>
      <c r="R230" s="19"/>
      <c r="S230" s="19"/>
      <c r="T230" s="19"/>
      <c r="U230" s="19"/>
      <c r="V230" s="19"/>
      <c r="W230" s="19"/>
      <c r="X230" s="18"/>
    </row>
    <row r="231" spans="1:24" x14ac:dyDescent="0.2">
      <c r="A231" s="20"/>
      <c r="B231" s="20"/>
      <c r="C231" s="15"/>
      <c r="D231" s="18"/>
      <c r="E231" s="18"/>
      <c r="F231" s="18"/>
      <c r="G231" s="18"/>
      <c r="H231" s="18"/>
      <c r="I231" s="16"/>
      <c r="J231" s="16"/>
      <c r="K231" s="17"/>
      <c r="L231" s="18"/>
      <c r="M231" s="19"/>
      <c r="N231" s="19"/>
      <c r="O231" s="19"/>
      <c r="P231" s="16"/>
      <c r="Q231" s="16"/>
      <c r="R231" s="19"/>
      <c r="S231" s="19"/>
      <c r="T231" s="19"/>
      <c r="U231" s="19"/>
      <c r="V231" s="19"/>
      <c r="W231" s="19"/>
      <c r="X231" s="18"/>
    </row>
    <row r="232" spans="1:24" x14ac:dyDescent="0.2">
      <c r="A232" s="20"/>
      <c r="B232" s="20"/>
      <c r="C232" s="15"/>
      <c r="D232" s="18"/>
      <c r="E232" s="18"/>
      <c r="F232" s="18"/>
      <c r="G232" s="18"/>
      <c r="H232" s="18"/>
      <c r="I232" s="16"/>
      <c r="J232" s="16"/>
      <c r="K232" s="17"/>
      <c r="L232" s="18"/>
      <c r="M232" s="19"/>
      <c r="N232" s="19"/>
      <c r="O232" s="19"/>
      <c r="P232" s="16"/>
      <c r="Q232" s="16"/>
      <c r="R232" s="19"/>
      <c r="S232" s="19"/>
      <c r="T232" s="19"/>
      <c r="U232" s="19"/>
      <c r="V232" s="19"/>
      <c r="W232" s="19"/>
      <c r="X232" s="18"/>
    </row>
    <row r="233" spans="1:24" x14ac:dyDescent="0.2">
      <c r="A233" s="20"/>
      <c r="B233" s="20"/>
      <c r="C233" s="15"/>
      <c r="D233" s="18"/>
      <c r="E233" s="18"/>
      <c r="F233" s="18"/>
      <c r="G233" s="18"/>
      <c r="H233" s="18"/>
      <c r="I233" s="16"/>
      <c r="J233" s="16"/>
      <c r="K233" s="17"/>
      <c r="L233" s="18"/>
      <c r="M233" s="19"/>
      <c r="N233" s="19"/>
      <c r="O233" s="19"/>
      <c r="P233" s="16"/>
      <c r="Q233" s="16"/>
      <c r="R233" s="19"/>
      <c r="S233" s="19"/>
      <c r="T233" s="19"/>
      <c r="U233" s="19"/>
      <c r="V233" s="19"/>
      <c r="W233" s="19"/>
      <c r="X233" s="18"/>
    </row>
    <row r="234" spans="1:24" x14ac:dyDescent="0.2">
      <c r="A234" s="20"/>
      <c r="B234" s="20"/>
      <c r="C234" s="15"/>
      <c r="D234" s="18"/>
      <c r="E234" s="18"/>
      <c r="F234" s="18"/>
      <c r="G234" s="18"/>
      <c r="H234" s="18"/>
      <c r="I234" s="16"/>
      <c r="J234" s="16"/>
      <c r="K234" s="17"/>
      <c r="L234" s="18"/>
      <c r="M234" s="19"/>
      <c r="N234" s="19"/>
      <c r="O234" s="19"/>
      <c r="P234" s="16"/>
      <c r="Q234" s="16"/>
      <c r="R234" s="19"/>
      <c r="S234" s="19"/>
      <c r="T234" s="19"/>
      <c r="U234" s="19"/>
      <c r="V234" s="19"/>
      <c r="W234" s="19"/>
      <c r="X234" s="18"/>
    </row>
    <row r="235" spans="1:24" x14ac:dyDescent="0.2">
      <c r="A235" s="20"/>
      <c r="B235" s="20"/>
      <c r="C235" s="15"/>
      <c r="D235" s="18"/>
      <c r="E235" s="18"/>
      <c r="F235" s="18"/>
      <c r="G235" s="18"/>
      <c r="H235" s="18"/>
      <c r="I235" s="16"/>
      <c r="J235" s="16"/>
      <c r="K235" s="17"/>
      <c r="L235" s="18"/>
      <c r="M235" s="19"/>
      <c r="N235" s="19"/>
      <c r="O235" s="19"/>
      <c r="P235" s="16"/>
      <c r="Q235" s="16"/>
      <c r="R235" s="19"/>
      <c r="S235" s="19"/>
      <c r="T235" s="19"/>
      <c r="U235" s="19"/>
      <c r="V235" s="19"/>
      <c r="W235" s="19"/>
      <c r="X235" s="18"/>
    </row>
    <row r="236" spans="1:24" x14ac:dyDescent="0.2">
      <c r="A236" s="20"/>
      <c r="B236" s="20"/>
      <c r="C236" s="15"/>
      <c r="D236" s="18"/>
      <c r="E236" s="18"/>
      <c r="F236" s="18"/>
      <c r="G236" s="18"/>
      <c r="H236" s="18"/>
      <c r="I236" s="16"/>
      <c r="J236" s="16"/>
      <c r="K236" s="17"/>
      <c r="L236" s="18"/>
      <c r="M236" s="19"/>
      <c r="N236" s="19"/>
      <c r="O236" s="19"/>
      <c r="P236" s="16"/>
      <c r="Q236" s="16"/>
      <c r="R236" s="19"/>
      <c r="S236" s="19"/>
      <c r="T236" s="19"/>
      <c r="U236" s="19"/>
      <c r="V236" s="19"/>
      <c r="W236" s="19"/>
      <c r="X236" s="18"/>
    </row>
    <row r="237" spans="1:24" x14ac:dyDescent="0.2">
      <c r="A237" s="20"/>
      <c r="B237" s="20"/>
      <c r="C237" s="15"/>
      <c r="D237" s="18"/>
      <c r="E237" s="18"/>
      <c r="F237" s="18"/>
      <c r="G237" s="18"/>
      <c r="H237" s="18"/>
      <c r="I237" s="16"/>
      <c r="J237" s="16"/>
      <c r="K237" s="17"/>
      <c r="L237" s="18"/>
      <c r="M237" s="19"/>
      <c r="N237" s="19"/>
      <c r="O237" s="19"/>
      <c r="P237" s="16"/>
      <c r="Q237" s="16"/>
      <c r="R237" s="19"/>
      <c r="S237" s="19"/>
      <c r="T237" s="19"/>
      <c r="U237" s="19"/>
      <c r="V237" s="19"/>
      <c r="W237" s="19"/>
      <c r="X237" s="18"/>
    </row>
    <row r="238" spans="1:24" x14ac:dyDescent="0.2">
      <c r="A238" s="20"/>
      <c r="B238" s="20"/>
      <c r="C238" s="15"/>
      <c r="D238" s="18"/>
      <c r="E238" s="18"/>
      <c r="F238" s="18"/>
      <c r="G238" s="18"/>
      <c r="H238" s="18"/>
      <c r="I238" s="16"/>
      <c r="J238" s="16"/>
      <c r="K238" s="17"/>
      <c r="L238" s="18"/>
      <c r="M238" s="19"/>
      <c r="N238" s="19"/>
      <c r="O238" s="19"/>
      <c r="P238" s="16"/>
      <c r="Q238" s="16"/>
      <c r="R238" s="19"/>
      <c r="S238" s="19"/>
      <c r="T238" s="19"/>
      <c r="U238" s="19"/>
      <c r="V238" s="19"/>
      <c r="W238" s="19"/>
      <c r="X238" s="18"/>
    </row>
    <row r="239" spans="1:24" x14ac:dyDescent="0.2">
      <c r="A239" s="20"/>
      <c r="B239" s="20"/>
      <c r="C239" s="15"/>
      <c r="D239" s="18"/>
      <c r="E239" s="18"/>
      <c r="F239" s="18"/>
      <c r="G239" s="18"/>
      <c r="H239" s="18"/>
      <c r="I239" s="16"/>
      <c r="J239" s="16"/>
      <c r="K239" s="17"/>
      <c r="L239" s="18"/>
      <c r="M239" s="19"/>
      <c r="N239" s="19"/>
      <c r="O239" s="19"/>
      <c r="P239" s="16"/>
      <c r="Q239" s="16"/>
      <c r="R239" s="19"/>
      <c r="S239" s="19"/>
      <c r="T239" s="19"/>
      <c r="U239" s="19"/>
      <c r="V239" s="19"/>
      <c r="W239" s="19"/>
      <c r="X239" s="18"/>
    </row>
    <row r="240" spans="1:24" x14ac:dyDescent="0.2">
      <c r="A240" s="20"/>
      <c r="B240" s="20"/>
      <c r="C240" s="15"/>
      <c r="D240" s="18"/>
      <c r="E240" s="18"/>
      <c r="F240" s="18"/>
      <c r="G240" s="18"/>
      <c r="H240" s="18"/>
      <c r="I240" s="16"/>
      <c r="J240" s="16"/>
      <c r="K240" s="17"/>
      <c r="L240" s="18"/>
      <c r="M240" s="19"/>
      <c r="N240" s="19"/>
      <c r="O240" s="19"/>
      <c r="P240" s="16"/>
      <c r="Q240" s="16"/>
      <c r="R240" s="19"/>
      <c r="S240" s="19"/>
      <c r="T240" s="19"/>
      <c r="U240" s="19"/>
      <c r="V240" s="19"/>
      <c r="W240" s="19"/>
      <c r="X240" s="18"/>
    </row>
    <row r="241" spans="1:24" x14ac:dyDescent="0.2">
      <c r="A241" s="20"/>
      <c r="B241" s="20"/>
      <c r="C241" s="15"/>
      <c r="D241" s="18"/>
      <c r="E241" s="18"/>
      <c r="F241" s="18"/>
      <c r="G241" s="18"/>
      <c r="H241" s="18"/>
      <c r="I241" s="16"/>
      <c r="J241" s="16"/>
      <c r="K241" s="17"/>
      <c r="L241" s="18"/>
      <c r="M241" s="19"/>
      <c r="N241" s="19"/>
      <c r="O241" s="19"/>
      <c r="P241" s="16"/>
      <c r="Q241" s="16"/>
      <c r="R241" s="19"/>
      <c r="S241" s="19"/>
      <c r="T241" s="19"/>
      <c r="U241" s="19"/>
      <c r="V241" s="19"/>
      <c r="W241" s="19"/>
      <c r="X241" s="18"/>
    </row>
    <row r="242" spans="1:24" x14ac:dyDescent="0.2">
      <c r="A242" s="20"/>
      <c r="B242" s="20"/>
      <c r="C242" s="15"/>
      <c r="D242" s="18"/>
      <c r="E242" s="18"/>
      <c r="F242" s="18"/>
      <c r="G242" s="18"/>
      <c r="H242" s="18"/>
      <c r="I242" s="16"/>
      <c r="J242" s="16"/>
      <c r="K242" s="17"/>
      <c r="L242" s="18"/>
      <c r="M242" s="19"/>
      <c r="N242" s="19"/>
      <c r="O242" s="19"/>
      <c r="P242" s="16"/>
      <c r="Q242" s="16"/>
      <c r="R242" s="19"/>
      <c r="S242" s="19"/>
      <c r="T242" s="19"/>
      <c r="U242" s="19"/>
      <c r="V242" s="19"/>
      <c r="W242" s="19"/>
      <c r="X242" s="18"/>
    </row>
    <row r="243" spans="1:24" x14ac:dyDescent="0.2">
      <c r="A243" s="20"/>
      <c r="B243" s="20"/>
      <c r="C243" s="15"/>
      <c r="D243" s="18"/>
      <c r="E243" s="18"/>
      <c r="F243" s="18"/>
      <c r="G243" s="18"/>
      <c r="H243" s="18"/>
      <c r="I243" s="16"/>
      <c r="J243" s="16"/>
      <c r="K243" s="17"/>
      <c r="L243" s="18"/>
      <c r="M243" s="19"/>
      <c r="N243" s="19"/>
      <c r="O243" s="19"/>
      <c r="P243" s="16"/>
      <c r="Q243" s="16"/>
      <c r="R243" s="19"/>
      <c r="S243" s="19"/>
      <c r="T243" s="19"/>
      <c r="U243" s="19"/>
      <c r="V243" s="19"/>
      <c r="W243" s="19"/>
      <c r="X243" s="18"/>
    </row>
    <row r="244" spans="1:24" x14ac:dyDescent="0.2">
      <c r="A244" s="20"/>
      <c r="B244" s="20"/>
      <c r="C244" s="15"/>
      <c r="D244" s="18"/>
      <c r="E244" s="18"/>
      <c r="F244" s="18"/>
      <c r="G244" s="18"/>
      <c r="H244" s="18"/>
      <c r="I244" s="16"/>
      <c r="J244" s="16"/>
      <c r="K244" s="17"/>
      <c r="L244" s="18"/>
      <c r="M244" s="19"/>
      <c r="N244" s="19"/>
      <c r="O244" s="19"/>
      <c r="P244" s="16"/>
      <c r="Q244" s="16"/>
      <c r="R244" s="19"/>
      <c r="S244" s="19"/>
      <c r="T244" s="19"/>
      <c r="U244" s="19"/>
      <c r="V244" s="19"/>
      <c r="W244" s="19"/>
      <c r="X244" s="18"/>
    </row>
    <row r="245" spans="1:24" x14ac:dyDescent="0.2">
      <c r="A245" s="20"/>
      <c r="B245" s="20"/>
      <c r="C245" s="15"/>
      <c r="D245" s="18"/>
      <c r="E245" s="18"/>
      <c r="F245" s="18"/>
      <c r="G245" s="18"/>
      <c r="H245" s="18"/>
      <c r="I245" s="16"/>
      <c r="J245" s="16"/>
      <c r="K245" s="17"/>
      <c r="L245" s="18"/>
      <c r="M245" s="19"/>
      <c r="N245" s="19"/>
      <c r="O245" s="19"/>
      <c r="P245" s="16"/>
      <c r="Q245" s="16"/>
      <c r="R245" s="19"/>
      <c r="S245" s="19"/>
      <c r="T245" s="19"/>
      <c r="U245" s="19"/>
      <c r="V245" s="19"/>
      <c r="W245" s="19"/>
      <c r="X245" s="18"/>
    </row>
    <row r="246" spans="1:24" x14ac:dyDescent="0.2">
      <c r="A246" s="20"/>
      <c r="B246" s="20"/>
      <c r="C246" s="15"/>
      <c r="D246" s="18"/>
      <c r="E246" s="18"/>
      <c r="F246" s="18"/>
      <c r="G246" s="18"/>
      <c r="H246" s="18"/>
      <c r="I246" s="16"/>
      <c r="J246" s="16"/>
      <c r="K246" s="17"/>
      <c r="L246" s="18"/>
      <c r="M246" s="19"/>
      <c r="N246" s="19"/>
      <c r="O246" s="19"/>
      <c r="P246" s="16"/>
      <c r="Q246" s="16"/>
      <c r="R246" s="19"/>
      <c r="S246" s="19"/>
      <c r="T246" s="19"/>
      <c r="U246" s="19"/>
      <c r="V246" s="19"/>
      <c r="W246" s="19"/>
      <c r="X246" s="18"/>
    </row>
    <row r="247" spans="1:24" x14ac:dyDescent="0.2">
      <c r="A247" s="20"/>
      <c r="B247" s="20"/>
      <c r="C247" s="15"/>
      <c r="D247" s="18"/>
      <c r="E247" s="18"/>
      <c r="F247" s="18"/>
      <c r="G247" s="18"/>
      <c r="H247" s="18"/>
      <c r="I247" s="16"/>
      <c r="J247" s="16"/>
      <c r="K247" s="17"/>
      <c r="L247" s="18"/>
      <c r="M247" s="19"/>
      <c r="N247" s="19"/>
      <c r="O247" s="19"/>
      <c r="P247" s="16"/>
      <c r="Q247" s="16"/>
      <c r="R247" s="19"/>
      <c r="S247" s="19"/>
      <c r="T247" s="19"/>
      <c r="U247" s="19"/>
      <c r="V247" s="19"/>
      <c r="W247" s="19"/>
      <c r="X247" s="18"/>
    </row>
    <row r="248" spans="1:24" x14ac:dyDescent="0.2">
      <c r="A248" s="20"/>
      <c r="B248" s="20"/>
      <c r="C248" s="15"/>
      <c r="D248" s="18"/>
      <c r="E248" s="18"/>
      <c r="F248" s="18"/>
      <c r="G248" s="18"/>
      <c r="H248" s="18"/>
      <c r="I248" s="16"/>
      <c r="J248" s="16"/>
      <c r="K248" s="17"/>
      <c r="L248" s="18"/>
      <c r="M248" s="19"/>
      <c r="N248" s="19"/>
      <c r="O248" s="19"/>
      <c r="P248" s="16"/>
      <c r="Q248" s="16"/>
      <c r="R248" s="19"/>
      <c r="S248" s="19"/>
      <c r="T248" s="19"/>
      <c r="U248" s="19"/>
      <c r="V248" s="19"/>
      <c r="W248" s="19"/>
      <c r="X248" s="18"/>
    </row>
    <row r="249" spans="1:24" x14ac:dyDescent="0.2">
      <c r="A249" s="20"/>
      <c r="B249" s="20"/>
      <c r="C249" s="15"/>
      <c r="D249" s="18"/>
      <c r="E249" s="18"/>
      <c r="F249" s="18"/>
      <c r="G249" s="18"/>
      <c r="H249" s="18"/>
      <c r="I249" s="16"/>
      <c r="J249" s="16"/>
      <c r="K249" s="17"/>
      <c r="L249" s="18"/>
      <c r="M249" s="19"/>
      <c r="N249" s="19"/>
      <c r="O249" s="19"/>
      <c r="P249" s="16"/>
      <c r="Q249" s="16"/>
      <c r="R249" s="19"/>
      <c r="S249" s="19"/>
      <c r="T249" s="19"/>
      <c r="U249" s="19"/>
      <c r="V249" s="19"/>
      <c r="W249" s="19"/>
      <c r="X249" s="18"/>
    </row>
    <row r="250" spans="1:24" x14ac:dyDescent="0.2">
      <c r="A250" s="20"/>
      <c r="B250" s="20"/>
      <c r="C250" s="15"/>
      <c r="D250" s="18"/>
      <c r="E250" s="18"/>
      <c r="F250" s="18"/>
      <c r="G250" s="18"/>
      <c r="H250" s="18"/>
      <c r="I250" s="16"/>
      <c r="J250" s="16"/>
      <c r="K250" s="17"/>
      <c r="L250" s="18"/>
      <c r="M250" s="19"/>
      <c r="N250" s="19"/>
      <c r="O250" s="19"/>
      <c r="P250" s="16"/>
      <c r="Q250" s="16"/>
      <c r="R250" s="19"/>
      <c r="S250" s="19"/>
      <c r="T250" s="19"/>
      <c r="U250" s="19"/>
      <c r="V250" s="19"/>
      <c r="W250" s="19"/>
      <c r="X250" s="18"/>
    </row>
    <row r="251" spans="1:24" x14ac:dyDescent="0.2">
      <c r="A251" s="20"/>
      <c r="B251" s="20"/>
      <c r="C251" s="15"/>
      <c r="D251" s="18"/>
      <c r="E251" s="18"/>
      <c r="F251" s="18"/>
      <c r="G251" s="18"/>
      <c r="H251" s="18"/>
      <c r="I251" s="16"/>
      <c r="J251" s="16"/>
      <c r="K251" s="17"/>
      <c r="L251" s="18"/>
      <c r="M251" s="19"/>
      <c r="N251" s="19"/>
      <c r="O251" s="19"/>
      <c r="P251" s="16"/>
      <c r="Q251" s="16"/>
      <c r="R251" s="19"/>
      <c r="S251" s="19"/>
      <c r="T251" s="19"/>
      <c r="U251" s="19"/>
      <c r="V251" s="19"/>
      <c r="W251" s="19"/>
      <c r="X251" s="18"/>
    </row>
    <row r="252" spans="1:24" x14ac:dyDescent="0.2">
      <c r="A252" s="20"/>
      <c r="B252" s="20"/>
      <c r="C252" s="15"/>
      <c r="D252" s="18"/>
      <c r="E252" s="18"/>
      <c r="F252" s="18"/>
      <c r="G252" s="18"/>
      <c r="H252" s="18"/>
      <c r="I252" s="16"/>
      <c r="J252" s="16"/>
      <c r="K252" s="17"/>
      <c r="L252" s="18"/>
      <c r="M252" s="19"/>
      <c r="N252" s="19"/>
      <c r="O252" s="19"/>
      <c r="P252" s="16"/>
      <c r="Q252" s="16"/>
      <c r="R252" s="19"/>
      <c r="S252" s="19"/>
      <c r="T252" s="19"/>
      <c r="U252" s="19"/>
      <c r="V252" s="19"/>
      <c r="W252" s="19"/>
      <c r="X252" s="18"/>
    </row>
    <row r="253" spans="1:24" x14ac:dyDescent="0.2">
      <c r="A253" s="20"/>
      <c r="B253" s="20"/>
      <c r="C253" s="15"/>
      <c r="D253" s="18"/>
      <c r="E253" s="18"/>
      <c r="F253" s="18"/>
      <c r="G253" s="18"/>
      <c r="H253" s="18"/>
      <c r="I253" s="16"/>
      <c r="J253" s="16"/>
      <c r="K253" s="17"/>
      <c r="L253" s="18"/>
      <c r="M253" s="19"/>
      <c r="N253" s="19"/>
      <c r="O253" s="19"/>
      <c r="P253" s="16"/>
      <c r="Q253" s="16"/>
      <c r="R253" s="19"/>
      <c r="S253" s="19"/>
      <c r="T253" s="19"/>
      <c r="U253" s="19"/>
      <c r="V253" s="19"/>
      <c r="W253" s="19"/>
      <c r="X253" s="18"/>
    </row>
    <row r="254" spans="1:24" x14ac:dyDescent="0.2">
      <c r="A254" s="20"/>
      <c r="B254" s="20"/>
      <c r="C254" s="15"/>
      <c r="D254" s="18"/>
      <c r="E254" s="18"/>
      <c r="F254" s="18"/>
      <c r="G254" s="18"/>
      <c r="H254" s="18"/>
      <c r="I254" s="16"/>
      <c r="J254" s="16"/>
      <c r="K254" s="17"/>
      <c r="L254" s="18"/>
      <c r="M254" s="19"/>
      <c r="N254" s="19"/>
      <c r="O254" s="19"/>
      <c r="P254" s="16"/>
      <c r="Q254" s="16"/>
      <c r="R254" s="19"/>
      <c r="S254" s="19"/>
      <c r="T254" s="19"/>
      <c r="U254" s="19"/>
      <c r="V254" s="19"/>
      <c r="W254" s="19"/>
      <c r="X254" s="18"/>
    </row>
    <row r="255" spans="1:24" x14ac:dyDescent="0.2">
      <c r="A255" s="20"/>
      <c r="B255" s="20"/>
      <c r="C255" s="15"/>
      <c r="D255" s="18"/>
      <c r="E255" s="18"/>
      <c r="F255" s="18"/>
      <c r="G255" s="18"/>
      <c r="H255" s="18"/>
      <c r="I255" s="16"/>
      <c r="J255" s="16"/>
      <c r="K255" s="17"/>
      <c r="L255" s="18"/>
      <c r="M255" s="19"/>
      <c r="N255" s="19"/>
      <c r="O255" s="19"/>
      <c r="P255" s="16"/>
      <c r="Q255" s="16"/>
      <c r="R255" s="19"/>
      <c r="S255" s="19"/>
      <c r="T255" s="19"/>
      <c r="U255" s="19"/>
      <c r="V255" s="19"/>
      <c r="W255" s="19"/>
      <c r="X255" s="18"/>
    </row>
    <row r="256" spans="1:24" x14ac:dyDescent="0.2">
      <c r="A256" s="20"/>
      <c r="B256" s="20"/>
      <c r="C256" s="15"/>
      <c r="D256" s="18"/>
      <c r="E256" s="18"/>
      <c r="F256" s="18"/>
      <c r="G256" s="18"/>
      <c r="H256" s="18"/>
      <c r="I256" s="16"/>
      <c r="J256" s="16"/>
      <c r="K256" s="17"/>
      <c r="L256" s="18"/>
      <c r="M256" s="19"/>
      <c r="N256" s="19"/>
      <c r="O256" s="19"/>
      <c r="P256" s="16"/>
      <c r="Q256" s="16"/>
      <c r="R256" s="19"/>
      <c r="S256" s="19"/>
      <c r="T256" s="19"/>
      <c r="U256" s="19"/>
      <c r="V256" s="19"/>
      <c r="W256" s="19"/>
      <c r="X256" s="18"/>
    </row>
    <row r="257" spans="1:24" x14ac:dyDescent="0.2">
      <c r="A257" s="20"/>
      <c r="B257" s="20"/>
      <c r="C257" s="15"/>
      <c r="D257" s="18"/>
      <c r="E257" s="18"/>
      <c r="F257" s="18"/>
      <c r="G257" s="18"/>
      <c r="H257" s="18"/>
      <c r="I257" s="16"/>
      <c r="J257" s="16"/>
      <c r="K257" s="17"/>
      <c r="L257" s="18"/>
      <c r="M257" s="19"/>
      <c r="N257" s="19"/>
      <c r="O257" s="19"/>
      <c r="P257" s="16"/>
      <c r="Q257" s="16"/>
      <c r="R257" s="19"/>
      <c r="S257" s="19"/>
      <c r="T257" s="19"/>
      <c r="U257" s="19"/>
      <c r="V257" s="19"/>
      <c r="W257" s="19"/>
      <c r="X257" s="18"/>
    </row>
    <row r="258" spans="1:24" x14ac:dyDescent="0.2">
      <c r="A258" s="20"/>
      <c r="B258" s="20"/>
      <c r="C258" s="15"/>
      <c r="D258" s="18"/>
      <c r="E258" s="18"/>
      <c r="F258" s="18"/>
      <c r="G258" s="18"/>
      <c r="H258" s="18"/>
      <c r="I258" s="16"/>
      <c r="J258" s="16"/>
      <c r="K258" s="17"/>
      <c r="L258" s="18"/>
      <c r="M258" s="19"/>
      <c r="N258" s="19"/>
      <c r="O258" s="19"/>
      <c r="P258" s="16"/>
      <c r="Q258" s="16"/>
      <c r="R258" s="19"/>
      <c r="S258" s="19"/>
      <c r="T258" s="19"/>
      <c r="U258" s="19"/>
      <c r="V258" s="19"/>
      <c r="W258" s="19"/>
      <c r="X258" s="18"/>
    </row>
    <row r="259" spans="1:24" x14ac:dyDescent="0.2">
      <c r="A259" s="20"/>
      <c r="B259" s="20"/>
      <c r="C259" s="15"/>
      <c r="D259" s="18"/>
      <c r="E259" s="18"/>
      <c r="F259" s="18"/>
      <c r="G259" s="18"/>
      <c r="H259" s="18"/>
      <c r="I259" s="16"/>
      <c r="J259" s="16"/>
      <c r="K259" s="17"/>
      <c r="L259" s="18"/>
      <c r="M259" s="19"/>
      <c r="N259" s="19"/>
      <c r="O259" s="19"/>
      <c r="P259" s="16"/>
      <c r="Q259" s="16"/>
      <c r="R259" s="19"/>
      <c r="S259" s="19"/>
      <c r="T259" s="19"/>
      <c r="U259" s="19"/>
      <c r="V259" s="19"/>
      <c r="W259" s="19"/>
      <c r="X259" s="18"/>
    </row>
    <row r="260" spans="1:24" x14ac:dyDescent="0.2">
      <c r="A260" s="20"/>
      <c r="B260" s="20"/>
      <c r="C260" s="15"/>
      <c r="D260" s="18"/>
      <c r="E260" s="18"/>
      <c r="F260" s="18"/>
      <c r="G260" s="18"/>
      <c r="H260" s="18"/>
      <c r="I260" s="16"/>
      <c r="J260" s="16"/>
      <c r="K260" s="17"/>
      <c r="L260" s="18"/>
      <c r="M260" s="19"/>
      <c r="N260" s="19"/>
      <c r="O260" s="19"/>
      <c r="P260" s="16"/>
      <c r="Q260" s="16"/>
      <c r="R260" s="19"/>
      <c r="S260" s="19"/>
      <c r="T260" s="19"/>
      <c r="U260" s="19"/>
      <c r="V260" s="19"/>
      <c r="W260" s="19"/>
      <c r="X260" s="18"/>
    </row>
    <row r="261" spans="1:24" x14ac:dyDescent="0.2">
      <c r="A261" s="20"/>
      <c r="B261" s="20"/>
      <c r="C261" s="15"/>
      <c r="D261" s="18"/>
      <c r="E261" s="18"/>
      <c r="F261" s="18"/>
      <c r="G261" s="18"/>
      <c r="H261" s="18"/>
      <c r="I261" s="16"/>
      <c r="J261" s="16"/>
      <c r="K261" s="17"/>
      <c r="L261" s="18"/>
      <c r="M261" s="19"/>
      <c r="N261" s="19"/>
      <c r="O261" s="19"/>
      <c r="P261" s="16"/>
      <c r="Q261" s="16"/>
      <c r="R261" s="19"/>
      <c r="S261" s="19"/>
      <c r="T261" s="19"/>
      <c r="U261" s="19"/>
      <c r="V261" s="19"/>
      <c r="W261" s="19"/>
      <c r="X261" s="18"/>
    </row>
    <row r="262" spans="1:24" x14ac:dyDescent="0.2">
      <c r="A262" s="20"/>
      <c r="B262" s="20"/>
      <c r="C262" s="15"/>
      <c r="D262" s="18"/>
      <c r="E262" s="18"/>
      <c r="F262" s="18"/>
      <c r="G262" s="18"/>
      <c r="H262" s="18"/>
      <c r="I262" s="16"/>
      <c r="J262" s="16"/>
      <c r="K262" s="17"/>
      <c r="L262" s="18"/>
      <c r="M262" s="19"/>
      <c r="N262" s="19"/>
      <c r="O262" s="19"/>
      <c r="P262" s="16"/>
      <c r="Q262" s="16"/>
      <c r="R262" s="19"/>
      <c r="S262" s="19"/>
      <c r="T262" s="19"/>
      <c r="U262" s="19"/>
      <c r="V262" s="19"/>
      <c r="W262" s="19"/>
      <c r="X262" s="18"/>
    </row>
    <row r="263" spans="1:24" x14ac:dyDescent="0.2">
      <c r="A263" s="20"/>
      <c r="B263" s="20"/>
      <c r="C263" s="15"/>
      <c r="D263" s="18"/>
      <c r="E263" s="18"/>
      <c r="F263" s="18"/>
      <c r="G263" s="18"/>
      <c r="H263" s="18"/>
      <c r="I263" s="16"/>
      <c r="J263" s="16"/>
      <c r="K263" s="17"/>
      <c r="L263" s="18"/>
      <c r="M263" s="19"/>
      <c r="N263" s="19"/>
      <c r="O263" s="19"/>
      <c r="P263" s="16"/>
      <c r="Q263" s="16"/>
      <c r="R263" s="19"/>
      <c r="S263" s="19"/>
      <c r="T263" s="19"/>
      <c r="U263" s="19"/>
      <c r="V263" s="19"/>
      <c r="W263" s="19"/>
      <c r="X263" s="18"/>
    </row>
    <row r="264" spans="1:24" x14ac:dyDescent="0.2">
      <c r="A264" s="20"/>
      <c r="B264" s="20"/>
      <c r="C264" s="15"/>
      <c r="D264" s="18"/>
      <c r="E264" s="18"/>
      <c r="F264" s="18"/>
      <c r="G264" s="18"/>
      <c r="H264" s="18"/>
      <c r="I264" s="16"/>
      <c r="J264" s="16"/>
      <c r="K264" s="17"/>
      <c r="L264" s="18"/>
      <c r="M264" s="19"/>
      <c r="N264" s="19"/>
      <c r="O264" s="19"/>
      <c r="P264" s="16"/>
      <c r="Q264" s="16"/>
      <c r="R264" s="19"/>
      <c r="S264" s="19"/>
      <c r="T264" s="19"/>
      <c r="U264" s="19"/>
      <c r="V264" s="19"/>
      <c r="W264" s="19"/>
      <c r="X264" s="18"/>
    </row>
    <row r="265" spans="1:24" x14ac:dyDescent="0.2">
      <c r="A265" s="20"/>
      <c r="B265" s="20"/>
      <c r="C265" s="15"/>
      <c r="D265" s="18"/>
      <c r="E265" s="18"/>
      <c r="F265" s="18"/>
      <c r="G265" s="18"/>
      <c r="H265" s="18"/>
      <c r="I265" s="16"/>
      <c r="J265" s="16"/>
      <c r="K265" s="17"/>
      <c r="L265" s="18"/>
      <c r="M265" s="19"/>
      <c r="N265" s="19"/>
      <c r="O265" s="19"/>
      <c r="P265" s="16"/>
      <c r="Q265" s="16"/>
      <c r="R265" s="19"/>
      <c r="S265" s="19"/>
      <c r="T265" s="19"/>
      <c r="U265" s="19"/>
      <c r="V265" s="19"/>
      <c r="W265" s="19"/>
      <c r="X265" s="18"/>
    </row>
    <row r="266" spans="1:24" x14ac:dyDescent="0.2">
      <c r="A266" s="20"/>
      <c r="B266" s="20"/>
      <c r="C266" s="15"/>
      <c r="D266" s="18"/>
      <c r="E266" s="18"/>
      <c r="F266" s="18"/>
      <c r="G266" s="18"/>
      <c r="H266" s="18"/>
      <c r="I266" s="16"/>
      <c r="J266" s="16"/>
      <c r="K266" s="17"/>
      <c r="L266" s="18"/>
      <c r="M266" s="19"/>
      <c r="N266" s="19"/>
      <c r="O266" s="19"/>
      <c r="P266" s="16"/>
      <c r="Q266" s="16"/>
      <c r="R266" s="19"/>
      <c r="S266" s="19"/>
      <c r="T266" s="19"/>
      <c r="U266" s="19"/>
      <c r="V266" s="19"/>
      <c r="W266" s="19"/>
      <c r="X266" s="18"/>
    </row>
    <row r="267" spans="1:24" x14ac:dyDescent="0.2">
      <c r="A267" s="20"/>
      <c r="B267" s="20"/>
      <c r="C267" s="15"/>
      <c r="D267" s="18"/>
      <c r="E267" s="18"/>
      <c r="F267" s="18"/>
      <c r="G267" s="18"/>
      <c r="H267" s="18"/>
      <c r="I267" s="16"/>
      <c r="J267" s="16"/>
      <c r="K267" s="17"/>
      <c r="L267" s="18"/>
      <c r="M267" s="19"/>
      <c r="N267" s="19"/>
      <c r="O267" s="19"/>
      <c r="P267" s="16"/>
      <c r="Q267" s="16"/>
      <c r="R267" s="19"/>
      <c r="S267" s="19"/>
      <c r="T267" s="19"/>
      <c r="U267" s="19"/>
      <c r="V267" s="19"/>
      <c r="W267" s="19"/>
      <c r="X267" s="18"/>
    </row>
    <row r="268" spans="1:24" x14ac:dyDescent="0.2">
      <c r="A268" s="20"/>
      <c r="B268" s="20"/>
      <c r="C268" s="15"/>
      <c r="D268" s="18"/>
      <c r="E268" s="18"/>
      <c r="F268" s="18"/>
      <c r="G268" s="18"/>
      <c r="H268" s="18"/>
      <c r="I268" s="16"/>
      <c r="J268" s="16"/>
      <c r="K268" s="17"/>
      <c r="L268" s="18"/>
      <c r="M268" s="19"/>
      <c r="N268" s="19"/>
      <c r="O268" s="19"/>
      <c r="P268" s="16"/>
      <c r="Q268" s="16"/>
      <c r="R268" s="19"/>
      <c r="S268" s="19"/>
      <c r="T268" s="19"/>
      <c r="U268" s="19"/>
      <c r="V268" s="19"/>
      <c r="W268" s="19"/>
      <c r="X268" s="18"/>
    </row>
    <row r="269" spans="1:24" x14ac:dyDescent="0.2">
      <c r="A269" s="20"/>
      <c r="B269" s="20"/>
      <c r="C269" s="15"/>
      <c r="D269" s="18"/>
      <c r="E269" s="18"/>
      <c r="F269" s="18"/>
      <c r="G269" s="18"/>
      <c r="H269" s="18"/>
      <c r="I269" s="16"/>
      <c r="J269" s="16"/>
      <c r="K269" s="17"/>
      <c r="L269" s="18"/>
      <c r="M269" s="19"/>
      <c r="N269" s="19"/>
      <c r="O269" s="19"/>
      <c r="P269" s="16"/>
      <c r="Q269" s="16"/>
      <c r="R269" s="19"/>
      <c r="S269" s="19"/>
      <c r="T269" s="19"/>
      <c r="U269" s="19"/>
      <c r="V269" s="19"/>
      <c r="W269" s="19"/>
      <c r="X269" s="18"/>
    </row>
    <row r="270" spans="1:24" x14ac:dyDescent="0.2">
      <c r="A270" s="20"/>
      <c r="B270" s="20"/>
      <c r="C270" s="15"/>
      <c r="D270" s="18"/>
      <c r="E270" s="18"/>
      <c r="F270" s="18"/>
      <c r="G270" s="18"/>
      <c r="H270" s="18"/>
      <c r="I270" s="16"/>
      <c r="J270" s="16"/>
      <c r="K270" s="17"/>
      <c r="L270" s="18"/>
      <c r="M270" s="19"/>
      <c r="N270" s="19"/>
      <c r="O270" s="19"/>
      <c r="P270" s="16"/>
      <c r="Q270" s="16"/>
      <c r="R270" s="19"/>
      <c r="S270" s="19"/>
      <c r="T270" s="19"/>
      <c r="U270" s="19"/>
      <c r="V270" s="19"/>
      <c r="W270" s="19"/>
      <c r="X270" s="18"/>
    </row>
    <row r="271" spans="1:24" x14ac:dyDescent="0.2">
      <c r="A271" s="20"/>
      <c r="B271" s="20"/>
      <c r="C271" s="15"/>
      <c r="D271" s="18"/>
      <c r="E271" s="18"/>
      <c r="F271" s="18"/>
      <c r="G271" s="18"/>
      <c r="H271" s="18"/>
      <c r="I271" s="16"/>
      <c r="J271" s="16"/>
      <c r="K271" s="17"/>
      <c r="L271" s="18"/>
      <c r="M271" s="19"/>
      <c r="N271" s="19"/>
      <c r="O271" s="19"/>
      <c r="P271" s="16"/>
      <c r="Q271" s="16"/>
      <c r="R271" s="19"/>
      <c r="S271" s="19"/>
      <c r="T271" s="19"/>
      <c r="U271" s="19"/>
      <c r="V271" s="19"/>
      <c r="W271" s="19"/>
      <c r="X271" s="18"/>
    </row>
    <row r="272" spans="1:24" x14ac:dyDescent="0.2">
      <c r="A272" s="20"/>
      <c r="B272" s="20"/>
      <c r="C272" s="15"/>
      <c r="D272" s="18"/>
      <c r="E272" s="18"/>
      <c r="F272" s="18"/>
      <c r="G272" s="18"/>
      <c r="H272" s="18"/>
      <c r="I272" s="16"/>
      <c r="J272" s="16"/>
      <c r="K272" s="17"/>
      <c r="L272" s="18"/>
      <c r="M272" s="19"/>
      <c r="N272" s="19"/>
      <c r="O272" s="19"/>
      <c r="P272" s="16"/>
      <c r="Q272" s="16"/>
      <c r="R272" s="19"/>
      <c r="S272" s="19"/>
      <c r="T272" s="19"/>
      <c r="U272" s="19"/>
      <c r="V272" s="19"/>
      <c r="W272" s="19"/>
      <c r="X272" s="18"/>
    </row>
    <row r="273" spans="1:24" x14ac:dyDescent="0.2">
      <c r="A273" s="20"/>
      <c r="B273" s="20"/>
      <c r="C273" s="15"/>
      <c r="D273" s="18"/>
      <c r="E273" s="18"/>
      <c r="F273" s="18"/>
      <c r="G273" s="18"/>
      <c r="H273" s="18"/>
      <c r="I273" s="16"/>
      <c r="J273" s="16"/>
      <c r="K273" s="17"/>
      <c r="L273" s="18"/>
      <c r="M273" s="19"/>
      <c r="N273" s="19"/>
      <c r="O273" s="19"/>
      <c r="P273" s="16"/>
      <c r="Q273" s="16"/>
      <c r="R273" s="19"/>
      <c r="S273" s="19"/>
      <c r="T273" s="19"/>
      <c r="U273" s="19"/>
      <c r="V273" s="19"/>
      <c r="W273" s="19"/>
      <c r="X273" s="18"/>
    </row>
    <row r="274" spans="1:24" x14ac:dyDescent="0.2">
      <c r="A274" s="20"/>
      <c r="B274" s="20"/>
      <c r="C274" s="15"/>
      <c r="D274" s="18"/>
      <c r="E274" s="18"/>
      <c r="F274" s="18"/>
      <c r="G274" s="18"/>
      <c r="H274" s="18"/>
      <c r="I274" s="16"/>
      <c r="J274" s="16"/>
      <c r="K274" s="17"/>
      <c r="L274" s="18"/>
      <c r="M274" s="19"/>
      <c r="N274" s="19"/>
      <c r="O274" s="19"/>
      <c r="P274" s="16"/>
      <c r="Q274" s="16"/>
      <c r="R274" s="19"/>
      <c r="S274" s="19"/>
      <c r="T274" s="19"/>
      <c r="U274" s="19"/>
      <c r="V274" s="19"/>
      <c r="W274" s="19"/>
      <c r="X274" s="18"/>
    </row>
    <row r="275" spans="1:24" x14ac:dyDescent="0.2">
      <c r="A275" s="20"/>
      <c r="B275" s="20"/>
      <c r="C275" s="15"/>
      <c r="D275" s="18"/>
      <c r="E275" s="18"/>
      <c r="F275" s="18"/>
      <c r="G275" s="18"/>
      <c r="H275" s="18"/>
      <c r="I275" s="16"/>
      <c r="J275" s="16"/>
      <c r="K275" s="17"/>
      <c r="L275" s="18"/>
      <c r="M275" s="19"/>
      <c r="N275" s="19"/>
      <c r="O275" s="19"/>
      <c r="P275" s="16"/>
      <c r="Q275" s="16"/>
      <c r="R275" s="19"/>
      <c r="S275" s="19"/>
      <c r="T275" s="19"/>
      <c r="U275" s="19"/>
      <c r="V275" s="19"/>
      <c r="W275" s="19"/>
      <c r="X275" s="18"/>
    </row>
    <row r="276" spans="1:24" x14ac:dyDescent="0.2">
      <c r="A276" s="20"/>
      <c r="B276" s="20"/>
      <c r="C276" s="15"/>
      <c r="D276" s="18"/>
      <c r="E276" s="18"/>
      <c r="F276" s="18"/>
      <c r="G276" s="18"/>
      <c r="H276" s="18"/>
      <c r="I276" s="16"/>
      <c r="J276" s="16"/>
      <c r="K276" s="17"/>
      <c r="L276" s="18"/>
      <c r="M276" s="19"/>
      <c r="N276" s="19"/>
      <c r="O276" s="19"/>
      <c r="P276" s="16"/>
      <c r="Q276" s="16"/>
      <c r="R276" s="19"/>
      <c r="S276" s="19"/>
      <c r="T276" s="19"/>
      <c r="U276" s="19"/>
      <c r="V276" s="19"/>
      <c r="W276" s="19"/>
      <c r="X276" s="18"/>
    </row>
    <row r="277" spans="1:24" x14ac:dyDescent="0.2">
      <c r="A277" s="20"/>
      <c r="B277" s="20"/>
      <c r="C277" s="15"/>
      <c r="D277" s="18"/>
      <c r="E277" s="18"/>
      <c r="F277" s="18"/>
      <c r="G277" s="18"/>
      <c r="H277" s="18"/>
      <c r="I277" s="16"/>
      <c r="J277" s="16"/>
      <c r="K277" s="17"/>
      <c r="L277" s="18"/>
      <c r="M277" s="19"/>
      <c r="N277" s="19"/>
      <c r="O277" s="19"/>
      <c r="P277" s="16"/>
      <c r="Q277" s="16"/>
      <c r="R277" s="19"/>
      <c r="S277" s="19"/>
      <c r="T277" s="19"/>
      <c r="U277" s="19"/>
      <c r="V277" s="19"/>
      <c r="W277" s="19"/>
      <c r="X277" s="18"/>
    </row>
    <row r="278" spans="1:24" x14ac:dyDescent="0.2">
      <c r="A278" s="20"/>
      <c r="B278" s="20"/>
      <c r="C278" s="15"/>
      <c r="D278" s="18"/>
      <c r="E278" s="18"/>
      <c r="F278" s="18"/>
      <c r="G278" s="18"/>
      <c r="H278" s="18"/>
      <c r="I278" s="16"/>
      <c r="J278" s="16"/>
      <c r="K278" s="17"/>
      <c r="L278" s="18"/>
      <c r="M278" s="19"/>
      <c r="N278" s="19"/>
      <c r="O278" s="19"/>
      <c r="P278" s="16"/>
      <c r="Q278" s="16"/>
      <c r="R278" s="19"/>
      <c r="S278" s="19"/>
      <c r="T278" s="19"/>
      <c r="U278" s="19"/>
      <c r="V278" s="19"/>
      <c r="W278" s="19"/>
      <c r="X278" s="18"/>
    </row>
    <row r="279" spans="1:24" x14ac:dyDescent="0.2">
      <c r="A279" s="20"/>
      <c r="B279" s="20"/>
      <c r="C279" s="15"/>
      <c r="D279" s="18"/>
      <c r="E279" s="18"/>
      <c r="F279" s="18"/>
      <c r="G279" s="18"/>
      <c r="H279" s="18"/>
      <c r="I279" s="16"/>
      <c r="J279" s="16"/>
      <c r="K279" s="17"/>
      <c r="L279" s="18"/>
      <c r="M279" s="19"/>
      <c r="N279" s="19"/>
      <c r="O279" s="19"/>
      <c r="P279" s="16"/>
      <c r="Q279" s="16"/>
      <c r="R279" s="19"/>
      <c r="S279" s="19"/>
      <c r="T279" s="19"/>
      <c r="U279" s="19"/>
      <c r="V279" s="19"/>
      <c r="W279" s="19"/>
      <c r="X279" s="18"/>
    </row>
    <row r="280" spans="1:24" x14ac:dyDescent="0.2">
      <c r="A280" s="20"/>
      <c r="B280" s="20"/>
      <c r="C280" s="15"/>
      <c r="D280" s="18"/>
      <c r="E280" s="18"/>
      <c r="F280" s="18"/>
      <c r="G280" s="18"/>
      <c r="H280" s="18"/>
      <c r="I280" s="16"/>
      <c r="J280" s="16"/>
      <c r="K280" s="17"/>
      <c r="L280" s="18"/>
      <c r="M280" s="19"/>
      <c r="N280" s="19"/>
      <c r="O280" s="19"/>
      <c r="P280" s="16"/>
      <c r="Q280" s="16"/>
      <c r="R280" s="19"/>
      <c r="S280" s="19"/>
      <c r="T280" s="19"/>
      <c r="U280" s="19"/>
      <c r="V280" s="19"/>
      <c r="W280" s="19"/>
      <c r="X280" s="18"/>
    </row>
    <row r="281" spans="1:24" x14ac:dyDescent="0.2">
      <c r="A281" s="20"/>
      <c r="B281" s="20"/>
      <c r="C281" s="15"/>
      <c r="D281" s="18"/>
      <c r="E281" s="18"/>
      <c r="F281" s="18"/>
      <c r="G281" s="18"/>
      <c r="H281" s="18"/>
      <c r="I281" s="16"/>
      <c r="J281" s="16"/>
      <c r="K281" s="17"/>
      <c r="L281" s="18"/>
      <c r="M281" s="19"/>
      <c r="N281" s="19"/>
      <c r="O281" s="19"/>
      <c r="P281" s="16"/>
      <c r="Q281" s="16"/>
      <c r="R281" s="19"/>
      <c r="S281" s="19"/>
      <c r="T281" s="19"/>
      <c r="U281" s="19"/>
      <c r="V281" s="19"/>
      <c r="W281" s="19"/>
      <c r="X281" s="18"/>
    </row>
    <row r="282" spans="1:24" x14ac:dyDescent="0.2">
      <c r="A282" s="20"/>
      <c r="B282" s="20"/>
      <c r="C282" s="15"/>
      <c r="D282" s="18"/>
      <c r="E282" s="18"/>
      <c r="F282" s="18"/>
      <c r="G282" s="18"/>
      <c r="H282" s="18"/>
      <c r="I282" s="16"/>
      <c r="J282" s="16"/>
      <c r="K282" s="17"/>
      <c r="L282" s="18"/>
      <c r="M282" s="19"/>
      <c r="N282" s="19"/>
      <c r="O282" s="19"/>
      <c r="P282" s="16"/>
      <c r="Q282" s="16"/>
      <c r="R282" s="19"/>
      <c r="S282" s="19"/>
      <c r="T282" s="19"/>
      <c r="U282" s="19"/>
      <c r="V282" s="19"/>
      <c r="W282" s="19"/>
      <c r="X282" s="18"/>
    </row>
    <row r="283" spans="1:24" x14ac:dyDescent="0.2">
      <c r="A283" s="20"/>
      <c r="B283" s="20"/>
      <c r="C283" s="15"/>
      <c r="D283" s="18"/>
      <c r="E283" s="18"/>
      <c r="F283" s="18"/>
      <c r="G283" s="18"/>
      <c r="H283" s="18"/>
      <c r="I283" s="16"/>
      <c r="J283" s="16"/>
      <c r="K283" s="17"/>
      <c r="L283" s="18"/>
      <c r="M283" s="19"/>
      <c r="N283" s="19"/>
      <c r="O283" s="19"/>
      <c r="P283" s="16"/>
      <c r="Q283" s="16"/>
      <c r="R283" s="19"/>
      <c r="S283" s="19"/>
      <c r="T283" s="19"/>
      <c r="U283" s="19"/>
      <c r="V283" s="19"/>
      <c r="W283" s="19"/>
      <c r="X283" s="18"/>
    </row>
    <row r="284" spans="1:24" x14ac:dyDescent="0.2">
      <c r="A284" s="20"/>
      <c r="B284" s="20"/>
      <c r="C284" s="15"/>
      <c r="D284" s="18"/>
      <c r="E284" s="18"/>
      <c r="F284" s="18"/>
      <c r="G284" s="18"/>
      <c r="H284" s="18"/>
      <c r="I284" s="16"/>
      <c r="J284" s="16"/>
      <c r="K284" s="17"/>
      <c r="L284" s="18"/>
      <c r="M284" s="19"/>
      <c r="N284" s="19"/>
      <c r="O284" s="19"/>
      <c r="P284" s="16"/>
      <c r="Q284" s="16"/>
      <c r="R284" s="19"/>
      <c r="S284" s="19"/>
      <c r="T284" s="19"/>
      <c r="U284" s="19"/>
      <c r="V284" s="19"/>
      <c r="W284" s="19"/>
      <c r="X284" s="18"/>
    </row>
    <row r="285" spans="1:24" x14ac:dyDescent="0.2">
      <c r="A285" s="20"/>
      <c r="B285" s="20"/>
      <c r="C285" s="15"/>
      <c r="D285" s="18"/>
      <c r="E285" s="18"/>
      <c r="F285" s="18"/>
      <c r="G285" s="18"/>
      <c r="H285" s="18"/>
      <c r="I285" s="16"/>
      <c r="J285" s="16"/>
      <c r="K285" s="17"/>
      <c r="L285" s="18"/>
      <c r="M285" s="19"/>
      <c r="N285" s="19"/>
      <c r="O285" s="19"/>
      <c r="P285" s="16"/>
      <c r="Q285" s="16"/>
      <c r="R285" s="19"/>
      <c r="S285" s="19"/>
      <c r="T285" s="19"/>
      <c r="U285" s="19"/>
      <c r="V285" s="19"/>
      <c r="W285" s="19"/>
      <c r="X285" s="18"/>
    </row>
    <row r="286" spans="1:24" x14ac:dyDescent="0.2">
      <c r="A286" s="20"/>
      <c r="B286" s="20"/>
      <c r="C286" s="15"/>
      <c r="D286" s="18"/>
      <c r="E286" s="18"/>
      <c r="F286" s="18"/>
      <c r="G286" s="18"/>
      <c r="H286" s="18"/>
      <c r="I286" s="16"/>
      <c r="J286" s="16"/>
      <c r="K286" s="17"/>
      <c r="L286" s="18"/>
      <c r="M286" s="19"/>
      <c r="N286" s="19"/>
      <c r="O286" s="19"/>
      <c r="P286" s="16"/>
      <c r="Q286" s="16"/>
      <c r="R286" s="19"/>
      <c r="S286" s="19"/>
      <c r="T286" s="19"/>
      <c r="U286" s="19"/>
      <c r="V286" s="19"/>
      <c r="W286" s="19"/>
      <c r="X286" s="18"/>
    </row>
    <row r="287" spans="1:24" x14ac:dyDescent="0.2">
      <c r="A287" s="20"/>
      <c r="B287" s="20"/>
      <c r="C287" s="15"/>
      <c r="D287" s="18"/>
      <c r="E287" s="18"/>
      <c r="F287" s="18"/>
      <c r="G287" s="18"/>
      <c r="H287" s="18"/>
      <c r="I287" s="16"/>
      <c r="J287" s="16"/>
      <c r="K287" s="17"/>
      <c r="L287" s="18"/>
      <c r="M287" s="19"/>
      <c r="N287" s="19"/>
      <c r="O287" s="19"/>
      <c r="P287" s="16"/>
      <c r="Q287" s="16"/>
      <c r="R287" s="19"/>
      <c r="S287" s="19"/>
      <c r="T287" s="19"/>
      <c r="U287" s="19"/>
      <c r="V287" s="19"/>
      <c r="W287" s="19"/>
      <c r="X287" s="18"/>
    </row>
    <row r="288" spans="1:24" x14ac:dyDescent="0.2">
      <c r="A288" s="20"/>
      <c r="B288" s="20"/>
      <c r="C288" s="15"/>
      <c r="D288" s="18"/>
      <c r="E288" s="18"/>
      <c r="F288" s="18"/>
      <c r="G288" s="18"/>
      <c r="H288" s="18"/>
      <c r="I288" s="16"/>
      <c r="J288" s="16"/>
      <c r="K288" s="17"/>
      <c r="L288" s="18"/>
      <c r="M288" s="19"/>
      <c r="N288" s="19"/>
      <c r="O288" s="19"/>
      <c r="P288" s="16"/>
      <c r="Q288" s="16"/>
      <c r="R288" s="19"/>
      <c r="S288" s="19"/>
      <c r="T288" s="19"/>
      <c r="U288" s="19"/>
      <c r="V288" s="19"/>
      <c r="W288" s="19"/>
      <c r="X288" s="18"/>
    </row>
    <row r="289" spans="1:24" x14ac:dyDescent="0.2">
      <c r="A289" s="20"/>
      <c r="B289" s="20"/>
      <c r="C289" s="15"/>
      <c r="D289" s="18"/>
      <c r="E289" s="18"/>
      <c r="F289" s="18"/>
      <c r="G289" s="18"/>
      <c r="H289" s="18"/>
      <c r="I289" s="16"/>
      <c r="J289" s="16"/>
      <c r="K289" s="17"/>
      <c r="L289" s="18"/>
      <c r="M289" s="19"/>
      <c r="N289" s="19"/>
      <c r="O289" s="19"/>
      <c r="P289" s="16"/>
      <c r="Q289" s="16"/>
      <c r="R289" s="19"/>
      <c r="S289" s="19"/>
      <c r="T289" s="19"/>
      <c r="U289" s="19"/>
      <c r="V289" s="19"/>
      <c r="W289" s="19"/>
      <c r="X289" s="18"/>
    </row>
    <row r="290" spans="1:24" x14ac:dyDescent="0.2">
      <c r="A290" s="20"/>
      <c r="B290" s="20"/>
      <c r="C290" s="15"/>
      <c r="D290" s="18"/>
      <c r="E290" s="18"/>
      <c r="F290" s="18"/>
      <c r="G290" s="18"/>
      <c r="H290" s="18"/>
      <c r="I290" s="16"/>
      <c r="J290" s="16"/>
      <c r="K290" s="17"/>
      <c r="L290" s="18"/>
      <c r="M290" s="19"/>
      <c r="N290" s="19"/>
      <c r="O290" s="19"/>
      <c r="P290" s="16"/>
      <c r="Q290" s="16"/>
      <c r="R290" s="19"/>
      <c r="S290" s="19"/>
      <c r="T290" s="19"/>
      <c r="U290" s="19"/>
      <c r="V290" s="19"/>
      <c r="W290" s="19"/>
      <c r="X290" s="18"/>
    </row>
    <row r="291" spans="1:24" x14ac:dyDescent="0.2">
      <c r="A291" s="20"/>
      <c r="B291" s="20"/>
      <c r="C291" s="15"/>
      <c r="D291" s="18"/>
      <c r="E291" s="18"/>
      <c r="F291" s="18"/>
      <c r="G291" s="18"/>
      <c r="H291" s="18"/>
      <c r="I291" s="16"/>
      <c r="J291" s="16"/>
      <c r="K291" s="17"/>
      <c r="L291" s="18"/>
      <c r="M291" s="19"/>
      <c r="N291" s="19"/>
      <c r="O291" s="19"/>
      <c r="P291" s="16"/>
      <c r="Q291" s="16"/>
      <c r="R291" s="19"/>
      <c r="S291" s="19"/>
      <c r="T291" s="19"/>
      <c r="U291" s="19"/>
      <c r="V291" s="19"/>
      <c r="W291" s="19"/>
      <c r="X291" s="18"/>
    </row>
    <row r="292" spans="1:24" x14ac:dyDescent="0.2">
      <c r="A292" s="20"/>
      <c r="B292" s="20"/>
      <c r="C292" s="15"/>
      <c r="D292" s="18"/>
      <c r="E292" s="18"/>
      <c r="F292" s="18"/>
      <c r="G292" s="18"/>
      <c r="H292" s="18"/>
      <c r="I292" s="16"/>
      <c r="J292" s="16"/>
      <c r="K292" s="17"/>
      <c r="L292" s="18"/>
      <c r="M292" s="19"/>
      <c r="N292" s="19"/>
      <c r="O292" s="19"/>
      <c r="P292" s="16"/>
      <c r="Q292" s="16"/>
      <c r="R292" s="19"/>
      <c r="S292" s="19"/>
      <c r="T292" s="19"/>
      <c r="U292" s="19"/>
      <c r="V292" s="19"/>
      <c r="W292" s="19"/>
      <c r="X292" s="18"/>
    </row>
    <row r="293" spans="1:24" x14ac:dyDescent="0.2">
      <c r="A293" s="20"/>
      <c r="B293" s="20"/>
      <c r="C293" s="15"/>
      <c r="D293" s="18"/>
      <c r="E293" s="18"/>
      <c r="F293" s="18"/>
      <c r="G293" s="18"/>
      <c r="H293" s="18"/>
      <c r="I293" s="16"/>
      <c r="J293" s="16"/>
      <c r="K293" s="17"/>
      <c r="L293" s="18"/>
      <c r="M293" s="19"/>
      <c r="N293" s="19"/>
      <c r="O293" s="19"/>
      <c r="P293" s="16"/>
      <c r="Q293" s="16"/>
      <c r="R293" s="19"/>
      <c r="S293" s="19"/>
      <c r="T293" s="19"/>
      <c r="U293" s="19"/>
      <c r="V293" s="19"/>
      <c r="W293" s="19"/>
      <c r="X293" s="18"/>
    </row>
    <row r="294" spans="1:24" x14ac:dyDescent="0.2">
      <c r="A294" s="20"/>
      <c r="B294" s="20"/>
      <c r="C294" s="15"/>
      <c r="D294" s="18"/>
      <c r="E294" s="18"/>
      <c r="F294" s="18"/>
      <c r="G294" s="18"/>
      <c r="H294" s="18"/>
      <c r="I294" s="16"/>
      <c r="J294" s="16"/>
      <c r="K294" s="17"/>
      <c r="L294" s="18"/>
      <c r="M294" s="19"/>
      <c r="N294" s="19"/>
      <c r="O294" s="19"/>
      <c r="P294" s="16"/>
      <c r="Q294" s="16"/>
      <c r="R294" s="19"/>
      <c r="S294" s="19"/>
      <c r="T294" s="19"/>
      <c r="U294" s="19"/>
      <c r="V294" s="19"/>
      <c r="W294" s="19"/>
      <c r="X294" s="18"/>
    </row>
    <row r="295" spans="1:24" x14ac:dyDescent="0.2">
      <c r="A295" s="20"/>
      <c r="B295" s="20"/>
      <c r="C295" s="15"/>
      <c r="D295" s="18"/>
      <c r="E295" s="18"/>
      <c r="F295" s="18"/>
      <c r="G295" s="18"/>
      <c r="H295" s="18"/>
      <c r="I295" s="16"/>
      <c r="J295" s="16"/>
      <c r="K295" s="17"/>
      <c r="L295" s="18"/>
      <c r="M295" s="19"/>
      <c r="N295" s="19"/>
      <c r="O295" s="19"/>
      <c r="P295" s="16"/>
      <c r="Q295" s="16"/>
      <c r="R295" s="19"/>
      <c r="S295" s="19"/>
      <c r="T295" s="19"/>
      <c r="U295" s="19"/>
      <c r="V295" s="19"/>
      <c r="W295" s="19"/>
      <c r="X295" s="18"/>
    </row>
    <row r="296" spans="1:24" x14ac:dyDescent="0.2">
      <c r="A296" s="20"/>
      <c r="B296" s="20"/>
      <c r="C296" s="15"/>
      <c r="D296" s="18"/>
      <c r="E296" s="18"/>
      <c r="F296" s="18"/>
      <c r="G296" s="18"/>
      <c r="H296" s="18"/>
      <c r="I296" s="16"/>
      <c r="J296" s="16"/>
      <c r="K296" s="17"/>
      <c r="L296" s="18"/>
      <c r="M296" s="19"/>
      <c r="N296" s="19"/>
      <c r="O296" s="19"/>
      <c r="P296" s="16"/>
      <c r="Q296" s="16"/>
      <c r="R296" s="19"/>
      <c r="S296" s="19"/>
      <c r="T296" s="19"/>
      <c r="U296" s="19"/>
      <c r="V296" s="19"/>
      <c r="W296" s="19"/>
      <c r="X296" s="18"/>
    </row>
    <row r="297" spans="1:24" x14ac:dyDescent="0.2">
      <c r="A297" s="20"/>
      <c r="B297" s="20"/>
      <c r="C297" s="15"/>
      <c r="D297" s="18"/>
      <c r="E297" s="18"/>
      <c r="F297" s="18"/>
      <c r="G297" s="18"/>
      <c r="H297" s="18"/>
      <c r="I297" s="16"/>
      <c r="J297" s="16"/>
      <c r="K297" s="17"/>
      <c r="L297" s="18"/>
      <c r="M297" s="19"/>
      <c r="N297" s="19"/>
      <c r="O297" s="19"/>
      <c r="P297" s="16"/>
      <c r="Q297" s="16"/>
      <c r="R297" s="19"/>
      <c r="S297" s="19"/>
      <c r="T297" s="19"/>
      <c r="U297" s="19"/>
      <c r="V297" s="19"/>
      <c r="W297" s="19"/>
      <c r="X297" s="18"/>
    </row>
    <row r="298" spans="1:24" x14ac:dyDescent="0.2">
      <c r="A298" s="20"/>
      <c r="B298" s="20"/>
      <c r="C298" s="15"/>
      <c r="D298" s="18"/>
      <c r="E298" s="18"/>
      <c r="F298" s="18"/>
      <c r="G298" s="18"/>
      <c r="H298" s="18"/>
      <c r="I298" s="16"/>
      <c r="J298" s="16"/>
      <c r="K298" s="17"/>
      <c r="L298" s="18"/>
      <c r="M298" s="19"/>
      <c r="N298" s="19"/>
      <c r="O298" s="19"/>
      <c r="P298" s="16"/>
      <c r="Q298" s="16"/>
      <c r="R298" s="19"/>
      <c r="S298" s="19"/>
      <c r="T298" s="19"/>
      <c r="U298" s="19"/>
      <c r="V298" s="19"/>
      <c r="W298" s="19"/>
      <c r="X298" s="18"/>
    </row>
    <row r="299" spans="1:24" x14ac:dyDescent="0.2">
      <c r="A299" s="20"/>
      <c r="B299" s="20"/>
      <c r="C299" s="15"/>
      <c r="D299" s="18"/>
      <c r="E299" s="18"/>
      <c r="F299" s="18"/>
      <c r="G299" s="18"/>
      <c r="H299" s="18"/>
      <c r="I299" s="16"/>
      <c r="J299" s="16"/>
      <c r="K299" s="17"/>
      <c r="L299" s="18"/>
      <c r="M299" s="19"/>
      <c r="N299" s="19"/>
      <c r="O299" s="19"/>
      <c r="P299" s="16"/>
      <c r="Q299" s="16"/>
      <c r="R299" s="19"/>
      <c r="S299" s="19"/>
      <c r="T299" s="19"/>
      <c r="U299" s="19"/>
      <c r="V299" s="19"/>
      <c r="W299" s="19"/>
      <c r="X299" s="18"/>
    </row>
    <row r="300" spans="1:24" x14ac:dyDescent="0.2">
      <c r="A300" s="20"/>
      <c r="B300" s="20"/>
      <c r="C300" s="15"/>
      <c r="D300" s="18"/>
      <c r="E300" s="18"/>
      <c r="F300" s="18"/>
      <c r="G300" s="18"/>
      <c r="H300" s="18"/>
      <c r="I300" s="16"/>
      <c r="J300" s="16"/>
      <c r="K300" s="17"/>
      <c r="L300" s="18"/>
      <c r="M300" s="19"/>
      <c r="N300" s="19"/>
      <c r="O300" s="19"/>
      <c r="P300" s="16"/>
      <c r="Q300" s="16"/>
      <c r="R300" s="19"/>
      <c r="S300" s="19"/>
      <c r="T300" s="19"/>
      <c r="U300" s="19"/>
      <c r="V300" s="19"/>
      <c r="W300" s="19"/>
      <c r="X300" s="18"/>
    </row>
    <row r="301" spans="1:24" x14ac:dyDescent="0.2">
      <c r="A301" s="20"/>
      <c r="B301" s="20"/>
      <c r="C301" s="15"/>
      <c r="D301" s="18"/>
      <c r="E301" s="18"/>
      <c r="F301" s="18"/>
      <c r="G301" s="18"/>
      <c r="H301" s="18"/>
      <c r="I301" s="16"/>
      <c r="J301" s="16"/>
      <c r="K301" s="17"/>
      <c r="L301" s="18"/>
      <c r="M301" s="19"/>
      <c r="N301" s="19"/>
      <c r="O301" s="19"/>
      <c r="P301" s="16"/>
      <c r="Q301" s="16"/>
      <c r="R301" s="19"/>
      <c r="S301" s="19"/>
      <c r="T301" s="19"/>
      <c r="U301" s="19"/>
      <c r="V301" s="19"/>
      <c r="W301" s="19"/>
      <c r="X301" s="18"/>
    </row>
    <row r="302" spans="1:24" x14ac:dyDescent="0.2">
      <c r="A302" s="20"/>
      <c r="B302" s="20"/>
      <c r="C302" s="15"/>
      <c r="D302" s="18"/>
      <c r="E302" s="18"/>
      <c r="F302" s="18"/>
      <c r="G302" s="18"/>
      <c r="H302" s="18"/>
      <c r="I302" s="16"/>
      <c r="J302" s="16"/>
      <c r="K302" s="17"/>
      <c r="L302" s="18"/>
      <c r="M302" s="19"/>
      <c r="N302" s="19"/>
      <c r="O302" s="19"/>
      <c r="P302" s="16"/>
      <c r="Q302" s="16"/>
      <c r="R302" s="19"/>
      <c r="S302" s="19"/>
      <c r="T302" s="19"/>
      <c r="U302" s="19"/>
      <c r="V302" s="19"/>
      <c r="W302" s="19"/>
      <c r="X302" s="18"/>
    </row>
    <row r="303" spans="1:24" x14ac:dyDescent="0.2">
      <c r="A303" s="20"/>
      <c r="B303" s="20"/>
      <c r="C303" s="15"/>
      <c r="D303" s="18"/>
      <c r="E303" s="18"/>
      <c r="F303" s="18"/>
      <c r="G303" s="18"/>
      <c r="H303" s="18"/>
      <c r="I303" s="16"/>
      <c r="J303" s="16"/>
      <c r="K303" s="17"/>
      <c r="L303" s="18"/>
      <c r="M303" s="19"/>
      <c r="N303" s="19"/>
      <c r="O303" s="19"/>
      <c r="P303" s="16"/>
      <c r="Q303" s="16"/>
      <c r="R303" s="19"/>
      <c r="S303" s="19"/>
      <c r="T303" s="19"/>
      <c r="U303" s="19"/>
      <c r="V303" s="19"/>
      <c r="W303" s="19"/>
      <c r="X303" s="18"/>
    </row>
    <row r="304" spans="1:24" x14ac:dyDescent="0.2">
      <c r="A304" s="20"/>
      <c r="B304" s="20"/>
      <c r="C304" s="15"/>
      <c r="D304" s="18"/>
      <c r="E304" s="18"/>
      <c r="F304" s="18"/>
      <c r="G304" s="18"/>
      <c r="H304" s="18"/>
      <c r="I304" s="16"/>
      <c r="J304" s="16"/>
      <c r="K304" s="17"/>
      <c r="L304" s="18"/>
      <c r="M304" s="19"/>
      <c r="N304" s="19"/>
      <c r="O304" s="19"/>
      <c r="P304" s="16"/>
      <c r="Q304" s="16"/>
      <c r="R304" s="19"/>
      <c r="S304" s="19"/>
      <c r="T304" s="19"/>
      <c r="U304" s="19"/>
      <c r="V304" s="19"/>
      <c r="W304" s="19"/>
      <c r="X304" s="18"/>
    </row>
    <row r="305" spans="1:24" x14ac:dyDescent="0.2">
      <c r="A305" s="20"/>
      <c r="B305" s="20"/>
      <c r="C305" s="15"/>
      <c r="D305" s="18"/>
      <c r="E305" s="18"/>
      <c r="F305" s="18"/>
      <c r="G305" s="18"/>
      <c r="H305" s="18"/>
      <c r="I305" s="16"/>
      <c r="J305" s="16"/>
      <c r="K305" s="17"/>
      <c r="L305" s="18"/>
      <c r="M305" s="19"/>
      <c r="N305" s="19"/>
      <c r="O305" s="19"/>
      <c r="P305" s="16"/>
      <c r="Q305" s="16"/>
      <c r="R305" s="19"/>
      <c r="S305" s="19"/>
      <c r="T305" s="19"/>
      <c r="U305" s="19"/>
      <c r="V305" s="19"/>
      <c r="W305" s="19"/>
      <c r="X305" s="18"/>
    </row>
    <row r="306" spans="1:24" x14ac:dyDescent="0.2">
      <c r="A306" s="20"/>
      <c r="B306" s="20"/>
      <c r="C306" s="15"/>
      <c r="D306" s="18"/>
      <c r="E306" s="18"/>
      <c r="F306" s="18"/>
      <c r="G306" s="18"/>
      <c r="H306" s="18"/>
      <c r="I306" s="16"/>
      <c r="J306" s="16"/>
      <c r="K306" s="17"/>
      <c r="L306" s="18"/>
      <c r="M306" s="19"/>
      <c r="N306" s="19"/>
      <c r="O306" s="19"/>
      <c r="P306" s="16"/>
      <c r="Q306" s="16"/>
      <c r="R306" s="19"/>
      <c r="S306" s="19"/>
      <c r="T306" s="19"/>
      <c r="U306" s="19"/>
      <c r="V306" s="19"/>
      <c r="W306" s="19"/>
      <c r="X306" s="18"/>
    </row>
    <row r="307" spans="1:24" x14ac:dyDescent="0.2">
      <c r="A307" s="20"/>
      <c r="B307" s="20"/>
      <c r="C307" s="15"/>
      <c r="D307" s="18"/>
      <c r="E307" s="18"/>
      <c r="F307" s="18"/>
      <c r="G307" s="18"/>
      <c r="H307" s="18"/>
      <c r="I307" s="16"/>
      <c r="J307" s="16"/>
      <c r="K307" s="17"/>
      <c r="L307" s="18"/>
      <c r="M307" s="19"/>
      <c r="N307" s="19"/>
      <c r="O307" s="19"/>
      <c r="P307" s="16"/>
      <c r="Q307" s="16"/>
      <c r="R307" s="19"/>
      <c r="S307" s="19"/>
      <c r="T307" s="19"/>
      <c r="U307" s="19"/>
      <c r="V307" s="19"/>
      <c r="W307" s="19"/>
      <c r="X307" s="18"/>
    </row>
    <row r="308" spans="1:24" x14ac:dyDescent="0.2">
      <c r="A308" s="20"/>
      <c r="B308" s="20"/>
      <c r="C308" s="15"/>
      <c r="D308" s="18"/>
      <c r="E308" s="18"/>
      <c r="F308" s="18"/>
      <c r="G308" s="18"/>
      <c r="H308" s="18"/>
      <c r="I308" s="16"/>
      <c r="J308" s="16"/>
      <c r="K308" s="17"/>
      <c r="L308" s="18"/>
      <c r="M308" s="19"/>
      <c r="N308" s="19"/>
      <c r="O308" s="19"/>
      <c r="P308" s="16"/>
      <c r="Q308" s="16"/>
      <c r="R308" s="19"/>
      <c r="S308" s="19"/>
      <c r="T308" s="19"/>
      <c r="U308" s="19"/>
      <c r="V308" s="19"/>
      <c r="W308" s="19"/>
      <c r="X308" s="18"/>
    </row>
    <row r="309" spans="1:24" x14ac:dyDescent="0.2">
      <c r="A309" s="20"/>
      <c r="B309" s="20"/>
      <c r="C309" s="15"/>
      <c r="D309" s="18"/>
      <c r="E309" s="18"/>
      <c r="F309" s="18"/>
      <c r="G309" s="18"/>
      <c r="H309" s="18"/>
      <c r="I309" s="16"/>
      <c r="J309" s="16"/>
      <c r="K309" s="17"/>
      <c r="L309" s="18"/>
      <c r="M309" s="19"/>
      <c r="N309" s="19"/>
      <c r="O309" s="19"/>
      <c r="P309" s="16"/>
      <c r="Q309" s="16"/>
      <c r="R309" s="19"/>
      <c r="S309" s="19"/>
      <c r="T309" s="19"/>
      <c r="U309" s="19"/>
      <c r="V309" s="19"/>
      <c r="W309" s="19"/>
      <c r="X309" s="18"/>
    </row>
    <row r="310" spans="1:24" x14ac:dyDescent="0.2">
      <c r="A310" s="20"/>
      <c r="B310" s="20"/>
      <c r="C310" s="15"/>
      <c r="D310" s="18"/>
      <c r="E310" s="18"/>
      <c r="F310" s="18"/>
      <c r="G310" s="18"/>
      <c r="H310" s="18"/>
      <c r="I310" s="16"/>
      <c r="J310" s="16"/>
      <c r="K310" s="17"/>
      <c r="L310" s="18"/>
      <c r="M310" s="19"/>
      <c r="N310" s="19"/>
      <c r="O310" s="19"/>
      <c r="P310" s="16"/>
      <c r="Q310" s="16"/>
      <c r="R310" s="19"/>
      <c r="S310" s="19"/>
      <c r="T310" s="19"/>
      <c r="U310" s="19"/>
      <c r="V310" s="19"/>
      <c r="W310" s="19"/>
      <c r="X310" s="18"/>
    </row>
    <row r="311" spans="1:24" x14ac:dyDescent="0.2">
      <c r="A311" s="20"/>
      <c r="B311" s="20"/>
      <c r="C311" s="15"/>
      <c r="D311" s="18"/>
      <c r="E311" s="18"/>
      <c r="F311" s="18"/>
      <c r="G311" s="18"/>
      <c r="H311" s="18"/>
      <c r="I311" s="16"/>
      <c r="J311" s="16"/>
      <c r="K311" s="17"/>
      <c r="L311" s="18"/>
      <c r="M311" s="19"/>
      <c r="N311" s="19"/>
      <c r="O311" s="19"/>
      <c r="P311" s="16"/>
      <c r="Q311" s="16"/>
      <c r="R311" s="19"/>
      <c r="S311" s="19"/>
      <c r="T311" s="19"/>
      <c r="U311" s="19"/>
      <c r="V311" s="19"/>
      <c r="W311" s="19"/>
      <c r="X311" s="18"/>
    </row>
    <row r="312" spans="1:24" x14ac:dyDescent="0.2">
      <c r="A312" s="20"/>
      <c r="B312" s="20"/>
      <c r="C312" s="15"/>
      <c r="D312" s="18"/>
      <c r="E312" s="18"/>
      <c r="F312" s="18"/>
      <c r="G312" s="18"/>
      <c r="H312" s="18"/>
      <c r="I312" s="16"/>
      <c r="J312" s="16"/>
      <c r="K312" s="17"/>
      <c r="L312" s="18"/>
      <c r="M312" s="19"/>
      <c r="N312" s="19"/>
      <c r="O312" s="19"/>
      <c r="P312" s="16"/>
      <c r="Q312" s="16"/>
      <c r="R312" s="19"/>
      <c r="S312" s="19"/>
      <c r="T312" s="19"/>
      <c r="U312" s="19"/>
      <c r="V312" s="19"/>
      <c r="W312" s="19"/>
      <c r="X312" s="18"/>
    </row>
    <row r="313" spans="1:24" x14ac:dyDescent="0.2">
      <c r="A313" s="20"/>
      <c r="B313" s="20"/>
      <c r="C313" s="15"/>
      <c r="D313" s="18"/>
      <c r="E313" s="18"/>
      <c r="F313" s="18"/>
      <c r="G313" s="18"/>
      <c r="H313" s="18"/>
      <c r="I313" s="16"/>
      <c r="J313" s="16"/>
      <c r="K313" s="17"/>
      <c r="L313" s="18"/>
      <c r="M313" s="19"/>
      <c r="N313" s="19"/>
      <c r="O313" s="19"/>
      <c r="P313" s="16"/>
      <c r="Q313" s="16"/>
      <c r="R313" s="19"/>
      <c r="S313" s="19"/>
      <c r="T313" s="19"/>
      <c r="U313" s="19"/>
      <c r="V313" s="19"/>
      <c r="W313" s="19"/>
      <c r="X313" s="18"/>
    </row>
    <row r="314" spans="1:24" x14ac:dyDescent="0.2">
      <c r="A314" s="20"/>
      <c r="B314" s="20"/>
      <c r="C314" s="15"/>
      <c r="D314" s="18"/>
      <c r="E314" s="18"/>
      <c r="F314" s="18"/>
      <c r="G314" s="18"/>
      <c r="H314" s="18"/>
      <c r="I314" s="16"/>
      <c r="J314" s="16"/>
      <c r="K314" s="17"/>
      <c r="L314" s="18"/>
      <c r="M314" s="19"/>
      <c r="N314" s="19"/>
      <c r="O314" s="19"/>
      <c r="P314" s="16"/>
      <c r="Q314" s="16"/>
      <c r="R314" s="19"/>
      <c r="S314" s="19"/>
      <c r="T314" s="19"/>
      <c r="U314" s="19"/>
      <c r="V314" s="19"/>
      <c r="W314" s="19"/>
      <c r="X314" s="18"/>
    </row>
    <row r="315" spans="1:24" x14ac:dyDescent="0.2">
      <c r="A315" s="20"/>
      <c r="B315" s="20"/>
      <c r="C315" s="15"/>
      <c r="D315" s="18"/>
      <c r="E315" s="18"/>
      <c r="F315" s="18"/>
      <c r="G315" s="18"/>
      <c r="H315" s="18"/>
      <c r="I315" s="16"/>
      <c r="J315" s="16"/>
      <c r="K315" s="17"/>
      <c r="L315" s="18"/>
      <c r="M315" s="19"/>
      <c r="N315" s="19"/>
      <c r="O315" s="19"/>
      <c r="P315" s="16"/>
      <c r="Q315" s="16"/>
      <c r="R315" s="19"/>
      <c r="S315" s="19"/>
      <c r="T315" s="19"/>
      <c r="U315" s="19"/>
      <c r="V315" s="19"/>
      <c r="W315" s="19"/>
      <c r="X315" s="18"/>
    </row>
    <row r="316" spans="1:24" x14ac:dyDescent="0.2">
      <c r="A316" s="20"/>
      <c r="B316" s="20"/>
      <c r="C316" s="15"/>
      <c r="D316" s="18"/>
      <c r="E316" s="18"/>
      <c r="F316" s="18"/>
      <c r="G316" s="18"/>
      <c r="H316" s="18"/>
      <c r="I316" s="16"/>
      <c r="J316" s="16"/>
      <c r="K316" s="17"/>
      <c r="L316" s="18"/>
      <c r="M316" s="19"/>
      <c r="N316" s="19"/>
      <c r="O316" s="19"/>
      <c r="P316" s="16"/>
      <c r="Q316" s="16"/>
      <c r="R316" s="19"/>
      <c r="S316" s="19"/>
      <c r="T316" s="19"/>
      <c r="U316" s="19"/>
      <c r="V316" s="19"/>
      <c r="W316" s="19"/>
      <c r="X316" s="18"/>
    </row>
    <row r="317" spans="1:24" x14ac:dyDescent="0.2">
      <c r="A317" s="20"/>
      <c r="B317" s="20"/>
      <c r="C317" s="15"/>
      <c r="D317" s="18"/>
      <c r="E317" s="18"/>
      <c r="F317" s="18"/>
      <c r="G317" s="18"/>
      <c r="H317" s="18"/>
      <c r="I317" s="16"/>
      <c r="J317" s="16"/>
      <c r="K317" s="17"/>
      <c r="L317" s="18"/>
      <c r="M317" s="19"/>
      <c r="N317" s="19"/>
      <c r="O317" s="19"/>
      <c r="P317" s="16"/>
      <c r="Q317" s="16"/>
      <c r="R317" s="19"/>
      <c r="S317" s="19"/>
      <c r="T317" s="19"/>
      <c r="U317" s="19"/>
      <c r="V317" s="19"/>
      <c r="W317" s="19"/>
      <c r="X317" s="18"/>
    </row>
    <row r="318" spans="1:24" x14ac:dyDescent="0.2">
      <c r="A318" s="20"/>
      <c r="B318" s="20"/>
      <c r="C318" s="15"/>
      <c r="D318" s="18"/>
      <c r="E318" s="18"/>
      <c r="F318" s="18"/>
      <c r="G318" s="18"/>
      <c r="H318" s="18"/>
      <c r="I318" s="16"/>
      <c r="J318" s="16"/>
      <c r="K318" s="17"/>
      <c r="L318" s="18"/>
      <c r="M318" s="19"/>
      <c r="N318" s="19"/>
      <c r="O318" s="19"/>
      <c r="P318" s="16"/>
      <c r="Q318" s="16"/>
      <c r="R318" s="19"/>
      <c r="S318" s="19"/>
      <c r="T318" s="19"/>
      <c r="U318" s="19"/>
      <c r="V318" s="19"/>
      <c r="W318" s="19"/>
      <c r="X318" s="18"/>
    </row>
    <row r="319" spans="1:24" x14ac:dyDescent="0.2">
      <c r="A319" s="20"/>
      <c r="B319" s="20"/>
      <c r="C319" s="15"/>
      <c r="D319" s="18"/>
      <c r="E319" s="18"/>
      <c r="F319" s="18"/>
      <c r="G319" s="18"/>
      <c r="H319" s="18"/>
      <c r="I319" s="16"/>
      <c r="J319" s="16"/>
      <c r="K319" s="17"/>
      <c r="L319" s="18"/>
      <c r="M319" s="19"/>
      <c r="N319" s="19"/>
      <c r="O319" s="19"/>
      <c r="P319" s="16"/>
      <c r="Q319" s="16"/>
      <c r="R319" s="19"/>
      <c r="S319" s="19"/>
      <c r="T319" s="19"/>
      <c r="U319" s="19"/>
      <c r="V319" s="19"/>
      <c r="W319" s="19"/>
      <c r="X319" s="18"/>
    </row>
    <row r="320" spans="1:24" x14ac:dyDescent="0.2">
      <c r="A320" s="20"/>
      <c r="B320" s="20"/>
      <c r="C320" s="15"/>
      <c r="D320" s="18"/>
      <c r="E320" s="18"/>
      <c r="F320" s="18"/>
      <c r="G320" s="18"/>
      <c r="H320" s="18"/>
      <c r="I320" s="16"/>
      <c r="J320" s="16"/>
      <c r="K320" s="17"/>
      <c r="L320" s="18"/>
      <c r="M320" s="19"/>
      <c r="N320" s="19"/>
      <c r="O320" s="19"/>
      <c r="P320" s="16"/>
      <c r="Q320" s="16"/>
      <c r="R320" s="19"/>
      <c r="S320" s="19"/>
      <c r="T320" s="19"/>
      <c r="U320" s="19"/>
      <c r="V320" s="19"/>
      <c r="W320" s="19"/>
      <c r="X320" s="18"/>
    </row>
    <row r="321" spans="1:24" x14ac:dyDescent="0.2">
      <c r="A321" s="20"/>
      <c r="B321" s="20"/>
      <c r="C321" s="15"/>
      <c r="D321" s="18"/>
      <c r="E321" s="18"/>
      <c r="F321" s="18"/>
      <c r="G321" s="18"/>
      <c r="H321" s="18"/>
      <c r="I321" s="16"/>
      <c r="J321" s="16"/>
      <c r="K321" s="17"/>
      <c r="L321" s="18"/>
      <c r="M321" s="19"/>
      <c r="N321" s="19"/>
      <c r="O321" s="19"/>
      <c r="P321" s="16"/>
      <c r="Q321" s="16"/>
      <c r="R321" s="19"/>
      <c r="S321" s="19"/>
      <c r="T321" s="19"/>
      <c r="U321" s="19"/>
      <c r="V321" s="19"/>
      <c r="W321" s="19"/>
      <c r="X321" s="18"/>
    </row>
    <row r="322" spans="1:24" x14ac:dyDescent="0.2">
      <c r="A322" s="20"/>
      <c r="B322" s="20"/>
      <c r="C322" s="15"/>
      <c r="D322" s="18"/>
      <c r="E322" s="18"/>
      <c r="F322" s="18"/>
      <c r="G322" s="18"/>
      <c r="H322" s="18"/>
      <c r="I322" s="16"/>
      <c r="J322" s="16"/>
      <c r="K322" s="17"/>
      <c r="L322" s="18"/>
      <c r="M322" s="19"/>
      <c r="N322" s="19"/>
      <c r="O322" s="19"/>
      <c r="P322" s="16"/>
      <c r="Q322" s="16"/>
      <c r="R322" s="19"/>
      <c r="S322" s="19"/>
      <c r="T322" s="19"/>
      <c r="U322" s="19"/>
      <c r="V322" s="19"/>
      <c r="W322" s="19"/>
      <c r="X322" s="18"/>
    </row>
    <row r="323" spans="1:24" x14ac:dyDescent="0.2">
      <c r="A323" s="20"/>
      <c r="B323" s="20"/>
      <c r="C323" s="15"/>
      <c r="D323" s="18"/>
      <c r="E323" s="18"/>
      <c r="F323" s="18"/>
      <c r="G323" s="18"/>
      <c r="H323" s="18"/>
      <c r="I323" s="16"/>
      <c r="J323" s="16"/>
      <c r="K323" s="17"/>
      <c r="L323" s="18"/>
      <c r="M323" s="19"/>
      <c r="N323" s="19"/>
      <c r="O323" s="19"/>
      <c r="P323" s="16"/>
      <c r="Q323" s="16"/>
      <c r="R323" s="19"/>
      <c r="S323" s="19"/>
      <c r="T323" s="19"/>
      <c r="U323" s="19"/>
      <c r="V323" s="19"/>
      <c r="W323" s="19"/>
      <c r="X323" s="18"/>
    </row>
    <row r="324" spans="1:24" x14ac:dyDescent="0.2">
      <c r="A324" s="20"/>
      <c r="B324" s="20"/>
      <c r="C324" s="15"/>
      <c r="D324" s="18"/>
      <c r="E324" s="18"/>
      <c r="F324" s="18"/>
      <c r="G324" s="18"/>
      <c r="H324" s="18"/>
      <c r="I324" s="16"/>
      <c r="J324" s="16"/>
      <c r="K324" s="17"/>
      <c r="L324" s="18"/>
      <c r="M324" s="19"/>
      <c r="N324" s="19"/>
      <c r="O324" s="19"/>
      <c r="P324" s="16"/>
      <c r="Q324" s="16"/>
      <c r="R324" s="19"/>
      <c r="S324" s="19"/>
      <c r="T324" s="19"/>
      <c r="U324" s="19"/>
      <c r="V324" s="19"/>
      <c r="W324" s="19"/>
      <c r="X324" s="18"/>
    </row>
    <row r="325" spans="1:24" x14ac:dyDescent="0.2">
      <c r="A325" s="20"/>
      <c r="B325" s="20"/>
      <c r="C325" s="15"/>
      <c r="D325" s="18"/>
      <c r="E325" s="18"/>
      <c r="F325" s="18"/>
      <c r="G325" s="18"/>
      <c r="H325" s="18"/>
      <c r="I325" s="16"/>
      <c r="J325" s="16"/>
      <c r="K325" s="17"/>
      <c r="L325" s="18"/>
      <c r="M325" s="19"/>
      <c r="N325" s="19"/>
      <c r="O325" s="19"/>
      <c r="P325" s="16"/>
      <c r="Q325" s="16"/>
      <c r="R325" s="19"/>
      <c r="S325" s="19"/>
      <c r="T325" s="19"/>
      <c r="U325" s="19"/>
      <c r="V325" s="19"/>
      <c r="W325" s="19"/>
      <c r="X325" s="18"/>
    </row>
    <row r="326" spans="1:24" x14ac:dyDescent="0.2">
      <c r="A326" s="20"/>
      <c r="B326" s="20"/>
      <c r="C326" s="15"/>
      <c r="D326" s="18"/>
      <c r="E326" s="18"/>
      <c r="F326" s="18"/>
      <c r="G326" s="18"/>
      <c r="H326" s="18"/>
      <c r="I326" s="16"/>
      <c r="J326" s="16"/>
      <c r="K326" s="17"/>
      <c r="L326" s="18"/>
      <c r="M326" s="19"/>
      <c r="N326" s="19"/>
      <c r="O326" s="19"/>
      <c r="P326" s="16"/>
      <c r="Q326" s="16"/>
      <c r="R326" s="19"/>
      <c r="S326" s="19"/>
      <c r="T326" s="19"/>
      <c r="U326" s="19"/>
      <c r="V326" s="19"/>
      <c r="W326" s="19"/>
      <c r="X326" s="18"/>
    </row>
    <row r="327" spans="1:24" x14ac:dyDescent="0.2">
      <c r="A327" s="20"/>
      <c r="B327" s="20"/>
      <c r="C327" s="15"/>
      <c r="D327" s="18"/>
      <c r="E327" s="18"/>
      <c r="F327" s="18"/>
      <c r="G327" s="18"/>
      <c r="H327" s="18"/>
      <c r="I327" s="16"/>
      <c r="J327" s="16"/>
      <c r="K327" s="17"/>
      <c r="L327" s="18"/>
      <c r="M327" s="19"/>
      <c r="N327" s="19"/>
      <c r="O327" s="19"/>
      <c r="P327" s="16"/>
      <c r="Q327" s="16"/>
      <c r="R327" s="19"/>
      <c r="S327" s="19"/>
      <c r="T327" s="19"/>
      <c r="U327" s="19"/>
      <c r="V327" s="19"/>
      <c r="W327" s="19"/>
      <c r="X327" s="18"/>
    </row>
    <row r="328" spans="1:24" x14ac:dyDescent="0.2">
      <c r="A328" s="20"/>
      <c r="B328" s="20"/>
      <c r="C328" s="15"/>
      <c r="D328" s="18"/>
      <c r="E328" s="18"/>
      <c r="F328" s="18"/>
      <c r="G328" s="18"/>
      <c r="H328" s="18"/>
      <c r="I328" s="16"/>
      <c r="J328" s="16"/>
      <c r="K328" s="17"/>
      <c r="L328" s="18"/>
      <c r="M328" s="19"/>
      <c r="N328" s="19"/>
      <c r="O328" s="19"/>
      <c r="P328" s="16"/>
      <c r="Q328" s="16"/>
      <c r="R328" s="19"/>
      <c r="S328" s="19"/>
      <c r="T328" s="19"/>
      <c r="U328" s="19"/>
      <c r="V328" s="19"/>
      <c r="W328" s="19"/>
      <c r="X328" s="18"/>
    </row>
    <row r="329" spans="1:24" x14ac:dyDescent="0.2">
      <c r="A329" s="20"/>
      <c r="B329" s="20"/>
      <c r="C329" s="15"/>
      <c r="D329" s="18"/>
      <c r="E329" s="18"/>
      <c r="F329" s="18"/>
      <c r="G329" s="18"/>
      <c r="H329" s="18"/>
      <c r="I329" s="16"/>
      <c r="J329" s="16"/>
      <c r="K329" s="17"/>
      <c r="L329" s="18"/>
      <c r="M329" s="19"/>
      <c r="N329" s="19"/>
      <c r="O329" s="19"/>
      <c r="P329" s="16"/>
      <c r="Q329" s="16"/>
      <c r="R329" s="19"/>
      <c r="S329" s="19"/>
      <c r="T329" s="19"/>
      <c r="U329" s="19"/>
      <c r="V329" s="19"/>
      <c r="W329" s="19"/>
      <c r="X329" s="18"/>
    </row>
    <row r="330" spans="1:24" x14ac:dyDescent="0.2">
      <c r="A330" s="20"/>
      <c r="B330" s="20"/>
      <c r="C330" s="15"/>
      <c r="D330" s="18"/>
      <c r="E330" s="18"/>
      <c r="F330" s="18"/>
      <c r="G330" s="18"/>
      <c r="H330" s="18"/>
      <c r="I330" s="16"/>
      <c r="J330" s="16"/>
      <c r="K330" s="17"/>
      <c r="L330" s="18"/>
      <c r="M330" s="19"/>
      <c r="N330" s="19"/>
      <c r="O330" s="19"/>
      <c r="P330" s="16"/>
      <c r="Q330" s="16"/>
      <c r="R330" s="19"/>
      <c r="S330" s="19"/>
      <c r="T330" s="19"/>
      <c r="U330" s="19"/>
      <c r="V330" s="19"/>
      <c r="W330" s="19"/>
      <c r="X330" s="18"/>
    </row>
    <row r="331" spans="1:24" x14ac:dyDescent="0.2">
      <c r="A331" s="20"/>
      <c r="B331" s="20"/>
      <c r="C331" s="15"/>
      <c r="D331" s="18"/>
      <c r="E331" s="18"/>
      <c r="F331" s="18"/>
      <c r="G331" s="18"/>
      <c r="H331" s="18"/>
      <c r="I331" s="16"/>
      <c r="J331" s="16"/>
      <c r="K331" s="17"/>
      <c r="L331" s="18"/>
      <c r="M331" s="19"/>
      <c r="N331" s="19"/>
      <c r="O331" s="19"/>
      <c r="P331" s="16"/>
      <c r="Q331" s="16"/>
      <c r="R331" s="19"/>
      <c r="S331" s="19"/>
      <c r="T331" s="19"/>
      <c r="U331" s="19"/>
      <c r="V331" s="19"/>
      <c r="W331" s="19"/>
      <c r="X331" s="18"/>
    </row>
    <row r="332" spans="1:24" x14ac:dyDescent="0.2">
      <c r="A332" s="20"/>
      <c r="B332" s="20"/>
      <c r="C332" s="15"/>
      <c r="D332" s="18"/>
      <c r="E332" s="18"/>
      <c r="F332" s="18"/>
      <c r="G332" s="18"/>
      <c r="H332" s="18"/>
      <c r="I332" s="16"/>
      <c r="J332" s="16"/>
      <c r="K332" s="17"/>
      <c r="L332" s="18"/>
      <c r="M332" s="19"/>
      <c r="N332" s="19"/>
      <c r="O332" s="19"/>
      <c r="P332" s="16"/>
      <c r="Q332" s="16"/>
      <c r="R332" s="19"/>
      <c r="S332" s="19"/>
      <c r="T332" s="19"/>
      <c r="U332" s="19"/>
      <c r="V332" s="19"/>
      <c r="W332" s="19"/>
      <c r="X332" s="18"/>
    </row>
    <row r="333" spans="1:24" x14ac:dyDescent="0.2">
      <c r="A333" s="20"/>
      <c r="B333" s="20"/>
      <c r="C333" s="15"/>
      <c r="D333" s="18"/>
      <c r="E333" s="18"/>
      <c r="F333" s="18"/>
      <c r="G333" s="18"/>
      <c r="H333" s="18"/>
      <c r="I333" s="16"/>
      <c r="J333" s="16"/>
      <c r="K333" s="17"/>
      <c r="L333" s="18"/>
      <c r="M333" s="19"/>
      <c r="N333" s="19"/>
      <c r="O333" s="19"/>
      <c r="P333" s="16"/>
      <c r="Q333" s="16"/>
      <c r="R333" s="19"/>
      <c r="S333" s="19"/>
      <c r="T333" s="19"/>
      <c r="U333" s="19"/>
      <c r="V333" s="19"/>
      <c r="W333" s="19"/>
      <c r="X333" s="18"/>
    </row>
    <row r="334" spans="1:24" x14ac:dyDescent="0.2">
      <c r="A334" s="20"/>
      <c r="B334" s="20"/>
      <c r="C334" s="15"/>
      <c r="D334" s="18"/>
      <c r="E334" s="18"/>
      <c r="F334" s="18"/>
      <c r="G334" s="18"/>
      <c r="H334" s="18"/>
      <c r="I334" s="16"/>
      <c r="J334" s="16"/>
      <c r="K334" s="17"/>
      <c r="L334" s="18"/>
      <c r="M334" s="19"/>
      <c r="N334" s="19"/>
      <c r="O334" s="19"/>
      <c r="P334" s="16"/>
      <c r="Q334" s="16"/>
      <c r="R334" s="19"/>
      <c r="S334" s="19"/>
      <c r="T334" s="19"/>
      <c r="U334" s="19"/>
      <c r="V334" s="19"/>
      <c r="W334" s="19"/>
      <c r="X334" s="18"/>
    </row>
    <row r="335" spans="1:24" x14ac:dyDescent="0.2">
      <c r="A335" s="20"/>
      <c r="B335" s="20"/>
      <c r="C335" s="15"/>
      <c r="D335" s="18"/>
      <c r="E335" s="18"/>
      <c r="F335" s="18"/>
      <c r="G335" s="18"/>
      <c r="H335" s="18"/>
      <c r="I335" s="16"/>
      <c r="J335" s="16"/>
      <c r="K335" s="17"/>
      <c r="L335" s="18"/>
      <c r="M335" s="19"/>
      <c r="N335" s="19"/>
      <c r="O335" s="19"/>
      <c r="P335" s="16"/>
      <c r="Q335" s="16"/>
      <c r="R335" s="19"/>
      <c r="S335" s="19"/>
      <c r="T335" s="19"/>
      <c r="U335" s="19"/>
      <c r="V335" s="19"/>
      <c r="W335" s="19"/>
      <c r="X335" s="18"/>
    </row>
    <row r="336" spans="1:24" x14ac:dyDescent="0.2">
      <c r="A336" s="20"/>
      <c r="B336" s="20"/>
      <c r="C336" s="15"/>
      <c r="D336" s="18"/>
      <c r="E336" s="18"/>
      <c r="F336" s="18"/>
      <c r="G336" s="18"/>
      <c r="H336" s="18"/>
      <c r="I336" s="16"/>
      <c r="J336" s="16"/>
      <c r="K336" s="17"/>
      <c r="L336" s="18"/>
      <c r="M336" s="19"/>
      <c r="N336" s="19"/>
      <c r="O336" s="19"/>
      <c r="P336" s="16"/>
      <c r="Q336" s="16"/>
      <c r="R336" s="19"/>
      <c r="S336" s="19"/>
      <c r="T336" s="19"/>
      <c r="U336" s="19"/>
      <c r="V336" s="19"/>
      <c r="W336" s="19"/>
      <c r="X336" s="18"/>
    </row>
    <row r="337" spans="1:24" x14ac:dyDescent="0.2">
      <c r="A337" s="20"/>
      <c r="B337" s="20"/>
      <c r="C337" s="15"/>
      <c r="D337" s="18"/>
      <c r="E337" s="18"/>
      <c r="F337" s="18"/>
      <c r="G337" s="18"/>
      <c r="H337" s="18"/>
      <c r="I337" s="16"/>
      <c r="J337" s="16"/>
      <c r="K337" s="17"/>
      <c r="L337" s="18"/>
      <c r="M337" s="19"/>
      <c r="N337" s="19"/>
      <c r="O337" s="19"/>
      <c r="P337" s="16"/>
      <c r="Q337" s="16"/>
      <c r="R337" s="19"/>
      <c r="S337" s="19"/>
      <c r="T337" s="19"/>
      <c r="U337" s="19"/>
      <c r="V337" s="19"/>
      <c r="W337" s="19"/>
      <c r="X337" s="18"/>
    </row>
    <row r="338" spans="1:24" x14ac:dyDescent="0.2">
      <c r="A338" s="20"/>
      <c r="B338" s="20"/>
      <c r="C338" s="15"/>
      <c r="D338" s="18"/>
      <c r="E338" s="18"/>
      <c r="F338" s="18"/>
      <c r="G338" s="18"/>
      <c r="H338" s="18"/>
      <c r="I338" s="16"/>
      <c r="J338" s="16"/>
      <c r="K338" s="17"/>
      <c r="L338" s="18"/>
      <c r="M338" s="19"/>
      <c r="N338" s="19"/>
      <c r="O338" s="19"/>
      <c r="P338" s="16"/>
      <c r="Q338" s="16"/>
      <c r="R338" s="19"/>
      <c r="S338" s="19"/>
      <c r="T338" s="19"/>
      <c r="U338" s="19"/>
      <c r="V338" s="19"/>
      <c r="W338" s="19"/>
      <c r="X338" s="18"/>
    </row>
    <row r="339" spans="1:24" x14ac:dyDescent="0.2">
      <c r="A339" s="20"/>
      <c r="B339" s="20"/>
      <c r="C339" s="15"/>
      <c r="D339" s="18"/>
      <c r="E339" s="18"/>
      <c r="F339" s="18"/>
      <c r="G339" s="18"/>
      <c r="H339" s="18"/>
      <c r="I339" s="16"/>
      <c r="J339" s="16"/>
      <c r="K339" s="17"/>
      <c r="L339" s="18"/>
      <c r="M339" s="19"/>
      <c r="N339" s="19"/>
      <c r="O339" s="19"/>
      <c r="P339" s="16"/>
      <c r="Q339" s="16"/>
      <c r="R339" s="19"/>
      <c r="S339" s="19"/>
      <c r="T339" s="19"/>
      <c r="U339" s="19"/>
      <c r="V339" s="19"/>
      <c r="W339" s="19"/>
      <c r="X339" s="18"/>
    </row>
    <row r="340" spans="1:24" x14ac:dyDescent="0.2">
      <c r="A340" s="20"/>
      <c r="B340" s="20"/>
      <c r="C340" s="15"/>
      <c r="D340" s="18"/>
      <c r="E340" s="18"/>
      <c r="F340" s="18"/>
      <c r="G340" s="18"/>
      <c r="H340" s="18"/>
      <c r="I340" s="16"/>
      <c r="J340" s="16"/>
      <c r="K340" s="17"/>
      <c r="L340" s="18"/>
      <c r="M340" s="19"/>
      <c r="N340" s="19"/>
      <c r="O340" s="19"/>
      <c r="P340" s="16"/>
      <c r="Q340" s="16"/>
      <c r="R340" s="19"/>
      <c r="S340" s="19"/>
      <c r="T340" s="19"/>
      <c r="U340" s="19"/>
      <c r="V340" s="19"/>
      <c r="W340" s="19"/>
      <c r="X340" s="18"/>
    </row>
    <row r="341" spans="1:24" x14ac:dyDescent="0.2">
      <c r="A341" s="20"/>
      <c r="B341" s="20"/>
      <c r="C341" s="15"/>
      <c r="D341" s="18"/>
      <c r="E341" s="18"/>
      <c r="F341" s="18"/>
      <c r="G341" s="18"/>
      <c r="H341" s="18"/>
      <c r="I341" s="16"/>
      <c r="J341" s="16"/>
      <c r="K341" s="17"/>
      <c r="L341" s="18"/>
      <c r="M341" s="19"/>
      <c r="N341" s="19"/>
      <c r="O341" s="19"/>
      <c r="P341" s="16"/>
      <c r="Q341" s="16"/>
      <c r="R341" s="19"/>
      <c r="S341" s="19"/>
      <c r="T341" s="19"/>
      <c r="U341" s="19"/>
      <c r="V341" s="19"/>
      <c r="W341" s="19"/>
      <c r="X341" s="18"/>
    </row>
    <row r="342" spans="1:24" x14ac:dyDescent="0.2">
      <c r="A342" s="20"/>
      <c r="B342" s="20"/>
      <c r="C342" s="15"/>
      <c r="D342" s="18"/>
      <c r="E342" s="18"/>
      <c r="F342" s="18"/>
      <c r="G342" s="18"/>
      <c r="H342" s="18"/>
      <c r="I342" s="16"/>
      <c r="J342" s="16"/>
      <c r="K342" s="17"/>
      <c r="L342" s="18"/>
      <c r="M342" s="19"/>
      <c r="N342" s="19"/>
      <c r="O342" s="19"/>
      <c r="P342" s="16"/>
      <c r="Q342" s="16"/>
      <c r="R342" s="19"/>
      <c r="S342" s="19"/>
      <c r="T342" s="19"/>
      <c r="U342" s="19"/>
      <c r="V342" s="19"/>
      <c r="W342" s="19"/>
      <c r="X342" s="18"/>
    </row>
    <row r="343" spans="1:24" x14ac:dyDescent="0.2">
      <c r="A343" s="20"/>
      <c r="B343" s="20"/>
      <c r="C343" s="15"/>
      <c r="D343" s="18"/>
      <c r="E343" s="18"/>
      <c r="F343" s="18"/>
      <c r="G343" s="18"/>
      <c r="H343" s="18"/>
      <c r="I343" s="16"/>
      <c r="J343" s="16"/>
      <c r="K343" s="17"/>
      <c r="L343" s="18"/>
      <c r="M343" s="19"/>
      <c r="N343" s="19"/>
      <c r="O343" s="19"/>
      <c r="P343" s="16"/>
      <c r="Q343" s="16"/>
      <c r="R343" s="19"/>
      <c r="S343" s="19"/>
      <c r="T343" s="19"/>
      <c r="U343" s="19"/>
      <c r="V343" s="19"/>
      <c r="W343" s="19"/>
      <c r="X343" s="18"/>
    </row>
    <row r="344" spans="1:24" x14ac:dyDescent="0.2">
      <c r="A344" s="20"/>
      <c r="B344" s="20"/>
      <c r="C344" s="15"/>
      <c r="D344" s="18"/>
      <c r="E344" s="18"/>
      <c r="F344" s="18"/>
      <c r="G344" s="18"/>
      <c r="H344" s="18"/>
      <c r="I344" s="16"/>
      <c r="J344" s="16"/>
      <c r="K344" s="17"/>
      <c r="L344" s="18"/>
      <c r="M344" s="19"/>
      <c r="N344" s="19"/>
      <c r="O344" s="19"/>
      <c r="P344" s="16"/>
      <c r="Q344" s="16"/>
      <c r="R344" s="19"/>
      <c r="S344" s="19"/>
      <c r="T344" s="19"/>
      <c r="U344" s="19"/>
      <c r="V344" s="19"/>
      <c r="W344" s="19"/>
      <c r="X344" s="18"/>
    </row>
    <row r="345" spans="1:24" x14ac:dyDescent="0.2">
      <c r="A345" s="20"/>
      <c r="B345" s="20"/>
      <c r="C345" s="15"/>
      <c r="D345" s="18"/>
      <c r="E345" s="18"/>
      <c r="F345" s="18"/>
      <c r="G345" s="18"/>
      <c r="H345" s="18"/>
      <c r="I345" s="16"/>
      <c r="J345" s="16"/>
      <c r="K345" s="17"/>
      <c r="L345" s="18"/>
      <c r="M345" s="19"/>
      <c r="N345" s="19"/>
      <c r="O345" s="19"/>
      <c r="P345" s="16"/>
      <c r="Q345" s="16"/>
      <c r="R345" s="19"/>
      <c r="S345" s="19"/>
      <c r="T345" s="19"/>
      <c r="U345" s="19"/>
      <c r="V345" s="19"/>
      <c r="W345" s="19"/>
      <c r="X345" s="18"/>
    </row>
    <row r="346" spans="1:24" x14ac:dyDescent="0.2">
      <c r="A346" s="20"/>
      <c r="B346" s="20"/>
      <c r="C346" s="15"/>
      <c r="D346" s="18"/>
      <c r="E346" s="18"/>
      <c r="F346" s="18"/>
      <c r="G346" s="18"/>
      <c r="H346" s="18"/>
      <c r="I346" s="16"/>
      <c r="J346" s="16"/>
      <c r="K346" s="17"/>
      <c r="L346" s="18"/>
      <c r="M346" s="19"/>
      <c r="N346" s="19"/>
      <c r="O346" s="19"/>
      <c r="P346" s="16"/>
      <c r="Q346" s="16"/>
      <c r="R346" s="19"/>
      <c r="S346" s="19"/>
      <c r="T346" s="19"/>
      <c r="U346" s="19"/>
      <c r="V346" s="19"/>
      <c r="W346" s="19"/>
      <c r="X346" s="18"/>
    </row>
    <row r="347" spans="1:24" x14ac:dyDescent="0.2">
      <c r="A347" s="20"/>
      <c r="B347" s="20"/>
      <c r="C347" s="15"/>
      <c r="D347" s="18"/>
      <c r="E347" s="18"/>
      <c r="F347" s="18"/>
      <c r="G347" s="18"/>
      <c r="H347" s="18"/>
      <c r="I347" s="16"/>
      <c r="J347" s="16"/>
      <c r="K347" s="17"/>
      <c r="L347" s="18"/>
      <c r="M347" s="19"/>
      <c r="N347" s="19"/>
      <c r="O347" s="19"/>
      <c r="P347" s="16"/>
      <c r="Q347" s="16"/>
      <c r="R347" s="19"/>
      <c r="S347" s="19"/>
      <c r="T347" s="19"/>
      <c r="U347" s="19"/>
      <c r="V347" s="19"/>
      <c r="W347" s="19"/>
      <c r="X347" s="18"/>
    </row>
    <row r="348" spans="1:24" x14ac:dyDescent="0.2">
      <c r="A348" s="20"/>
      <c r="B348" s="20"/>
      <c r="C348" s="15"/>
      <c r="D348" s="18"/>
      <c r="E348" s="18"/>
      <c r="F348" s="18"/>
      <c r="G348" s="18"/>
      <c r="H348" s="18"/>
      <c r="I348" s="16"/>
      <c r="J348" s="16"/>
      <c r="K348" s="17"/>
      <c r="L348" s="18"/>
      <c r="M348" s="19"/>
      <c r="N348" s="19"/>
      <c r="O348" s="19"/>
      <c r="P348" s="16"/>
      <c r="Q348" s="16"/>
      <c r="R348" s="19"/>
      <c r="S348" s="19"/>
      <c r="T348" s="19"/>
      <c r="U348" s="19"/>
      <c r="V348" s="19"/>
      <c r="W348" s="19"/>
      <c r="X348" s="18"/>
    </row>
    <row r="349" spans="1:24" x14ac:dyDescent="0.2">
      <c r="A349" s="20"/>
      <c r="B349" s="20"/>
      <c r="C349" s="15"/>
      <c r="D349" s="18"/>
      <c r="E349" s="18"/>
      <c r="F349" s="18"/>
      <c r="G349" s="18"/>
      <c r="H349" s="18"/>
      <c r="I349" s="16"/>
      <c r="J349" s="16"/>
      <c r="K349" s="17"/>
      <c r="L349" s="18"/>
      <c r="M349" s="19"/>
      <c r="N349" s="19"/>
      <c r="O349" s="19"/>
      <c r="P349" s="16"/>
      <c r="Q349" s="16"/>
      <c r="R349" s="19"/>
      <c r="S349" s="19"/>
      <c r="T349" s="19"/>
      <c r="U349" s="19"/>
      <c r="V349" s="19"/>
      <c r="W349" s="19"/>
      <c r="X349" s="18"/>
    </row>
    <row r="350" spans="1:24" x14ac:dyDescent="0.2">
      <c r="A350" s="20"/>
      <c r="B350" s="20"/>
      <c r="C350" s="15"/>
      <c r="D350" s="18"/>
      <c r="E350" s="18"/>
      <c r="F350" s="18"/>
      <c r="G350" s="18"/>
      <c r="H350" s="18"/>
      <c r="I350" s="16"/>
      <c r="J350" s="16"/>
      <c r="K350" s="17"/>
      <c r="L350" s="18"/>
      <c r="M350" s="19"/>
      <c r="N350" s="19"/>
      <c r="O350" s="19"/>
      <c r="P350" s="16"/>
      <c r="Q350" s="16"/>
      <c r="R350" s="19"/>
      <c r="S350" s="19"/>
      <c r="T350" s="19"/>
      <c r="U350" s="19"/>
      <c r="V350" s="19"/>
      <c r="W350" s="19"/>
      <c r="X350" s="18"/>
    </row>
    <row r="351" spans="1:24" x14ac:dyDescent="0.2">
      <c r="A351" s="20"/>
      <c r="B351" s="20"/>
      <c r="C351" s="15"/>
      <c r="D351" s="18"/>
      <c r="E351" s="18"/>
      <c r="F351" s="18"/>
      <c r="G351" s="18"/>
      <c r="H351" s="18"/>
      <c r="I351" s="16"/>
      <c r="J351" s="16"/>
      <c r="K351" s="17"/>
      <c r="L351" s="18"/>
      <c r="M351" s="19"/>
      <c r="N351" s="19"/>
      <c r="O351" s="19"/>
      <c r="P351" s="16"/>
      <c r="Q351" s="16"/>
      <c r="R351" s="19"/>
      <c r="S351" s="19"/>
      <c r="T351" s="19"/>
      <c r="U351" s="19"/>
      <c r="V351" s="19"/>
      <c r="W351" s="19"/>
      <c r="X351" s="18"/>
    </row>
    <row r="352" spans="1:24" x14ac:dyDescent="0.2">
      <c r="A352" s="20"/>
      <c r="B352" s="20"/>
      <c r="C352" s="15"/>
      <c r="D352" s="18"/>
      <c r="E352" s="18"/>
      <c r="F352" s="18"/>
      <c r="G352" s="18"/>
      <c r="H352" s="18"/>
      <c r="I352" s="16"/>
      <c r="J352" s="16"/>
      <c r="K352" s="17"/>
      <c r="L352" s="18"/>
      <c r="M352" s="19"/>
      <c r="N352" s="19"/>
      <c r="O352" s="19"/>
      <c r="P352" s="16"/>
      <c r="Q352" s="16"/>
      <c r="R352" s="19"/>
      <c r="S352" s="19"/>
      <c r="T352" s="19"/>
      <c r="U352" s="19"/>
      <c r="V352" s="19"/>
      <c r="W352" s="19"/>
      <c r="X352" s="18"/>
    </row>
    <row r="353" spans="1:24" x14ac:dyDescent="0.2">
      <c r="A353" s="20"/>
      <c r="B353" s="20"/>
      <c r="C353" s="15"/>
      <c r="D353" s="18"/>
      <c r="E353" s="18"/>
      <c r="F353" s="18"/>
      <c r="G353" s="18"/>
      <c r="H353" s="18"/>
      <c r="I353" s="16"/>
      <c r="J353" s="16"/>
      <c r="K353" s="17"/>
      <c r="L353" s="18"/>
      <c r="M353" s="19"/>
      <c r="N353" s="19"/>
      <c r="O353" s="19"/>
      <c r="P353" s="16"/>
      <c r="Q353" s="16"/>
      <c r="R353" s="19"/>
      <c r="S353" s="19"/>
      <c r="T353" s="19"/>
      <c r="U353" s="19"/>
      <c r="V353" s="19"/>
      <c r="W353" s="19"/>
      <c r="X353" s="18"/>
    </row>
    <row r="354" spans="1:24" x14ac:dyDescent="0.2">
      <c r="A354" s="20"/>
      <c r="B354" s="20"/>
      <c r="C354" s="15"/>
      <c r="D354" s="18"/>
      <c r="E354" s="18"/>
      <c r="F354" s="18"/>
      <c r="G354" s="18"/>
      <c r="H354" s="18"/>
      <c r="I354" s="16"/>
      <c r="J354" s="16"/>
      <c r="K354" s="17"/>
      <c r="L354" s="18"/>
      <c r="M354" s="19"/>
      <c r="N354" s="19"/>
      <c r="O354" s="19"/>
      <c r="P354" s="16"/>
      <c r="Q354" s="16"/>
      <c r="R354" s="19"/>
      <c r="S354" s="19"/>
      <c r="T354" s="19"/>
      <c r="U354" s="19"/>
      <c r="V354" s="19"/>
      <c r="W354" s="19"/>
      <c r="X354" s="18"/>
    </row>
    <row r="355" spans="1:24" x14ac:dyDescent="0.2">
      <c r="A355" s="20"/>
      <c r="B355" s="20"/>
      <c r="C355" s="15"/>
      <c r="D355" s="18"/>
      <c r="E355" s="18"/>
      <c r="F355" s="18"/>
      <c r="G355" s="18"/>
      <c r="H355" s="18"/>
      <c r="I355" s="16"/>
      <c r="J355" s="16"/>
      <c r="K355" s="17"/>
      <c r="L355" s="18"/>
      <c r="M355" s="19"/>
      <c r="N355" s="19"/>
      <c r="O355" s="19"/>
      <c r="P355" s="16"/>
      <c r="Q355" s="16"/>
      <c r="R355" s="19"/>
      <c r="S355" s="19"/>
      <c r="T355" s="19"/>
      <c r="U355" s="19"/>
      <c r="V355" s="19"/>
      <c r="W355" s="19"/>
      <c r="X355" s="18"/>
    </row>
    <row r="356" spans="1:24" x14ac:dyDescent="0.2">
      <c r="A356" s="20"/>
      <c r="B356" s="20"/>
      <c r="C356" s="15"/>
      <c r="D356" s="18"/>
      <c r="E356" s="18"/>
      <c r="F356" s="18"/>
      <c r="G356" s="18"/>
      <c r="H356" s="18"/>
      <c r="I356" s="16"/>
      <c r="J356" s="16"/>
      <c r="K356" s="17"/>
      <c r="L356" s="18"/>
      <c r="M356" s="19"/>
      <c r="N356" s="19"/>
      <c r="O356" s="19"/>
      <c r="P356" s="16"/>
      <c r="Q356" s="16"/>
      <c r="R356" s="19"/>
      <c r="S356" s="19"/>
      <c r="T356" s="19"/>
      <c r="U356" s="19"/>
      <c r="V356" s="19"/>
      <c r="W356" s="19"/>
      <c r="X356" s="18"/>
    </row>
    <row r="357" spans="1:24" x14ac:dyDescent="0.2">
      <c r="A357" s="20"/>
      <c r="B357" s="20"/>
      <c r="C357" s="15"/>
      <c r="D357" s="18"/>
      <c r="E357" s="18"/>
      <c r="F357" s="18"/>
      <c r="G357" s="18"/>
      <c r="H357" s="18"/>
      <c r="I357" s="16"/>
      <c r="J357" s="16"/>
      <c r="K357" s="17"/>
      <c r="L357" s="18"/>
      <c r="M357" s="19"/>
      <c r="N357" s="19"/>
      <c r="O357" s="19"/>
      <c r="P357" s="16"/>
      <c r="Q357" s="16"/>
      <c r="R357" s="19"/>
      <c r="S357" s="19"/>
      <c r="T357" s="19"/>
      <c r="U357" s="19"/>
      <c r="V357" s="19"/>
      <c r="W357" s="19"/>
      <c r="X357" s="18"/>
    </row>
    <row r="358" spans="1:24" x14ac:dyDescent="0.2">
      <c r="A358" s="20"/>
      <c r="B358" s="20"/>
      <c r="C358" s="15"/>
      <c r="D358" s="18"/>
      <c r="E358" s="18"/>
      <c r="F358" s="18"/>
      <c r="G358" s="18"/>
      <c r="H358" s="18"/>
      <c r="I358" s="16"/>
      <c r="J358" s="16"/>
      <c r="K358" s="17"/>
      <c r="L358" s="18"/>
      <c r="M358" s="19"/>
      <c r="N358" s="19"/>
      <c r="O358" s="19"/>
      <c r="P358" s="16"/>
      <c r="Q358" s="16"/>
      <c r="R358" s="19"/>
      <c r="S358" s="19"/>
      <c r="T358" s="19"/>
      <c r="U358" s="19"/>
      <c r="V358" s="19"/>
      <c r="W358" s="19"/>
      <c r="X358" s="18"/>
    </row>
    <row r="359" spans="1:24" x14ac:dyDescent="0.2">
      <c r="A359" s="20"/>
      <c r="B359" s="20"/>
      <c r="C359" s="15"/>
      <c r="D359" s="18"/>
      <c r="E359" s="18"/>
      <c r="F359" s="18"/>
      <c r="G359" s="18"/>
      <c r="H359" s="18"/>
      <c r="I359" s="16"/>
      <c r="J359" s="16"/>
      <c r="K359" s="17"/>
      <c r="L359" s="18"/>
      <c r="M359" s="19"/>
      <c r="N359" s="19"/>
      <c r="O359" s="19"/>
      <c r="P359" s="16"/>
      <c r="Q359" s="16"/>
      <c r="R359" s="19"/>
      <c r="S359" s="19"/>
      <c r="T359" s="19"/>
      <c r="U359" s="19"/>
      <c r="V359" s="19"/>
      <c r="W359" s="19"/>
      <c r="X359" s="18"/>
    </row>
    <row r="360" spans="1:24" x14ac:dyDescent="0.2">
      <c r="A360" s="20"/>
      <c r="B360" s="20"/>
      <c r="C360" s="15"/>
      <c r="D360" s="18"/>
      <c r="E360" s="18"/>
      <c r="F360" s="18"/>
      <c r="G360" s="18"/>
      <c r="H360" s="18"/>
      <c r="I360" s="16"/>
      <c r="J360" s="16"/>
      <c r="K360" s="17"/>
      <c r="L360" s="18"/>
      <c r="M360" s="19"/>
      <c r="N360" s="19"/>
      <c r="O360" s="19"/>
      <c r="P360" s="16"/>
      <c r="Q360" s="16"/>
      <c r="R360" s="19"/>
      <c r="S360" s="19"/>
      <c r="T360" s="19"/>
      <c r="U360" s="19"/>
      <c r="V360" s="19"/>
      <c r="W360" s="19"/>
      <c r="X360" s="18"/>
    </row>
    <row r="361" spans="1:24" x14ac:dyDescent="0.2">
      <c r="A361" s="20"/>
      <c r="B361" s="20"/>
      <c r="C361" s="15"/>
      <c r="D361" s="18"/>
      <c r="E361" s="18"/>
      <c r="F361" s="18"/>
      <c r="G361" s="18"/>
      <c r="H361" s="18"/>
      <c r="I361" s="16"/>
      <c r="J361" s="16"/>
      <c r="K361" s="17"/>
      <c r="L361" s="18"/>
      <c r="M361" s="19"/>
      <c r="N361" s="19"/>
      <c r="O361" s="19"/>
      <c r="P361" s="16"/>
      <c r="Q361" s="16"/>
      <c r="R361" s="19"/>
      <c r="S361" s="19"/>
      <c r="T361" s="19"/>
      <c r="U361" s="19"/>
      <c r="V361" s="19"/>
      <c r="W361" s="19"/>
      <c r="X361" s="18"/>
    </row>
    <row r="362" spans="1:24" x14ac:dyDescent="0.2">
      <c r="A362" s="20"/>
      <c r="B362" s="20"/>
      <c r="C362" s="15"/>
      <c r="D362" s="18"/>
      <c r="E362" s="18"/>
      <c r="F362" s="18"/>
      <c r="G362" s="18"/>
      <c r="H362" s="18"/>
      <c r="I362" s="16"/>
      <c r="J362" s="16"/>
      <c r="K362" s="17"/>
      <c r="L362" s="18"/>
      <c r="M362" s="19"/>
      <c r="N362" s="19"/>
      <c r="O362" s="19"/>
      <c r="P362" s="16"/>
      <c r="Q362" s="16"/>
      <c r="R362" s="19"/>
      <c r="S362" s="19"/>
      <c r="T362" s="19"/>
      <c r="U362" s="19"/>
      <c r="V362" s="19"/>
      <c r="W362" s="19"/>
      <c r="X362" s="18"/>
    </row>
    <row r="363" spans="1:24" x14ac:dyDescent="0.2">
      <c r="A363" s="20"/>
      <c r="B363" s="20"/>
      <c r="C363" s="15"/>
      <c r="D363" s="18"/>
      <c r="E363" s="18"/>
      <c r="F363" s="18"/>
      <c r="G363" s="18"/>
      <c r="H363" s="18"/>
      <c r="I363" s="16"/>
      <c r="J363" s="16"/>
      <c r="K363" s="17"/>
      <c r="L363" s="18"/>
      <c r="M363" s="19"/>
      <c r="N363" s="19"/>
      <c r="O363" s="19"/>
      <c r="P363" s="16"/>
      <c r="Q363" s="16"/>
      <c r="R363" s="19"/>
      <c r="S363" s="19"/>
      <c r="T363" s="19"/>
      <c r="U363" s="19"/>
      <c r="V363" s="19"/>
      <c r="W363" s="19"/>
      <c r="X363" s="18"/>
    </row>
    <row r="364" spans="1:24" x14ac:dyDescent="0.2">
      <c r="A364" s="20"/>
      <c r="B364" s="20"/>
      <c r="C364" s="15"/>
      <c r="D364" s="18"/>
      <c r="E364" s="18"/>
      <c r="F364" s="18"/>
      <c r="G364" s="18"/>
      <c r="H364" s="18"/>
      <c r="I364" s="16"/>
      <c r="J364" s="16"/>
      <c r="K364" s="17"/>
      <c r="L364" s="18"/>
      <c r="M364" s="19"/>
      <c r="N364" s="19"/>
      <c r="O364" s="19"/>
      <c r="P364" s="16"/>
      <c r="Q364" s="16"/>
      <c r="R364" s="19"/>
      <c r="S364" s="19"/>
      <c r="T364" s="19"/>
      <c r="U364" s="19"/>
      <c r="V364" s="19"/>
      <c r="W364" s="19"/>
      <c r="X364" s="18"/>
    </row>
    <row r="365" spans="1:24" x14ac:dyDescent="0.2">
      <c r="A365" s="20"/>
      <c r="B365" s="20"/>
      <c r="C365" s="15"/>
      <c r="D365" s="18"/>
      <c r="E365" s="18"/>
      <c r="F365" s="18"/>
      <c r="G365" s="18"/>
      <c r="H365" s="18"/>
      <c r="I365" s="16"/>
      <c r="J365" s="16"/>
      <c r="K365" s="17"/>
      <c r="L365" s="18"/>
      <c r="M365" s="19"/>
      <c r="N365" s="19"/>
      <c r="O365" s="19"/>
      <c r="P365" s="16"/>
      <c r="Q365" s="16"/>
      <c r="R365" s="19"/>
      <c r="S365" s="19"/>
      <c r="T365" s="19"/>
      <c r="U365" s="19"/>
      <c r="V365" s="19"/>
      <c r="W365" s="19"/>
      <c r="X365" s="18"/>
    </row>
    <row r="366" spans="1:24" x14ac:dyDescent="0.2">
      <c r="A366" s="20"/>
      <c r="B366" s="20"/>
      <c r="C366" s="15"/>
      <c r="D366" s="18"/>
      <c r="E366" s="18"/>
      <c r="F366" s="18"/>
      <c r="G366" s="18"/>
      <c r="H366" s="18"/>
      <c r="I366" s="16"/>
      <c r="J366" s="16"/>
      <c r="K366" s="17"/>
      <c r="L366" s="18"/>
      <c r="M366" s="19"/>
      <c r="N366" s="19"/>
      <c r="O366" s="19"/>
      <c r="P366" s="16"/>
      <c r="Q366" s="16"/>
      <c r="R366" s="19"/>
      <c r="S366" s="19"/>
      <c r="T366" s="19"/>
      <c r="U366" s="19"/>
      <c r="V366" s="19"/>
      <c r="W366" s="19"/>
      <c r="X366" s="18"/>
    </row>
    <row r="367" spans="1:24" x14ac:dyDescent="0.2">
      <c r="A367" s="20"/>
      <c r="B367" s="20"/>
      <c r="C367" s="15"/>
      <c r="D367" s="18"/>
      <c r="E367" s="18"/>
      <c r="F367" s="18"/>
      <c r="G367" s="18"/>
      <c r="H367" s="18"/>
      <c r="I367" s="16"/>
      <c r="J367" s="16"/>
      <c r="K367" s="17"/>
      <c r="L367" s="18"/>
      <c r="M367" s="19"/>
      <c r="N367" s="19"/>
      <c r="O367" s="19"/>
      <c r="P367" s="16"/>
      <c r="Q367" s="16"/>
      <c r="R367" s="19"/>
      <c r="S367" s="19"/>
      <c r="T367" s="19"/>
      <c r="U367" s="19"/>
      <c r="V367" s="19"/>
      <c r="W367" s="19"/>
      <c r="X367" s="18"/>
    </row>
    <row r="368" spans="1:24" x14ac:dyDescent="0.2">
      <c r="A368" s="20"/>
      <c r="B368" s="20"/>
      <c r="C368" s="15"/>
      <c r="D368" s="18"/>
      <c r="E368" s="18"/>
      <c r="F368" s="18"/>
      <c r="G368" s="18"/>
      <c r="H368" s="18"/>
      <c r="I368" s="16"/>
      <c r="J368" s="16"/>
      <c r="K368" s="17"/>
      <c r="L368" s="18"/>
      <c r="M368" s="19"/>
      <c r="N368" s="19"/>
      <c r="O368" s="19"/>
      <c r="P368" s="16"/>
      <c r="Q368" s="16"/>
      <c r="R368" s="19"/>
      <c r="S368" s="19"/>
      <c r="T368" s="19"/>
      <c r="U368" s="19"/>
      <c r="V368" s="19"/>
      <c r="W368" s="19"/>
      <c r="X368" s="18"/>
    </row>
    <row r="369" spans="1:24" x14ac:dyDescent="0.2">
      <c r="A369" s="20"/>
      <c r="B369" s="20"/>
      <c r="C369" s="15"/>
      <c r="D369" s="18"/>
      <c r="E369" s="18"/>
      <c r="F369" s="18"/>
      <c r="G369" s="18"/>
      <c r="H369" s="18"/>
      <c r="I369" s="16"/>
      <c r="J369" s="16"/>
      <c r="K369" s="17"/>
      <c r="L369" s="18"/>
      <c r="M369" s="19"/>
      <c r="N369" s="19"/>
      <c r="O369" s="19"/>
      <c r="P369" s="16"/>
      <c r="Q369" s="16"/>
      <c r="R369" s="19"/>
      <c r="S369" s="19"/>
      <c r="T369" s="19"/>
      <c r="U369" s="19"/>
      <c r="V369" s="19"/>
      <c r="W369" s="19"/>
      <c r="X369" s="18"/>
    </row>
    <row r="370" spans="1:24" x14ac:dyDescent="0.2">
      <c r="A370" s="20"/>
      <c r="B370" s="20"/>
      <c r="C370" s="15"/>
      <c r="D370" s="18"/>
      <c r="E370" s="18"/>
      <c r="F370" s="18"/>
      <c r="G370" s="18"/>
      <c r="H370" s="18"/>
      <c r="I370" s="16"/>
      <c r="J370" s="16"/>
      <c r="K370" s="17"/>
      <c r="L370" s="18"/>
      <c r="M370" s="19"/>
      <c r="N370" s="19"/>
      <c r="O370" s="19"/>
      <c r="P370" s="16"/>
      <c r="Q370" s="16"/>
      <c r="R370" s="19"/>
      <c r="S370" s="19"/>
      <c r="T370" s="19"/>
      <c r="U370" s="19"/>
      <c r="V370" s="19"/>
      <c r="W370" s="19"/>
      <c r="X370" s="18"/>
    </row>
    <row r="371" spans="1:24" x14ac:dyDescent="0.2">
      <c r="A371" s="20"/>
      <c r="B371" s="20"/>
      <c r="C371" s="15"/>
      <c r="D371" s="18"/>
      <c r="E371" s="18"/>
      <c r="F371" s="18"/>
      <c r="G371" s="18"/>
      <c r="H371" s="18"/>
      <c r="I371" s="16"/>
      <c r="J371" s="16"/>
      <c r="K371" s="17"/>
      <c r="L371" s="18"/>
      <c r="M371" s="19"/>
      <c r="N371" s="19"/>
      <c r="O371" s="19"/>
      <c r="P371" s="16"/>
      <c r="Q371" s="16"/>
      <c r="R371" s="19"/>
      <c r="S371" s="19"/>
      <c r="T371" s="19"/>
      <c r="U371" s="19"/>
      <c r="V371" s="19"/>
      <c r="W371" s="19"/>
      <c r="X371" s="18"/>
    </row>
    <row r="372" spans="1:24" x14ac:dyDescent="0.2">
      <c r="A372" s="20"/>
      <c r="B372" s="20"/>
      <c r="C372" s="15"/>
      <c r="D372" s="18"/>
      <c r="E372" s="18"/>
      <c r="F372" s="18"/>
      <c r="G372" s="18"/>
      <c r="H372" s="18"/>
      <c r="I372" s="16"/>
      <c r="J372" s="16"/>
      <c r="K372" s="17"/>
      <c r="L372" s="18"/>
      <c r="M372" s="19"/>
      <c r="N372" s="19"/>
      <c r="O372" s="19"/>
      <c r="P372" s="16"/>
      <c r="Q372" s="16"/>
      <c r="R372" s="19"/>
      <c r="S372" s="19"/>
      <c r="T372" s="19"/>
      <c r="U372" s="19"/>
      <c r="V372" s="19"/>
      <c r="W372" s="19"/>
      <c r="X372" s="18"/>
    </row>
    <row r="373" spans="1:24" x14ac:dyDescent="0.2">
      <c r="A373" s="20"/>
      <c r="B373" s="20"/>
      <c r="C373" s="15"/>
      <c r="D373" s="18"/>
      <c r="E373" s="18"/>
      <c r="F373" s="18"/>
      <c r="G373" s="18"/>
      <c r="H373" s="18"/>
      <c r="I373" s="16"/>
      <c r="J373" s="16"/>
      <c r="K373" s="17"/>
      <c r="L373" s="18"/>
      <c r="M373" s="19"/>
      <c r="N373" s="19"/>
      <c r="O373" s="19"/>
      <c r="P373" s="16"/>
      <c r="Q373" s="16"/>
      <c r="R373" s="19"/>
      <c r="S373" s="19"/>
      <c r="T373" s="19"/>
      <c r="U373" s="19"/>
      <c r="V373" s="19"/>
      <c r="W373" s="19"/>
      <c r="X373" s="18"/>
    </row>
    <row r="374" spans="1:24" x14ac:dyDescent="0.2">
      <c r="A374" s="20"/>
      <c r="B374" s="20"/>
      <c r="C374" s="15"/>
      <c r="D374" s="18"/>
      <c r="E374" s="18"/>
      <c r="F374" s="18"/>
      <c r="G374" s="18"/>
      <c r="H374" s="18"/>
      <c r="I374" s="16"/>
      <c r="J374" s="16"/>
      <c r="K374" s="17"/>
      <c r="L374" s="18"/>
      <c r="M374" s="19"/>
      <c r="N374" s="19"/>
      <c r="O374" s="19"/>
      <c r="P374" s="16"/>
      <c r="Q374" s="16"/>
      <c r="R374" s="19"/>
      <c r="S374" s="19"/>
      <c r="T374" s="19"/>
      <c r="U374" s="19"/>
      <c r="V374" s="19"/>
      <c r="W374" s="19"/>
      <c r="X374" s="18"/>
    </row>
    <row r="375" spans="1:24" x14ac:dyDescent="0.2">
      <c r="A375" s="20"/>
      <c r="B375" s="20"/>
      <c r="C375" s="15"/>
      <c r="D375" s="18"/>
      <c r="E375" s="18"/>
      <c r="F375" s="18"/>
      <c r="G375" s="18"/>
      <c r="H375" s="18"/>
      <c r="I375" s="16"/>
      <c r="J375" s="16"/>
      <c r="K375" s="17"/>
      <c r="L375" s="18"/>
      <c r="M375" s="19"/>
      <c r="N375" s="19"/>
      <c r="O375" s="19"/>
      <c r="P375" s="16"/>
      <c r="Q375" s="16"/>
      <c r="R375" s="19"/>
      <c r="S375" s="19"/>
      <c r="T375" s="19"/>
      <c r="U375" s="19"/>
      <c r="V375" s="19"/>
      <c r="W375" s="19"/>
      <c r="X375" s="18"/>
    </row>
    <row r="376" spans="1:24" x14ac:dyDescent="0.2">
      <c r="A376" s="20"/>
      <c r="B376" s="20"/>
      <c r="C376" s="15"/>
      <c r="D376" s="18"/>
      <c r="E376" s="18"/>
      <c r="F376" s="18"/>
      <c r="G376" s="18"/>
      <c r="H376" s="18"/>
      <c r="I376" s="16"/>
      <c r="J376" s="16"/>
      <c r="K376" s="17"/>
      <c r="L376" s="18"/>
      <c r="M376" s="19"/>
      <c r="N376" s="19"/>
      <c r="O376" s="19"/>
      <c r="P376" s="16"/>
      <c r="Q376" s="16"/>
      <c r="R376" s="19"/>
      <c r="S376" s="19"/>
      <c r="T376" s="19"/>
      <c r="U376" s="19"/>
      <c r="V376" s="19"/>
      <c r="W376" s="19"/>
      <c r="X376" s="18"/>
    </row>
    <row r="377" spans="1:24" x14ac:dyDescent="0.2">
      <c r="A377" s="20"/>
      <c r="B377" s="20"/>
      <c r="C377" s="15"/>
      <c r="D377" s="18"/>
      <c r="E377" s="18"/>
      <c r="F377" s="18"/>
      <c r="G377" s="18"/>
      <c r="H377" s="18"/>
      <c r="I377" s="16"/>
      <c r="J377" s="16"/>
      <c r="K377" s="17"/>
      <c r="L377" s="18"/>
      <c r="M377" s="19"/>
      <c r="N377" s="19"/>
      <c r="O377" s="19"/>
      <c r="P377" s="16"/>
      <c r="Q377" s="16"/>
      <c r="R377" s="19"/>
      <c r="S377" s="19"/>
      <c r="T377" s="19"/>
      <c r="U377" s="19"/>
      <c r="V377" s="19"/>
      <c r="W377" s="19"/>
      <c r="X377" s="18"/>
    </row>
    <row r="378" spans="1:24" x14ac:dyDescent="0.2">
      <c r="A378" s="20"/>
      <c r="B378" s="20"/>
      <c r="C378" s="15"/>
      <c r="D378" s="18"/>
      <c r="E378" s="18"/>
      <c r="F378" s="18"/>
      <c r="G378" s="18"/>
      <c r="H378" s="18"/>
      <c r="I378" s="16"/>
      <c r="J378" s="16"/>
      <c r="K378" s="17"/>
      <c r="L378" s="18"/>
      <c r="M378" s="19"/>
      <c r="N378" s="19"/>
      <c r="O378" s="19"/>
      <c r="P378" s="16"/>
      <c r="Q378" s="16"/>
      <c r="R378" s="19"/>
      <c r="S378" s="19"/>
      <c r="T378" s="19"/>
      <c r="U378" s="19"/>
      <c r="V378" s="19"/>
      <c r="W378" s="19"/>
      <c r="X378" s="18"/>
    </row>
    <row r="379" spans="1:24" x14ac:dyDescent="0.2">
      <c r="A379" s="20"/>
      <c r="B379" s="20"/>
      <c r="C379" s="15"/>
      <c r="D379" s="18"/>
      <c r="E379" s="18"/>
      <c r="F379" s="18"/>
      <c r="G379" s="18"/>
      <c r="H379" s="18"/>
      <c r="I379" s="16"/>
      <c r="J379" s="16"/>
      <c r="K379" s="17"/>
      <c r="L379" s="18"/>
      <c r="M379" s="19"/>
      <c r="N379" s="19"/>
      <c r="O379" s="19"/>
      <c r="P379" s="16"/>
      <c r="Q379" s="16"/>
      <c r="R379" s="19"/>
      <c r="S379" s="19"/>
      <c r="T379" s="19"/>
      <c r="U379" s="19"/>
      <c r="V379" s="19"/>
      <c r="W379" s="19"/>
      <c r="X379" s="18"/>
    </row>
    <row r="380" spans="1:24" x14ac:dyDescent="0.2">
      <c r="A380" s="20"/>
      <c r="B380" s="20"/>
      <c r="C380" s="15"/>
      <c r="D380" s="18"/>
      <c r="E380" s="18"/>
      <c r="F380" s="18"/>
      <c r="G380" s="18"/>
      <c r="H380" s="18"/>
      <c r="I380" s="16"/>
      <c r="J380" s="16"/>
      <c r="K380" s="17"/>
      <c r="L380" s="18"/>
      <c r="M380" s="19"/>
      <c r="N380" s="19"/>
      <c r="O380" s="19"/>
      <c r="P380" s="16"/>
      <c r="Q380" s="16"/>
      <c r="R380" s="19"/>
      <c r="S380" s="19"/>
      <c r="T380" s="19"/>
      <c r="U380" s="19"/>
      <c r="V380" s="19"/>
      <c r="W380" s="19"/>
      <c r="X380" s="18"/>
    </row>
    <row r="381" spans="1:24" x14ac:dyDescent="0.2">
      <c r="A381" s="20"/>
      <c r="B381" s="20"/>
      <c r="C381" s="15"/>
      <c r="D381" s="18"/>
      <c r="E381" s="18"/>
      <c r="F381" s="18"/>
      <c r="G381" s="18"/>
      <c r="H381" s="18"/>
      <c r="I381" s="16"/>
      <c r="J381" s="16"/>
      <c r="K381" s="17"/>
      <c r="L381" s="18"/>
      <c r="M381" s="19"/>
      <c r="N381" s="19"/>
      <c r="O381" s="19"/>
      <c r="P381" s="16"/>
      <c r="Q381" s="16"/>
      <c r="R381" s="19"/>
      <c r="S381" s="19"/>
      <c r="T381" s="19"/>
      <c r="U381" s="19"/>
      <c r="V381" s="19"/>
      <c r="W381" s="19"/>
      <c r="X381" s="18"/>
    </row>
    <row r="382" spans="1:24" x14ac:dyDescent="0.2">
      <c r="A382" s="20"/>
      <c r="B382" s="20"/>
      <c r="C382" s="15"/>
      <c r="D382" s="18"/>
      <c r="E382" s="18"/>
      <c r="F382" s="18"/>
      <c r="G382" s="18"/>
      <c r="H382" s="18"/>
      <c r="I382" s="16"/>
      <c r="J382" s="16"/>
      <c r="K382" s="17"/>
      <c r="L382" s="18"/>
      <c r="M382" s="19"/>
      <c r="N382" s="19"/>
      <c r="O382" s="19"/>
      <c r="P382" s="16"/>
      <c r="Q382" s="16"/>
      <c r="R382" s="19"/>
      <c r="S382" s="19"/>
      <c r="T382" s="19"/>
      <c r="U382" s="19"/>
      <c r="V382" s="19"/>
      <c r="W382" s="19"/>
      <c r="X382" s="18"/>
    </row>
    <row r="383" spans="1:24" x14ac:dyDescent="0.2">
      <c r="A383" s="20"/>
      <c r="B383" s="20"/>
      <c r="C383" s="15"/>
      <c r="D383" s="18"/>
      <c r="E383" s="18"/>
      <c r="F383" s="18"/>
      <c r="G383" s="18"/>
      <c r="H383" s="18"/>
      <c r="I383" s="16"/>
      <c r="J383" s="16"/>
      <c r="K383" s="17"/>
      <c r="L383" s="18"/>
      <c r="M383" s="19"/>
      <c r="N383" s="19"/>
      <c r="O383" s="19"/>
      <c r="P383" s="16"/>
      <c r="Q383" s="16"/>
      <c r="R383" s="19"/>
      <c r="S383" s="19"/>
      <c r="T383" s="19"/>
      <c r="U383" s="19"/>
      <c r="V383" s="19"/>
      <c r="W383" s="19"/>
      <c r="X383" s="18"/>
    </row>
    <row r="384" spans="1:24" x14ac:dyDescent="0.2">
      <c r="A384" s="20"/>
      <c r="B384" s="20"/>
      <c r="C384" s="15"/>
      <c r="D384" s="18"/>
      <c r="E384" s="18"/>
      <c r="F384" s="18"/>
      <c r="G384" s="18"/>
      <c r="H384" s="18"/>
      <c r="I384" s="16"/>
      <c r="J384" s="16"/>
      <c r="K384" s="17"/>
      <c r="L384" s="18"/>
      <c r="M384" s="19"/>
      <c r="N384" s="19"/>
      <c r="O384" s="19"/>
      <c r="P384" s="16"/>
      <c r="Q384" s="16"/>
      <c r="R384" s="19"/>
      <c r="S384" s="19"/>
      <c r="T384" s="19"/>
      <c r="U384" s="19"/>
      <c r="V384" s="19"/>
      <c r="W384" s="19"/>
      <c r="X384" s="18"/>
    </row>
    <row r="385" spans="1:24" x14ac:dyDescent="0.2">
      <c r="A385" s="20"/>
      <c r="B385" s="20"/>
      <c r="C385" s="15"/>
      <c r="D385" s="18"/>
      <c r="E385" s="18"/>
      <c r="F385" s="18"/>
      <c r="G385" s="18"/>
      <c r="H385" s="18"/>
      <c r="I385" s="16"/>
      <c r="J385" s="16"/>
      <c r="K385" s="17"/>
      <c r="L385" s="18"/>
      <c r="M385" s="19"/>
      <c r="N385" s="19"/>
      <c r="O385" s="19"/>
      <c r="P385" s="16"/>
      <c r="Q385" s="16"/>
      <c r="R385" s="19"/>
      <c r="S385" s="19"/>
      <c r="T385" s="19"/>
      <c r="U385" s="19"/>
      <c r="V385" s="19"/>
      <c r="W385" s="19"/>
      <c r="X385" s="18"/>
    </row>
    <row r="386" spans="1:24" x14ac:dyDescent="0.2">
      <c r="A386" s="20"/>
      <c r="B386" s="20"/>
      <c r="C386" s="15"/>
      <c r="D386" s="18"/>
      <c r="E386" s="18"/>
      <c r="F386" s="18"/>
      <c r="G386" s="18"/>
      <c r="H386" s="18"/>
      <c r="I386" s="16"/>
      <c r="J386" s="16"/>
      <c r="K386" s="17"/>
      <c r="L386" s="18"/>
      <c r="M386" s="19"/>
      <c r="N386" s="19"/>
      <c r="O386" s="19"/>
      <c r="P386" s="16"/>
      <c r="Q386" s="16"/>
      <c r="R386" s="19"/>
      <c r="S386" s="19"/>
      <c r="T386" s="19"/>
      <c r="U386" s="19"/>
      <c r="V386" s="19"/>
      <c r="W386" s="19"/>
      <c r="X386" s="18"/>
    </row>
    <row r="387" spans="1:24" x14ac:dyDescent="0.2">
      <c r="A387" s="20"/>
      <c r="B387" s="20"/>
      <c r="C387" s="15"/>
      <c r="D387" s="18"/>
      <c r="E387" s="18"/>
      <c r="F387" s="18"/>
      <c r="G387" s="18"/>
      <c r="H387" s="18"/>
      <c r="I387" s="16"/>
      <c r="J387" s="16"/>
      <c r="K387" s="17"/>
      <c r="L387" s="18"/>
      <c r="M387" s="19"/>
      <c r="N387" s="19"/>
      <c r="O387" s="19"/>
      <c r="P387" s="16"/>
      <c r="Q387" s="16"/>
      <c r="R387" s="19"/>
      <c r="S387" s="19"/>
      <c r="T387" s="19"/>
      <c r="U387" s="19"/>
      <c r="V387" s="19"/>
      <c r="W387" s="19"/>
      <c r="X387" s="18"/>
    </row>
    <row r="388" spans="1:24" x14ac:dyDescent="0.2">
      <c r="A388" s="20"/>
      <c r="B388" s="20"/>
      <c r="C388" s="15"/>
      <c r="D388" s="18"/>
      <c r="E388" s="18"/>
      <c r="F388" s="18"/>
      <c r="G388" s="18"/>
      <c r="H388" s="18"/>
      <c r="I388" s="16"/>
      <c r="J388" s="16"/>
      <c r="K388" s="17"/>
      <c r="L388" s="18"/>
      <c r="M388" s="19"/>
      <c r="N388" s="19"/>
      <c r="O388" s="19"/>
      <c r="P388" s="16"/>
      <c r="Q388" s="16"/>
      <c r="R388" s="19"/>
      <c r="S388" s="19"/>
      <c r="T388" s="19"/>
      <c r="U388" s="19"/>
      <c r="V388" s="19"/>
      <c r="W388" s="19"/>
      <c r="X388" s="18"/>
    </row>
    <row r="389" spans="1:24" x14ac:dyDescent="0.2">
      <c r="A389" s="20"/>
      <c r="B389" s="20"/>
      <c r="C389" s="15"/>
      <c r="D389" s="18"/>
      <c r="E389" s="18"/>
      <c r="F389" s="18"/>
      <c r="G389" s="18"/>
      <c r="H389" s="18"/>
      <c r="I389" s="16"/>
      <c r="J389" s="16"/>
      <c r="K389" s="17"/>
      <c r="L389" s="18"/>
      <c r="M389" s="19"/>
      <c r="N389" s="19"/>
      <c r="O389" s="19"/>
      <c r="P389" s="16"/>
      <c r="Q389" s="16"/>
      <c r="R389" s="19"/>
      <c r="S389" s="19"/>
      <c r="T389" s="19"/>
      <c r="U389" s="19"/>
      <c r="V389" s="19"/>
      <c r="W389" s="19"/>
      <c r="X389" s="18"/>
    </row>
    <row r="390" spans="1:24" x14ac:dyDescent="0.2">
      <c r="A390" s="20"/>
      <c r="B390" s="20"/>
      <c r="C390" s="15"/>
      <c r="D390" s="18"/>
      <c r="E390" s="18"/>
      <c r="F390" s="18"/>
      <c r="G390" s="18"/>
      <c r="H390" s="18"/>
      <c r="I390" s="16"/>
      <c r="J390" s="16"/>
      <c r="K390" s="17"/>
      <c r="L390" s="18"/>
      <c r="M390" s="19"/>
      <c r="N390" s="19"/>
      <c r="O390" s="19"/>
      <c r="P390" s="16"/>
      <c r="Q390" s="16"/>
      <c r="R390" s="19"/>
      <c r="S390" s="19"/>
      <c r="T390" s="19"/>
      <c r="U390" s="19"/>
      <c r="V390" s="19"/>
      <c r="W390" s="19"/>
      <c r="X390" s="18"/>
    </row>
    <row r="391" spans="1:24" x14ac:dyDescent="0.2">
      <c r="A391" s="20"/>
      <c r="B391" s="20"/>
      <c r="C391" s="15"/>
      <c r="D391" s="18"/>
      <c r="E391" s="18"/>
      <c r="F391" s="18"/>
      <c r="G391" s="18"/>
      <c r="H391" s="18"/>
      <c r="I391" s="16"/>
      <c r="J391" s="16"/>
      <c r="K391" s="17"/>
      <c r="L391" s="18"/>
      <c r="M391" s="19"/>
      <c r="N391" s="19"/>
      <c r="O391" s="19"/>
      <c r="P391" s="16"/>
      <c r="Q391" s="16"/>
      <c r="R391" s="19"/>
      <c r="S391" s="19"/>
      <c r="T391" s="19"/>
      <c r="U391" s="19"/>
      <c r="V391" s="19"/>
      <c r="W391" s="19"/>
      <c r="X391" s="18"/>
    </row>
    <row r="392" spans="1:24" x14ac:dyDescent="0.2">
      <c r="A392" s="20"/>
      <c r="B392" s="20"/>
      <c r="C392" s="15"/>
      <c r="D392" s="18"/>
      <c r="E392" s="18"/>
      <c r="F392" s="18"/>
      <c r="G392" s="18"/>
      <c r="H392" s="18"/>
      <c r="I392" s="16"/>
      <c r="J392" s="16"/>
      <c r="K392" s="17"/>
      <c r="L392" s="18"/>
      <c r="M392" s="19"/>
      <c r="N392" s="19"/>
      <c r="O392" s="19"/>
      <c r="P392" s="16"/>
      <c r="Q392" s="16"/>
      <c r="R392" s="19"/>
      <c r="S392" s="19"/>
      <c r="T392" s="19"/>
      <c r="U392" s="19"/>
      <c r="V392" s="19"/>
      <c r="W392" s="19"/>
      <c r="X392" s="18"/>
    </row>
    <row r="393" spans="1:24" x14ac:dyDescent="0.2">
      <c r="A393" s="20"/>
      <c r="B393" s="20"/>
      <c r="C393" s="15"/>
      <c r="D393" s="18"/>
      <c r="E393" s="18"/>
      <c r="F393" s="18"/>
      <c r="G393" s="18"/>
      <c r="H393" s="18"/>
      <c r="I393" s="16"/>
      <c r="J393" s="16"/>
      <c r="K393" s="17"/>
      <c r="L393" s="18"/>
      <c r="M393" s="19"/>
      <c r="N393" s="19"/>
      <c r="O393" s="19"/>
      <c r="P393" s="16"/>
      <c r="Q393" s="16"/>
      <c r="R393" s="19"/>
      <c r="S393" s="19"/>
      <c r="T393" s="19"/>
      <c r="U393" s="19"/>
      <c r="V393" s="19"/>
      <c r="W393" s="19"/>
      <c r="X393" s="18"/>
    </row>
    <row r="394" spans="1:24" x14ac:dyDescent="0.2">
      <c r="A394" s="20"/>
      <c r="B394" s="20"/>
      <c r="C394" s="15"/>
      <c r="D394" s="18"/>
      <c r="E394" s="18"/>
      <c r="F394" s="18"/>
      <c r="G394" s="18"/>
      <c r="H394" s="18"/>
      <c r="I394" s="16"/>
      <c r="J394" s="16"/>
      <c r="K394" s="17"/>
      <c r="L394" s="18"/>
      <c r="M394" s="19"/>
      <c r="N394" s="19"/>
      <c r="O394" s="19"/>
      <c r="P394" s="16"/>
      <c r="Q394" s="16"/>
      <c r="R394" s="19"/>
      <c r="S394" s="19"/>
      <c r="T394" s="19"/>
      <c r="U394" s="19"/>
      <c r="V394" s="19"/>
      <c r="W394" s="19"/>
      <c r="X394" s="18"/>
    </row>
    <row r="395" spans="1:24" x14ac:dyDescent="0.2">
      <c r="A395" s="20"/>
      <c r="B395" s="20"/>
      <c r="C395" s="15"/>
      <c r="D395" s="18"/>
      <c r="E395" s="18"/>
      <c r="F395" s="18"/>
      <c r="G395" s="18"/>
      <c r="H395" s="18"/>
      <c r="I395" s="16"/>
      <c r="J395" s="16"/>
      <c r="K395" s="17"/>
      <c r="L395" s="18"/>
      <c r="M395" s="19"/>
      <c r="N395" s="19"/>
      <c r="O395" s="19"/>
      <c r="P395" s="16"/>
      <c r="Q395" s="16"/>
      <c r="R395" s="19"/>
      <c r="S395" s="19"/>
      <c r="T395" s="19"/>
      <c r="U395" s="19"/>
      <c r="V395" s="19"/>
      <c r="W395" s="19"/>
      <c r="X395" s="18"/>
    </row>
    <row r="396" spans="1:24" x14ac:dyDescent="0.2">
      <c r="A396" s="20"/>
      <c r="B396" s="20"/>
      <c r="C396" s="15"/>
      <c r="D396" s="18"/>
      <c r="E396" s="18"/>
      <c r="F396" s="18"/>
      <c r="G396" s="18"/>
      <c r="H396" s="18"/>
      <c r="I396" s="16"/>
      <c r="J396" s="16"/>
      <c r="K396" s="17"/>
      <c r="L396" s="18"/>
      <c r="M396" s="19"/>
      <c r="N396" s="19"/>
      <c r="O396" s="19"/>
      <c r="P396" s="16"/>
      <c r="Q396" s="16"/>
      <c r="R396" s="19"/>
      <c r="S396" s="19"/>
      <c r="T396" s="19"/>
      <c r="U396" s="19"/>
      <c r="V396" s="19"/>
      <c r="W396" s="19"/>
      <c r="X396" s="18"/>
    </row>
    <row r="397" spans="1:24" x14ac:dyDescent="0.2">
      <c r="A397" s="20"/>
      <c r="B397" s="20"/>
      <c r="C397" s="15"/>
      <c r="D397" s="18"/>
      <c r="E397" s="18"/>
      <c r="F397" s="18"/>
      <c r="G397" s="18"/>
      <c r="H397" s="18"/>
      <c r="I397" s="16"/>
      <c r="J397" s="16"/>
      <c r="K397" s="17"/>
      <c r="L397" s="18"/>
      <c r="M397" s="19"/>
      <c r="N397" s="19"/>
      <c r="O397" s="19"/>
      <c r="P397" s="16"/>
      <c r="Q397" s="16"/>
      <c r="R397" s="19"/>
      <c r="S397" s="19"/>
      <c r="T397" s="19"/>
      <c r="U397" s="19"/>
      <c r="V397" s="19"/>
      <c r="W397" s="19"/>
      <c r="X397" s="18"/>
    </row>
    <row r="398" spans="1:24" x14ac:dyDescent="0.2">
      <c r="A398" s="20"/>
      <c r="B398" s="20"/>
      <c r="C398" s="15"/>
      <c r="D398" s="18"/>
      <c r="E398" s="18"/>
      <c r="F398" s="18"/>
      <c r="G398" s="18"/>
      <c r="H398" s="18"/>
      <c r="I398" s="16"/>
      <c r="J398" s="16"/>
      <c r="K398" s="17"/>
      <c r="L398" s="18"/>
      <c r="M398" s="19"/>
      <c r="N398" s="19"/>
      <c r="O398" s="19"/>
      <c r="P398" s="16"/>
      <c r="Q398" s="16"/>
      <c r="R398" s="19"/>
      <c r="S398" s="19"/>
      <c r="T398" s="19"/>
      <c r="U398" s="19"/>
      <c r="V398" s="19"/>
      <c r="W398" s="19"/>
      <c r="X398" s="18"/>
    </row>
    <row r="399" spans="1:24" x14ac:dyDescent="0.2">
      <c r="A399" s="20"/>
      <c r="B399" s="20"/>
      <c r="C399" s="15"/>
      <c r="D399" s="18"/>
      <c r="E399" s="18"/>
      <c r="F399" s="18"/>
      <c r="G399" s="18"/>
      <c r="H399" s="18"/>
      <c r="I399" s="16"/>
      <c r="J399" s="16"/>
      <c r="K399" s="17"/>
      <c r="L399" s="18"/>
      <c r="M399" s="19"/>
      <c r="N399" s="19"/>
      <c r="O399" s="19"/>
      <c r="P399" s="16"/>
      <c r="Q399" s="16"/>
      <c r="R399" s="19"/>
      <c r="S399" s="19"/>
      <c r="T399" s="19"/>
      <c r="U399" s="19"/>
      <c r="V399" s="19"/>
      <c r="W399" s="19"/>
      <c r="X399" s="18"/>
    </row>
    <row r="400" spans="1:24" x14ac:dyDescent="0.2">
      <c r="A400" s="20"/>
      <c r="B400" s="20"/>
      <c r="C400" s="15"/>
      <c r="D400" s="18"/>
      <c r="E400" s="18"/>
      <c r="F400" s="18"/>
      <c r="G400" s="18"/>
      <c r="H400" s="18"/>
      <c r="I400" s="16"/>
      <c r="J400" s="16"/>
      <c r="K400" s="17"/>
      <c r="L400" s="18"/>
      <c r="M400" s="19"/>
      <c r="N400" s="19"/>
      <c r="O400" s="19"/>
      <c r="P400" s="16"/>
      <c r="Q400" s="16"/>
      <c r="R400" s="19"/>
      <c r="S400" s="19"/>
      <c r="T400" s="19"/>
      <c r="U400" s="19"/>
      <c r="V400" s="19"/>
      <c r="W400" s="19"/>
      <c r="X400" s="18"/>
    </row>
    <row r="401" spans="1:24" x14ac:dyDescent="0.2">
      <c r="A401" s="20"/>
      <c r="B401" s="20"/>
      <c r="C401" s="15"/>
      <c r="D401" s="18"/>
      <c r="E401" s="18"/>
      <c r="F401" s="18"/>
      <c r="G401" s="18"/>
      <c r="H401" s="18"/>
      <c r="I401" s="16"/>
      <c r="J401" s="16"/>
      <c r="K401" s="17"/>
      <c r="L401" s="18"/>
      <c r="M401" s="19"/>
      <c r="N401" s="19"/>
      <c r="O401" s="19"/>
      <c r="P401" s="16"/>
      <c r="Q401" s="16"/>
      <c r="R401" s="19"/>
      <c r="S401" s="19"/>
      <c r="T401" s="19"/>
      <c r="U401" s="19"/>
      <c r="V401" s="19"/>
      <c r="W401" s="19"/>
      <c r="X401" s="18"/>
    </row>
    <row r="402" spans="1:24" x14ac:dyDescent="0.2">
      <c r="A402" s="20"/>
      <c r="B402" s="20"/>
      <c r="C402" s="15"/>
      <c r="D402" s="18"/>
      <c r="E402" s="18"/>
      <c r="F402" s="18"/>
      <c r="G402" s="18"/>
      <c r="H402" s="18"/>
      <c r="I402" s="16"/>
      <c r="J402" s="16"/>
      <c r="K402" s="17"/>
      <c r="L402" s="18"/>
      <c r="M402" s="19"/>
      <c r="N402" s="19"/>
      <c r="O402" s="19"/>
      <c r="P402" s="16"/>
      <c r="Q402" s="16"/>
      <c r="R402" s="19"/>
      <c r="S402" s="19"/>
      <c r="T402" s="19"/>
      <c r="U402" s="19"/>
      <c r="V402" s="19"/>
      <c r="W402" s="19"/>
      <c r="X402" s="18"/>
    </row>
    <row r="403" spans="1:24" x14ac:dyDescent="0.2">
      <c r="A403" s="20"/>
      <c r="B403" s="20"/>
      <c r="C403" s="15"/>
      <c r="D403" s="18"/>
      <c r="E403" s="18"/>
      <c r="F403" s="18"/>
      <c r="G403" s="18"/>
      <c r="H403" s="18"/>
      <c r="I403" s="16"/>
      <c r="J403" s="16"/>
      <c r="K403" s="17"/>
      <c r="L403" s="18"/>
      <c r="M403" s="19"/>
      <c r="N403" s="19"/>
      <c r="O403" s="19"/>
      <c r="P403" s="16"/>
      <c r="Q403" s="16"/>
      <c r="R403" s="19"/>
      <c r="S403" s="19"/>
      <c r="T403" s="19"/>
      <c r="U403" s="19"/>
      <c r="V403" s="19"/>
      <c r="W403" s="19"/>
      <c r="X403" s="18"/>
    </row>
    <row r="404" spans="1:24" x14ac:dyDescent="0.2">
      <c r="A404" s="20"/>
      <c r="B404" s="20"/>
      <c r="C404" s="15"/>
      <c r="D404" s="18"/>
      <c r="E404" s="18"/>
      <c r="F404" s="18"/>
      <c r="G404" s="18"/>
      <c r="H404" s="18"/>
      <c r="I404" s="16"/>
      <c r="J404" s="16"/>
      <c r="K404" s="17"/>
      <c r="L404" s="18"/>
      <c r="M404" s="19"/>
      <c r="N404" s="19"/>
      <c r="O404" s="19"/>
      <c r="P404" s="16"/>
      <c r="Q404" s="16"/>
      <c r="R404" s="19"/>
      <c r="S404" s="19"/>
      <c r="T404" s="19"/>
      <c r="U404" s="19"/>
      <c r="V404" s="19"/>
      <c r="W404" s="19"/>
      <c r="X404" s="18"/>
    </row>
    <row r="405" spans="1:24" x14ac:dyDescent="0.2">
      <c r="A405" s="20"/>
      <c r="B405" s="20"/>
      <c r="C405" s="15"/>
      <c r="D405" s="18"/>
      <c r="E405" s="18"/>
      <c r="F405" s="18"/>
      <c r="G405" s="18"/>
      <c r="H405" s="18"/>
      <c r="I405" s="16"/>
      <c r="J405" s="16"/>
      <c r="K405" s="17"/>
      <c r="L405" s="18"/>
      <c r="M405" s="19"/>
      <c r="N405" s="19"/>
      <c r="O405" s="19"/>
      <c r="P405" s="16"/>
      <c r="Q405" s="16"/>
      <c r="R405" s="19"/>
      <c r="S405" s="19"/>
      <c r="T405" s="19"/>
      <c r="U405" s="19"/>
      <c r="V405" s="19"/>
      <c r="W405" s="19"/>
      <c r="X405" s="18"/>
    </row>
    <row r="406" spans="1:24" x14ac:dyDescent="0.2">
      <c r="A406" s="20"/>
      <c r="B406" s="20"/>
      <c r="C406" s="15"/>
      <c r="D406" s="18"/>
      <c r="E406" s="18"/>
      <c r="F406" s="18"/>
      <c r="G406" s="18"/>
      <c r="H406" s="18"/>
      <c r="I406" s="16"/>
      <c r="J406" s="16"/>
      <c r="K406" s="17"/>
      <c r="L406" s="18"/>
      <c r="M406" s="19"/>
      <c r="N406" s="19"/>
      <c r="O406" s="19"/>
      <c r="P406" s="16"/>
      <c r="Q406" s="16"/>
      <c r="R406" s="19"/>
      <c r="S406" s="19"/>
      <c r="T406" s="19"/>
      <c r="U406" s="19"/>
      <c r="V406" s="19"/>
      <c r="W406" s="19"/>
      <c r="X406" s="18"/>
    </row>
    <row r="407" spans="1:24" x14ac:dyDescent="0.2">
      <c r="A407" s="20"/>
      <c r="B407" s="20"/>
      <c r="C407" s="15"/>
      <c r="D407" s="18"/>
      <c r="E407" s="18"/>
      <c r="F407" s="18"/>
      <c r="G407" s="18"/>
      <c r="H407" s="18"/>
      <c r="I407" s="16"/>
      <c r="J407" s="16"/>
      <c r="K407" s="17"/>
      <c r="L407" s="18"/>
      <c r="M407" s="19"/>
      <c r="N407" s="19"/>
      <c r="O407" s="19"/>
      <c r="P407" s="16"/>
      <c r="Q407" s="16"/>
      <c r="R407" s="19"/>
      <c r="S407" s="19"/>
      <c r="T407" s="19"/>
      <c r="U407" s="19"/>
      <c r="V407" s="19"/>
      <c r="W407" s="19"/>
      <c r="X407" s="18"/>
    </row>
    <row r="408" spans="1:24" x14ac:dyDescent="0.2">
      <c r="A408" s="20"/>
      <c r="B408" s="20"/>
      <c r="C408" s="15"/>
      <c r="D408" s="18"/>
      <c r="E408" s="18"/>
      <c r="F408" s="18"/>
      <c r="G408" s="18"/>
      <c r="H408" s="18"/>
      <c r="I408" s="16"/>
      <c r="J408" s="16"/>
      <c r="K408" s="17"/>
      <c r="L408" s="18"/>
      <c r="M408" s="19"/>
      <c r="N408" s="19"/>
      <c r="O408" s="19"/>
      <c r="P408" s="16"/>
      <c r="Q408" s="16"/>
      <c r="R408" s="19"/>
      <c r="S408" s="19"/>
      <c r="T408" s="19"/>
      <c r="U408" s="19"/>
      <c r="V408" s="19"/>
      <c r="W408" s="19"/>
      <c r="X408" s="18"/>
    </row>
    <row r="409" spans="1:24" x14ac:dyDescent="0.2">
      <c r="A409" s="20"/>
      <c r="B409" s="20"/>
      <c r="C409" s="15"/>
      <c r="D409" s="18"/>
      <c r="E409" s="18"/>
      <c r="F409" s="18"/>
      <c r="G409" s="18"/>
      <c r="H409" s="18"/>
      <c r="I409" s="16"/>
      <c r="J409" s="16"/>
      <c r="K409" s="17"/>
      <c r="L409" s="18"/>
      <c r="M409" s="19"/>
      <c r="N409" s="19"/>
      <c r="O409" s="19"/>
      <c r="P409" s="16"/>
      <c r="Q409" s="16"/>
      <c r="R409" s="19"/>
      <c r="S409" s="19"/>
      <c r="T409" s="19"/>
      <c r="U409" s="19"/>
      <c r="V409" s="19"/>
      <c r="W409" s="19"/>
      <c r="X409" s="18"/>
    </row>
    <row r="410" spans="1:24" x14ac:dyDescent="0.2">
      <c r="A410" s="20"/>
      <c r="B410" s="20"/>
      <c r="C410" s="15"/>
      <c r="D410" s="18"/>
      <c r="E410" s="18"/>
      <c r="F410" s="18"/>
      <c r="G410" s="18"/>
      <c r="H410" s="18"/>
      <c r="I410" s="16"/>
      <c r="J410" s="16"/>
      <c r="K410" s="17"/>
      <c r="L410" s="18"/>
      <c r="M410" s="19"/>
      <c r="N410" s="19"/>
      <c r="O410" s="19"/>
      <c r="P410" s="16"/>
      <c r="Q410" s="16"/>
      <c r="R410" s="19"/>
      <c r="S410" s="19"/>
      <c r="T410" s="19"/>
      <c r="U410" s="19"/>
      <c r="V410" s="19"/>
      <c r="W410" s="19"/>
      <c r="X410" s="18"/>
    </row>
    <row r="411" spans="1:24" x14ac:dyDescent="0.2">
      <c r="A411" s="20"/>
      <c r="B411" s="20"/>
      <c r="C411" s="15"/>
      <c r="D411" s="18"/>
      <c r="E411" s="18"/>
      <c r="F411" s="18"/>
      <c r="G411" s="18"/>
      <c r="H411" s="18"/>
      <c r="I411" s="16"/>
      <c r="J411" s="16"/>
      <c r="K411" s="17"/>
      <c r="L411" s="18"/>
      <c r="M411" s="19"/>
      <c r="N411" s="19"/>
      <c r="O411" s="19"/>
      <c r="P411" s="16"/>
      <c r="Q411" s="16"/>
      <c r="R411" s="19"/>
      <c r="S411" s="19"/>
      <c r="T411" s="19"/>
      <c r="U411" s="19"/>
      <c r="V411" s="19"/>
      <c r="W411" s="19"/>
      <c r="X411" s="18"/>
    </row>
    <row r="412" spans="1:24" x14ac:dyDescent="0.2">
      <c r="A412" s="20"/>
      <c r="B412" s="20"/>
      <c r="C412" s="15"/>
      <c r="D412" s="18"/>
      <c r="E412" s="18"/>
      <c r="F412" s="18"/>
      <c r="G412" s="18"/>
      <c r="H412" s="18"/>
      <c r="I412" s="16"/>
      <c r="J412" s="16"/>
      <c r="K412" s="17"/>
      <c r="L412" s="18"/>
      <c r="M412" s="19"/>
      <c r="N412" s="19"/>
      <c r="O412" s="19"/>
      <c r="P412" s="16"/>
      <c r="Q412" s="16"/>
      <c r="R412" s="19"/>
      <c r="S412" s="19"/>
      <c r="T412" s="19"/>
      <c r="U412" s="19"/>
      <c r="V412" s="19"/>
      <c r="W412" s="19"/>
      <c r="X412" s="18"/>
    </row>
    <row r="413" spans="1:24" x14ac:dyDescent="0.2">
      <c r="A413" s="20"/>
      <c r="B413" s="20"/>
      <c r="C413" s="15"/>
      <c r="D413" s="18"/>
      <c r="E413" s="18"/>
      <c r="F413" s="18"/>
      <c r="G413" s="18"/>
      <c r="H413" s="18"/>
      <c r="I413" s="16"/>
      <c r="J413" s="16"/>
      <c r="K413" s="17"/>
      <c r="L413" s="18"/>
      <c r="M413" s="19"/>
      <c r="N413" s="19"/>
      <c r="O413" s="19"/>
      <c r="P413" s="16"/>
      <c r="Q413" s="16"/>
      <c r="R413" s="19"/>
      <c r="S413" s="19"/>
      <c r="T413" s="19"/>
      <c r="U413" s="19"/>
      <c r="V413" s="19"/>
      <c r="W413" s="19"/>
      <c r="X413" s="18"/>
    </row>
    <row r="414" spans="1:24" x14ac:dyDescent="0.2">
      <c r="A414" s="20"/>
      <c r="B414" s="20"/>
      <c r="C414" s="15"/>
      <c r="D414" s="18"/>
      <c r="E414" s="18"/>
      <c r="F414" s="18"/>
      <c r="G414" s="18"/>
      <c r="H414" s="18"/>
      <c r="I414" s="16"/>
      <c r="J414" s="16"/>
      <c r="K414" s="17"/>
      <c r="L414" s="18"/>
      <c r="M414" s="19"/>
      <c r="N414" s="19"/>
      <c r="O414" s="19"/>
      <c r="P414" s="16"/>
      <c r="Q414" s="16"/>
      <c r="R414" s="19"/>
      <c r="S414" s="19"/>
      <c r="T414" s="19"/>
      <c r="U414" s="19"/>
      <c r="V414" s="19"/>
      <c r="W414" s="19"/>
      <c r="X414" s="18"/>
    </row>
    <row r="415" spans="1:24" x14ac:dyDescent="0.2">
      <c r="A415" s="20"/>
      <c r="B415" s="20"/>
      <c r="C415" s="15"/>
      <c r="D415" s="18"/>
      <c r="E415" s="18"/>
      <c r="F415" s="18"/>
      <c r="G415" s="18"/>
      <c r="H415" s="18"/>
      <c r="I415" s="16"/>
      <c r="J415" s="16"/>
      <c r="K415" s="17"/>
      <c r="L415" s="18"/>
      <c r="M415" s="19"/>
      <c r="N415" s="19"/>
      <c r="O415" s="19"/>
      <c r="P415" s="16"/>
      <c r="Q415" s="16"/>
      <c r="R415" s="19"/>
      <c r="S415" s="19"/>
      <c r="T415" s="19"/>
      <c r="U415" s="19"/>
      <c r="V415" s="19"/>
      <c r="W415" s="19"/>
      <c r="X415" s="18"/>
    </row>
    <row r="416" spans="1:24" x14ac:dyDescent="0.2">
      <c r="A416" s="20"/>
      <c r="B416" s="20"/>
      <c r="C416" s="15"/>
      <c r="D416" s="18"/>
      <c r="E416" s="18"/>
      <c r="F416" s="18"/>
      <c r="G416" s="18"/>
      <c r="H416" s="18"/>
      <c r="I416" s="16"/>
      <c r="J416" s="16"/>
      <c r="K416" s="17"/>
      <c r="L416" s="18"/>
      <c r="M416" s="19"/>
      <c r="N416" s="19"/>
      <c r="O416" s="19"/>
      <c r="P416" s="16"/>
      <c r="Q416" s="16"/>
      <c r="R416" s="19"/>
      <c r="S416" s="19"/>
      <c r="T416" s="19"/>
      <c r="U416" s="19"/>
      <c r="V416" s="19"/>
      <c r="W416" s="19"/>
      <c r="X416" s="18"/>
    </row>
    <row r="417" spans="1:24" x14ac:dyDescent="0.2">
      <c r="A417" s="20"/>
      <c r="B417" s="20"/>
      <c r="C417" s="15"/>
      <c r="D417" s="18"/>
      <c r="E417" s="18"/>
      <c r="F417" s="18"/>
      <c r="G417" s="18"/>
      <c r="H417" s="18"/>
      <c r="I417" s="16"/>
      <c r="J417" s="16"/>
      <c r="K417" s="17"/>
      <c r="L417" s="18"/>
      <c r="M417" s="19"/>
      <c r="N417" s="19"/>
      <c r="O417" s="19"/>
      <c r="P417" s="16"/>
      <c r="Q417" s="16"/>
      <c r="R417" s="19"/>
      <c r="S417" s="19"/>
      <c r="T417" s="19"/>
      <c r="U417" s="19"/>
      <c r="V417" s="19"/>
      <c r="W417" s="19"/>
      <c r="X417" s="18"/>
    </row>
    <row r="418" spans="1:24" x14ac:dyDescent="0.2">
      <c r="A418" s="20"/>
      <c r="B418" s="20"/>
      <c r="C418" s="15"/>
      <c r="D418" s="18"/>
      <c r="E418" s="18"/>
      <c r="F418" s="18"/>
      <c r="G418" s="18"/>
      <c r="H418" s="18"/>
      <c r="I418" s="16"/>
      <c r="J418" s="16"/>
      <c r="K418" s="17"/>
      <c r="L418" s="18"/>
      <c r="M418" s="19"/>
      <c r="N418" s="19"/>
      <c r="O418" s="19"/>
      <c r="P418" s="16"/>
      <c r="Q418" s="16"/>
      <c r="R418" s="19"/>
      <c r="S418" s="19"/>
      <c r="T418" s="19"/>
      <c r="U418" s="19"/>
      <c r="V418" s="19"/>
      <c r="W418" s="19"/>
      <c r="X418" s="18"/>
    </row>
    <row r="419" spans="1:24" x14ac:dyDescent="0.2">
      <c r="A419" s="20"/>
      <c r="B419" s="20"/>
      <c r="C419" s="15"/>
      <c r="D419" s="18"/>
      <c r="E419" s="18"/>
      <c r="F419" s="18"/>
      <c r="G419" s="18"/>
      <c r="H419" s="18"/>
      <c r="I419" s="16"/>
      <c r="J419" s="16"/>
      <c r="K419" s="17"/>
      <c r="L419" s="18"/>
      <c r="M419" s="19"/>
      <c r="N419" s="19"/>
      <c r="O419" s="19"/>
      <c r="P419" s="16"/>
      <c r="Q419" s="16"/>
      <c r="R419" s="19"/>
      <c r="S419" s="19"/>
      <c r="T419" s="19"/>
      <c r="U419" s="19"/>
      <c r="V419" s="19"/>
      <c r="W419" s="19"/>
      <c r="X419" s="18"/>
    </row>
    <row r="420" spans="1:24" x14ac:dyDescent="0.2">
      <c r="A420" s="20"/>
      <c r="B420" s="20"/>
      <c r="C420" s="15"/>
      <c r="D420" s="18"/>
      <c r="E420" s="18"/>
      <c r="F420" s="18"/>
      <c r="G420" s="18"/>
      <c r="H420" s="18"/>
      <c r="I420" s="16"/>
      <c r="J420" s="16"/>
      <c r="K420" s="17"/>
      <c r="L420" s="18"/>
      <c r="M420" s="19"/>
      <c r="N420" s="19"/>
      <c r="O420" s="19"/>
      <c r="P420" s="16"/>
      <c r="Q420" s="16"/>
      <c r="R420" s="19"/>
      <c r="S420" s="19"/>
      <c r="T420" s="19"/>
      <c r="U420" s="19"/>
      <c r="V420" s="19"/>
      <c r="W420" s="19"/>
      <c r="X420" s="18"/>
    </row>
    <row r="421" spans="1:24" x14ac:dyDescent="0.2">
      <c r="A421" s="20"/>
      <c r="B421" s="20"/>
      <c r="C421" s="15"/>
      <c r="D421" s="18"/>
      <c r="E421" s="18"/>
      <c r="F421" s="18"/>
      <c r="G421" s="18"/>
      <c r="H421" s="18"/>
      <c r="I421" s="16"/>
      <c r="J421" s="16"/>
      <c r="K421" s="17"/>
      <c r="L421" s="18"/>
      <c r="M421" s="19"/>
      <c r="N421" s="19"/>
      <c r="O421" s="19"/>
      <c r="P421" s="16"/>
      <c r="Q421" s="16"/>
      <c r="R421" s="19"/>
      <c r="S421" s="19"/>
      <c r="T421" s="19"/>
      <c r="U421" s="19"/>
      <c r="V421" s="19"/>
      <c r="W421" s="19"/>
      <c r="X421" s="18"/>
    </row>
    <row r="422" spans="1:24" x14ac:dyDescent="0.2">
      <c r="A422" s="20"/>
      <c r="B422" s="20"/>
      <c r="C422" s="15"/>
      <c r="D422" s="18"/>
      <c r="E422" s="18"/>
      <c r="F422" s="18"/>
      <c r="G422" s="18"/>
      <c r="H422" s="18"/>
      <c r="I422" s="16"/>
      <c r="J422" s="16"/>
      <c r="K422" s="17"/>
      <c r="L422" s="18"/>
      <c r="M422" s="19"/>
      <c r="N422" s="19"/>
      <c r="O422" s="19"/>
      <c r="P422" s="16"/>
      <c r="Q422" s="16"/>
      <c r="R422" s="19"/>
      <c r="S422" s="19"/>
      <c r="T422" s="19"/>
      <c r="U422" s="19"/>
      <c r="V422" s="19"/>
      <c r="W422" s="19"/>
      <c r="X422" s="18"/>
    </row>
    <row r="423" spans="1:24" x14ac:dyDescent="0.2">
      <c r="A423" s="20"/>
      <c r="B423" s="20"/>
      <c r="C423" s="15"/>
      <c r="D423" s="18"/>
      <c r="E423" s="18"/>
      <c r="F423" s="18"/>
      <c r="G423" s="18"/>
      <c r="H423" s="18"/>
      <c r="I423" s="16"/>
      <c r="J423" s="16"/>
      <c r="K423" s="17"/>
      <c r="L423" s="18"/>
      <c r="M423" s="19"/>
      <c r="N423" s="19"/>
      <c r="O423" s="19"/>
      <c r="P423" s="16"/>
      <c r="Q423" s="16"/>
      <c r="R423" s="19"/>
      <c r="S423" s="19"/>
      <c r="T423" s="19"/>
      <c r="U423" s="19"/>
      <c r="V423" s="19"/>
      <c r="W423" s="19"/>
      <c r="X423" s="18"/>
    </row>
    <row r="424" spans="1:24" x14ac:dyDescent="0.2">
      <c r="A424" s="20"/>
      <c r="B424" s="20"/>
      <c r="C424" s="15"/>
      <c r="D424" s="18"/>
      <c r="E424" s="18"/>
      <c r="F424" s="18"/>
      <c r="G424" s="18"/>
      <c r="H424" s="18"/>
      <c r="I424" s="16"/>
      <c r="J424" s="16"/>
      <c r="K424" s="17"/>
      <c r="L424" s="18"/>
      <c r="M424" s="19"/>
      <c r="N424" s="19"/>
      <c r="O424" s="19"/>
      <c r="P424" s="16"/>
      <c r="Q424" s="16"/>
      <c r="R424" s="19"/>
      <c r="S424" s="19"/>
      <c r="T424" s="19"/>
      <c r="U424" s="19"/>
      <c r="V424" s="19"/>
      <c r="W424" s="19"/>
      <c r="X424" s="18"/>
    </row>
    <row r="425" spans="1:24" x14ac:dyDescent="0.2">
      <c r="A425" s="20"/>
      <c r="B425" s="20"/>
      <c r="C425" s="15"/>
      <c r="D425" s="18"/>
      <c r="E425" s="18"/>
      <c r="F425" s="18"/>
      <c r="G425" s="18"/>
      <c r="H425" s="18"/>
      <c r="I425" s="16"/>
      <c r="J425" s="16"/>
      <c r="K425" s="17"/>
      <c r="L425" s="18"/>
      <c r="M425" s="19"/>
      <c r="N425" s="19"/>
      <c r="O425" s="19"/>
      <c r="P425" s="16"/>
      <c r="Q425" s="16"/>
      <c r="R425" s="19"/>
      <c r="S425" s="19"/>
      <c r="T425" s="19"/>
      <c r="U425" s="19"/>
      <c r="V425" s="19"/>
      <c r="W425" s="19"/>
      <c r="X425" s="18"/>
    </row>
    <row r="426" spans="1:24" x14ac:dyDescent="0.2">
      <c r="A426" s="20"/>
      <c r="B426" s="20"/>
      <c r="C426" s="15"/>
      <c r="D426" s="18"/>
      <c r="E426" s="18"/>
      <c r="F426" s="18"/>
      <c r="G426" s="18"/>
      <c r="H426" s="18"/>
      <c r="I426" s="16"/>
      <c r="J426" s="16"/>
      <c r="K426" s="17"/>
      <c r="L426" s="18"/>
      <c r="M426" s="19"/>
      <c r="N426" s="19"/>
      <c r="O426" s="19"/>
      <c r="P426" s="16"/>
      <c r="Q426" s="16"/>
      <c r="R426" s="19"/>
      <c r="S426" s="19"/>
      <c r="T426" s="19"/>
      <c r="U426" s="19"/>
      <c r="V426" s="19"/>
      <c r="W426" s="19"/>
      <c r="X426" s="18"/>
    </row>
    <row r="427" spans="1:24" x14ac:dyDescent="0.2">
      <c r="A427" s="20"/>
      <c r="B427" s="20"/>
      <c r="C427" s="15"/>
      <c r="D427" s="18"/>
      <c r="E427" s="18"/>
      <c r="F427" s="18"/>
      <c r="G427" s="18"/>
      <c r="H427" s="18"/>
      <c r="I427" s="16"/>
      <c r="J427" s="16"/>
      <c r="K427" s="17"/>
      <c r="L427" s="18"/>
      <c r="M427" s="19"/>
      <c r="N427" s="19"/>
      <c r="O427" s="19"/>
      <c r="P427" s="16"/>
      <c r="Q427" s="16"/>
      <c r="R427" s="19"/>
      <c r="S427" s="19"/>
      <c r="T427" s="19"/>
      <c r="U427" s="19"/>
      <c r="V427" s="19"/>
      <c r="W427" s="19"/>
      <c r="X427" s="18"/>
    </row>
    <row r="428" spans="1:24" x14ac:dyDescent="0.2">
      <c r="A428" s="20"/>
      <c r="B428" s="20"/>
      <c r="C428" s="15"/>
      <c r="D428" s="18"/>
      <c r="E428" s="18"/>
      <c r="F428" s="18"/>
      <c r="G428" s="18"/>
      <c r="H428" s="18"/>
      <c r="I428" s="16"/>
      <c r="J428" s="16"/>
      <c r="K428" s="17"/>
      <c r="L428" s="18"/>
      <c r="M428" s="19"/>
      <c r="N428" s="19"/>
      <c r="O428" s="19"/>
      <c r="P428" s="16"/>
      <c r="Q428" s="16"/>
      <c r="R428" s="19"/>
      <c r="S428" s="19"/>
      <c r="T428" s="19"/>
      <c r="U428" s="19"/>
      <c r="V428" s="19"/>
      <c r="W428" s="19"/>
      <c r="X428" s="18"/>
    </row>
    <row r="429" spans="1:24" x14ac:dyDescent="0.2">
      <c r="A429" s="20"/>
      <c r="B429" s="20"/>
      <c r="C429" s="15"/>
      <c r="D429" s="18"/>
      <c r="E429" s="18"/>
      <c r="F429" s="18"/>
      <c r="G429" s="18"/>
      <c r="H429" s="18"/>
      <c r="I429" s="16"/>
      <c r="J429" s="16"/>
      <c r="K429" s="17"/>
      <c r="L429" s="18"/>
      <c r="M429" s="19"/>
      <c r="N429" s="19"/>
      <c r="O429" s="19"/>
      <c r="P429" s="16"/>
      <c r="Q429" s="16"/>
      <c r="R429" s="19"/>
      <c r="S429" s="19"/>
      <c r="T429" s="19"/>
      <c r="U429" s="19"/>
      <c r="V429" s="19"/>
      <c r="W429" s="19"/>
      <c r="X429" s="18"/>
    </row>
    <row r="430" spans="1:24" x14ac:dyDescent="0.2">
      <c r="A430" s="20"/>
      <c r="B430" s="20"/>
      <c r="C430" s="15"/>
      <c r="D430" s="18"/>
      <c r="E430" s="18"/>
      <c r="F430" s="18"/>
      <c r="G430" s="18"/>
      <c r="H430" s="18"/>
      <c r="I430" s="16"/>
      <c r="J430" s="16"/>
      <c r="K430" s="17"/>
      <c r="L430" s="18"/>
      <c r="M430" s="19"/>
      <c r="N430" s="19"/>
      <c r="O430" s="19"/>
      <c r="P430" s="16"/>
      <c r="Q430" s="16"/>
      <c r="R430" s="19"/>
      <c r="S430" s="19"/>
      <c r="T430" s="19"/>
      <c r="U430" s="19"/>
      <c r="V430" s="19"/>
      <c r="W430" s="19"/>
      <c r="X430" s="18"/>
    </row>
    <row r="431" spans="1:24" x14ac:dyDescent="0.2">
      <c r="A431" s="20"/>
      <c r="B431" s="20"/>
      <c r="C431" s="15"/>
      <c r="D431" s="18"/>
      <c r="E431" s="18"/>
      <c r="F431" s="18"/>
      <c r="G431" s="18"/>
      <c r="H431" s="18"/>
      <c r="I431" s="16"/>
      <c r="J431" s="16"/>
      <c r="K431" s="17"/>
      <c r="L431" s="18"/>
      <c r="M431" s="19"/>
      <c r="N431" s="19"/>
      <c r="O431" s="19"/>
      <c r="P431" s="16"/>
      <c r="Q431" s="16"/>
      <c r="R431" s="19"/>
      <c r="S431" s="19"/>
      <c r="T431" s="19"/>
      <c r="U431" s="19"/>
      <c r="V431" s="19"/>
      <c r="W431" s="19"/>
      <c r="X431" s="18"/>
    </row>
    <row r="432" spans="1:24" x14ac:dyDescent="0.2">
      <c r="A432" s="20"/>
      <c r="B432" s="20"/>
      <c r="C432" s="15"/>
      <c r="D432" s="18"/>
      <c r="E432" s="18"/>
      <c r="F432" s="18"/>
      <c r="G432" s="18"/>
      <c r="H432" s="18"/>
      <c r="I432" s="16"/>
      <c r="J432" s="16"/>
      <c r="K432" s="17"/>
      <c r="L432" s="18"/>
      <c r="M432" s="19"/>
      <c r="N432" s="19"/>
      <c r="O432" s="19"/>
      <c r="P432" s="16"/>
      <c r="Q432" s="16"/>
      <c r="R432" s="19"/>
      <c r="S432" s="19"/>
      <c r="T432" s="19"/>
      <c r="U432" s="19"/>
      <c r="V432" s="19"/>
      <c r="W432" s="19"/>
      <c r="X432" s="18"/>
    </row>
    <row r="433" spans="1:24" x14ac:dyDescent="0.2">
      <c r="A433" s="20"/>
      <c r="B433" s="20"/>
      <c r="C433" s="15"/>
      <c r="D433" s="18"/>
      <c r="E433" s="18"/>
      <c r="F433" s="18"/>
      <c r="G433" s="18"/>
      <c r="H433" s="18"/>
      <c r="I433" s="16"/>
      <c r="J433" s="16"/>
      <c r="K433" s="17"/>
      <c r="L433" s="18"/>
      <c r="M433" s="19"/>
      <c r="N433" s="19"/>
      <c r="O433" s="19"/>
      <c r="P433" s="16"/>
      <c r="Q433" s="16"/>
      <c r="R433" s="19"/>
      <c r="S433" s="19"/>
      <c r="T433" s="19"/>
      <c r="U433" s="19"/>
      <c r="V433" s="19"/>
      <c r="W433" s="19"/>
      <c r="X433" s="18"/>
    </row>
    <row r="434" spans="1:24" x14ac:dyDescent="0.2">
      <c r="A434" s="20"/>
      <c r="B434" s="20"/>
      <c r="C434" s="15"/>
      <c r="D434" s="18"/>
      <c r="E434" s="18"/>
      <c r="F434" s="18"/>
      <c r="G434" s="18"/>
      <c r="H434" s="18"/>
      <c r="I434" s="16"/>
      <c r="J434" s="16"/>
      <c r="K434" s="17"/>
      <c r="L434" s="18"/>
      <c r="M434" s="19"/>
      <c r="N434" s="19"/>
      <c r="O434" s="19"/>
      <c r="P434" s="16"/>
      <c r="Q434" s="16"/>
      <c r="R434" s="19"/>
      <c r="S434" s="19"/>
      <c r="T434" s="19"/>
      <c r="U434" s="19"/>
      <c r="V434" s="19"/>
      <c r="W434" s="19"/>
      <c r="X434" s="18"/>
    </row>
    <row r="435" spans="1:24" x14ac:dyDescent="0.2">
      <c r="A435" s="20"/>
      <c r="B435" s="20"/>
      <c r="C435" s="15"/>
      <c r="D435" s="18"/>
      <c r="E435" s="18"/>
      <c r="F435" s="18"/>
      <c r="G435" s="18"/>
      <c r="H435" s="18"/>
      <c r="I435" s="16"/>
      <c r="J435" s="16"/>
      <c r="K435" s="17"/>
      <c r="L435" s="18"/>
      <c r="M435" s="19"/>
      <c r="N435" s="19"/>
      <c r="O435" s="19"/>
      <c r="P435" s="16"/>
      <c r="Q435" s="16"/>
      <c r="R435" s="19"/>
      <c r="S435" s="19"/>
      <c r="T435" s="19"/>
      <c r="U435" s="19"/>
      <c r="V435" s="19"/>
      <c r="W435" s="19"/>
      <c r="X435" s="18"/>
    </row>
    <row r="436" spans="1:24" x14ac:dyDescent="0.2">
      <c r="A436" s="20"/>
      <c r="B436" s="20"/>
      <c r="C436" s="15"/>
      <c r="D436" s="18"/>
      <c r="E436" s="18"/>
      <c r="F436" s="18"/>
      <c r="G436" s="18"/>
      <c r="H436" s="18"/>
      <c r="I436" s="16"/>
      <c r="J436" s="16"/>
      <c r="K436" s="17"/>
      <c r="L436" s="18"/>
      <c r="M436" s="19"/>
      <c r="N436" s="19"/>
      <c r="O436" s="19"/>
      <c r="P436" s="16"/>
      <c r="Q436" s="16"/>
      <c r="R436" s="19"/>
      <c r="S436" s="19"/>
      <c r="T436" s="19"/>
      <c r="U436" s="19"/>
      <c r="V436" s="19"/>
      <c r="W436" s="19"/>
      <c r="X436" s="18"/>
    </row>
    <row r="437" spans="1:24" x14ac:dyDescent="0.2">
      <c r="A437" s="20"/>
      <c r="B437" s="20"/>
      <c r="C437" s="15"/>
      <c r="D437" s="18"/>
      <c r="E437" s="18"/>
      <c r="F437" s="18"/>
      <c r="G437" s="18"/>
      <c r="H437" s="18"/>
      <c r="I437" s="16"/>
      <c r="J437" s="16"/>
      <c r="K437" s="17"/>
      <c r="L437" s="18"/>
      <c r="M437" s="19"/>
      <c r="N437" s="19"/>
      <c r="O437" s="19"/>
      <c r="P437" s="16"/>
      <c r="Q437" s="16"/>
      <c r="R437" s="19"/>
      <c r="S437" s="19"/>
      <c r="T437" s="19"/>
      <c r="U437" s="19"/>
      <c r="V437" s="19"/>
      <c r="W437" s="19"/>
      <c r="X437" s="18"/>
    </row>
    <row r="438" spans="1:24" x14ac:dyDescent="0.2">
      <c r="A438" s="20"/>
      <c r="B438" s="20"/>
      <c r="C438" s="15"/>
      <c r="D438" s="18"/>
      <c r="E438" s="18"/>
      <c r="F438" s="18"/>
      <c r="G438" s="18"/>
      <c r="H438" s="18"/>
      <c r="I438" s="16"/>
      <c r="J438" s="16"/>
      <c r="K438" s="17"/>
      <c r="L438" s="18"/>
      <c r="M438" s="19"/>
      <c r="N438" s="19"/>
      <c r="O438" s="19"/>
      <c r="P438" s="16"/>
      <c r="Q438" s="16"/>
      <c r="R438" s="19"/>
      <c r="S438" s="19"/>
      <c r="T438" s="19"/>
      <c r="U438" s="19"/>
      <c r="V438" s="19"/>
      <c r="W438" s="19"/>
      <c r="X438" s="18"/>
    </row>
    <row r="439" spans="1:24" x14ac:dyDescent="0.2">
      <c r="A439" s="20"/>
      <c r="B439" s="20"/>
      <c r="C439" s="15"/>
      <c r="D439" s="18"/>
      <c r="E439" s="18"/>
      <c r="F439" s="18"/>
      <c r="G439" s="18"/>
      <c r="H439" s="18"/>
      <c r="I439" s="16"/>
      <c r="J439" s="16"/>
      <c r="K439" s="17"/>
      <c r="L439" s="18"/>
      <c r="M439" s="19"/>
      <c r="N439" s="19"/>
      <c r="O439" s="19"/>
      <c r="P439" s="16"/>
      <c r="Q439" s="16"/>
      <c r="R439" s="19"/>
      <c r="S439" s="19"/>
      <c r="T439" s="19"/>
      <c r="U439" s="19"/>
      <c r="V439" s="19"/>
      <c r="W439" s="19"/>
      <c r="X439" s="18"/>
    </row>
    <row r="440" spans="1:24" x14ac:dyDescent="0.2">
      <c r="A440" s="20"/>
      <c r="B440" s="20"/>
      <c r="C440" s="15"/>
      <c r="D440" s="18"/>
      <c r="E440" s="18"/>
      <c r="F440" s="18"/>
      <c r="G440" s="18"/>
      <c r="H440" s="18"/>
      <c r="I440" s="16"/>
      <c r="J440" s="16"/>
      <c r="K440" s="17"/>
      <c r="L440" s="18"/>
      <c r="M440" s="19"/>
      <c r="N440" s="19"/>
      <c r="O440" s="19"/>
      <c r="P440" s="16"/>
      <c r="Q440" s="16"/>
      <c r="R440" s="19"/>
      <c r="S440" s="19"/>
      <c r="T440" s="19"/>
      <c r="U440" s="19"/>
      <c r="V440" s="19"/>
      <c r="W440" s="19"/>
      <c r="X440" s="18"/>
    </row>
    <row r="441" spans="1:24" x14ac:dyDescent="0.2">
      <c r="A441" s="20"/>
      <c r="B441" s="20"/>
      <c r="C441" s="15"/>
      <c r="D441" s="18"/>
      <c r="E441" s="18"/>
      <c r="F441" s="18"/>
      <c r="G441" s="18"/>
      <c r="H441" s="18"/>
      <c r="I441" s="16"/>
      <c r="J441" s="16"/>
      <c r="K441" s="17"/>
      <c r="L441" s="18"/>
      <c r="M441" s="19"/>
      <c r="N441" s="19"/>
      <c r="O441" s="19"/>
      <c r="P441" s="16"/>
      <c r="Q441" s="16"/>
      <c r="R441" s="19"/>
      <c r="S441" s="19"/>
      <c r="T441" s="19"/>
      <c r="U441" s="19"/>
      <c r="V441" s="19"/>
      <c r="W441" s="19"/>
      <c r="X441" s="18"/>
    </row>
    <row r="442" spans="1:24" x14ac:dyDescent="0.2">
      <c r="A442" s="20"/>
      <c r="B442" s="20"/>
      <c r="C442" s="15"/>
      <c r="D442" s="18"/>
      <c r="E442" s="18"/>
      <c r="F442" s="18"/>
      <c r="G442" s="18"/>
      <c r="H442" s="18"/>
      <c r="I442" s="16"/>
      <c r="J442" s="16"/>
      <c r="K442" s="17"/>
      <c r="L442" s="18"/>
      <c r="M442" s="19"/>
      <c r="N442" s="19"/>
      <c r="O442" s="19"/>
      <c r="P442" s="16"/>
      <c r="Q442" s="16"/>
      <c r="R442" s="19"/>
      <c r="S442" s="19"/>
      <c r="T442" s="19"/>
      <c r="U442" s="19"/>
      <c r="V442" s="19"/>
      <c r="W442" s="19"/>
      <c r="X442" s="18"/>
    </row>
    <row r="443" spans="1:24" x14ac:dyDescent="0.2">
      <c r="A443" s="20"/>
      <c r="B443" s="20"/>
      <c r="C443" s="15"/>
      <c r="D443" s="18"/>
      <c r="E443" s="18"/>
      <c r="F443" s="18"/>
      <c r="G443" s="18"/>
      <c r="H443" s="18"/>
      <c r="I443" s="16"/>
      <c r="J443" s="16"/>
      <c r="K443" s="17"/>
      <c r="L443" s="18"/>
      <c r="M443" s="19"/>
      <c r="N443" s="19"/>
      <c r="O443" s="19"/>
      <c r="P443" s="16"/>
      <c r="Q443" s="16"/>
      <c r="R443" s="19"/>
      <c r="S443" s="19"/>
      <c r="T443" s="19"/>
      <c r="U443" s="19"/>
      <c r="V443" s="19"/>
      <c r="W443" s="19"/>
      <c r="X443" s="18"/>
    </row>
    <row r="444" spans="1:24" x14ac:dyDescent="0.2">
      <c r="A444" s="20"/>
      <c r="B444" s="20"/>
      <c r="C444" s="15"/>
      <c r="D444" s="18"/>
      <c r="E444" s="18"/>
      <c r="F444" s="18"/>
      <c r="G444" s="18"/>
      <c r="H444" s="18"/>
      <c r="I444" s="16"/>
      <c r="J444" s="16"/>
      <c r="K444" s="17"/>
      <c r="L444" s="18"/>
      <c r="M444" s="19"/>
      <c r="N444" s="19"/>
      <c r="O444" s="19"/>
      <c r="P444" s="16"/>
      <c r="Q444" s="16"/>
      <c r="R444" s="19"/>
      <c r="S444" s="19"/>
      <c r="T444" s="19"/>
      <c r="U444" s="19"/>
      <c r="V444" s="19"/>
      <c r="W444" s="19"/>
      <c r="X444" s="18"/>
    </row>
    <row r="445" spans="1:24" x14ac:dyDescent="0.2">
      <c r="A445" s="20"/>
      <c r="B445" s="20"/>
      <c r="C445" s="15"/>
      <c r="D445" s="18"/>
      <c r="E445" s="18"/>
      <c r="F445" s="18"/>
      <c r="G445" s="18"/>
      <c r="H445" s="18"/>
      <c r="I445" s="16"/>
      <c r="J445" s="16"/>
      <c r="K445" s="17"/>
      <c r="L445" s="18"/>
      <c r="M445" s="19"/>
      <c r="N445" s="19"/>
      <c r="O445" s="19"/>
      <c r="P445" s="16"/>
      <c r="Q445" s="16"/>
      <c r="R445" s="19"/>
      <c r="S445" s="19"/>
      <c r="T445" s="19"/>
      <c r="U445" s="19"/>
      <c r="V445" s="19"/>
      <c r="W445" s="19"/>
      <c r="X445" s="18"/>
    </row>
    <row r="446" spans="1:24" x14ac:dyDescent="0.2">
      <c r="A446" s="20"/>
      <c r="B446" s="20"/>
      <c r="C446" s="15"/>
      <c r="D446" s="18"/>
      <c r="E446" s="18"/>
      <c r="F446" s="18"/>
      <c r="G446" s="18"/>
      <c r="H446" s="18"/>
      <c r="I446" s="16"/>
      <c r="J446" s="16"/>
      <c r="K446" s="17"/>
      <c r="L446" s="18"/>
      <c r="M446" s="19"/>
      <c r="N446" s="19"/>
      <c r="O446" s="19"/>
      <c r="P446" s="16"/>
      <c r="Q446" s="16"/>
      <c r="R446" s="19"/>
      <c r="S446" s="19"/>
      <c r="T446" s="19"/>
      <c r="U446" s="19"/>
      <c r="V446" s="19"/>
      <c r="W446" s="19"/>
      <c r="X446" s="18"/>
    </row>
    <row r="447" spans="1:24" x14ac:dyDescent="0.2">
      <c r="A447" s="20"/>
      <c r="B447" s="20"/>
      <c r="C447" s="15"/>
      <c r="D447" s="18"/>
      <c r="E447" s="18"/>
      <c r="F447" s="18"/>
      <c r="G447" s="18"/>
      <c r="H447" s="18"/>
      <c r="I447" s="16"/>
      <c r="J447" s="16"/>
      <c r="K447" s="17"/>
      <c r="L447" s="18"/>
      <c r="M447" s="19"/>
      <c r="N447" s="19"/>
      <c r="O447" s="19"/>
      <c r="P447" s="16"/>
      <c r="Q447" s="16"/>
      <c r="R447" s="19"/>
      <c r="S447" s="19"/>
      <c r="T447" s="19"/>
      <c r="U447" s="19"/>
      <c r="V447" s="19"/>
      <c r="W447" s="19"/>
      <c r="X447" s="18"/>
    </row>
    <row r="448" spans="1:24" x14ac:dyDescent="0.2">
      <c r="A448" s="20"/>
      <c r="B448" s="20"/>
      <c r="C448" s="15"/>
      <c r="D448" s="18"/>
      <c r="E448" s="18"/>
      <c r="F448" s="18"/>
      <c r="G448" s="18"/>
      <c r="H448" s="18"/>
      <c r="I448" s="16"/>
      <c r="J448" s="16"/>
      <c r="K448" s="17"/>
      <c r="L448" s="18"/>
      <c r="M448" s="19"/>
      <c r="N448" s="19"/>
      <c r="O448" s="19"/>
      <c r="P448" s="16"/>
      <c r="Q448" s="16"/>
      <c r="R448" s="19"/>
      <c r="S448" s="19"/>
      <c r="T448" s="19"/>
      <c r="U448" s="19"/>
      <c r="V448" s="19"/>
      <c r="W448" s="19"/>
      <c r="X448" s="18"/>
    </row>
    <row r="449" spans="1:24" x14ac:dyDescent="0.2">
      <c r="A449" s="20"/>
      <c r="B449" s="20"/>
      <c r="C449" s="15"/>
      <c r="D449" s="18"/>
      <c r="E449" s="18"/>
      <c r="F449" s="18"/>
      <c r="G449" s="18"/>
      <c r="H449" s="18"/>
      <c r="I449" s="16"/>
      <c r="J449" s="16"/>
      <c r="K449" s="17"/>
      <c r="L449" s="18"/>
      <c r="M449" s="19"/>
      <c r="N449" s="19"/>
      <c r="O449" s="19"/>
      <c r="P449" s="16"/>
      <c r="Q449" s="16"/>
      <c r="R449" s="19"/>
      <c r="S449" s="19"/>
      <c r="T449" s="19"/>
      <c r="U449" s="19"/>
      <c r="V449" s="19"/>
      <c r="W449" s="19"/>
      <c r="X449" s="18"/>
    </row>
    <row r="450" spans="1:24" x14ac:dyDescent="0.2">
      <c r="A450" s="20"/>
      <c r="B450" s="20"/>
      <c r="C450" s="15"/>
      <c r="D450" s="18"/>
      <c r="E450" s="18"/>
      <c r="F450" s="18"/>
      <c r="G450" s="18"/>
      <c r="H450" s="18"/>
      <c r="I450" s="16"/>
      <c r="J450" s="16"/>
      <c r="K450" s="17"/>
      <c r="L450" s="18"/>
      <c r="M450" s="19"/>
      <c r="N450" s="19"/>
      <c r="O450" s="19"/>
      <c r="P450" s="16"/>
      <c r="Q450" s="16"/>
      <c r="R450" s="19"/>
      <c r="S450" s="19"/>
      <c r="T450" s="19"/>
      <c r="U450" s="19"/>
      <c r="V450" s="19"/>
      <c r="W450" s="19"/>
      <c r="X450" s="18"/>
    </row>
    <row r="451" spans="1:24" x14ac:dyDescent="0.2">
      <c r="A451" s="20"/>
      <c r="B451" s="20"/>
      <c r="C451" s="15"/>
      <c r="D451" s="18"/>
      <c r="E451" s="18"/>
      <c r="F451" s="18"/>
      <c r="G451" s="18"/>
      <c r="H451" s="18"/>
      <c r="I451" s="16"/>
      <c r="J451" s="16"/>
      <c r="K451" s="17"/>
      <c r="L451" s="18"/>
      <c r="M451" s="19"/>
      <c r="N451" s="19"/>
      <c r="O451" s="19"/>
      <c r="P451" s="16"/>
      <c r="Q451" s="16"/>
      <c r="R451" s="19"/>
      <c r="S451" s="19"/>
      <c r="T451" s="19"/>
      <c r="U451" s="19"/>
      <c r="V451" s="19"/>
      <c r="W451" s="19"/>
      <c r="X451" s="18"/>
    </row>
    <row r="452" spans="1:24" x14ac:dyDescent="0.2">
      <c r="A452" s="20"/>
      <c r="B452" s="20"/>
      <c r="C452" s="15"/>
      <c r="D452" s="18"/>
      <c r="E452" s="18"/>
      <c r="F452" s="18"/>
      <c r="G452" s="18"/>
      <c r="H452" s="18"/>
      <c r="I452" s="16"/>
      <c r="J452" s="16"/>
      <c r="K452" s="17"/>
      <c r="L452" s="18"/>
      <c r="M452" s="19"/>
      <c r="N452" s="19"/>
      <c r="O452" s="19"/>
      <c r="P452" s="16"/>
      <c r="Q452" s="16"/>
      <c r="R452" s="19"/>
      <c r="S452" s="19"/>
      <c r="T452" s="19"/>
      <c r="U452" s="19"/>
      <c r="V452" s="19"/>
      <c r="W452" s="19"/>
      <c r="X452" s="18"/>
    </row>
    <row r="453" spans="1:24" x14ac:dyDescent="0.2">
      <c r="A453" s="20"/>
      <c r="B453" s="20"/>
      <c r="C453" s="15"/>
      <c r="D453" s="18"/>
      <c r="E453" s="18"/>
      <c r="F453" s="18"/>
      <c r="G453" s="18"/>
      <c r="H453" s="18"/>
      <c r="I453" s="16"/>
      <c r="J453" s="16"/>
      <c r="K453" s="17"/>
      <c r="L453" s="18"/>
      <c r="M453" s="19"/>
      <c r="N453" s="19"/>
      <c r="O453" s="19"/>
      <c r="P453" s="16"/>
      <c r="Q453" s="16"/>
      <c r="R453" s="19"/>
      <c r="S453" s="19"/>
      <c r="T453" s="19"/>
      <c r="U453" s="19"/>
      <c r="V453" s="19"/>
      <c r="W453" s="19"/>
      <c r="X453" s="18"/>
    </row>
    <row r="454" spans="1:24" x14ac:dyDescent="0.2">
      <c r="A454" s="20"/>
      <c r="B454" s="20"/>
      <c r="C454" s="15"/>
      <c r="D454" s="18"/>
      <c r="E454" s="18"/>
      <c r="F454" s="18"/>
      <c r="G454" s="18"/>
      <c r="H454" s="18"/>
      <c r="I454" s="16"/>
      <c r="J454" s="16"/>
      <c r="K454" s="17"/>
      <c r="L454" s="18"/>
      <c r="M454" s="19"/>
      <c r="N454" s="19"/>
      <c r="O454" s="19"/>
      <c r="P454" s="16"/>
      <c r="Q454" s="16"/>
      <c r="R454" s="19"/>
      <c r="S454" s="19"/>
      <c r="T454" s="19"/>
      <c r="U454" s="19"/>
      <c r="V454" s="19"/>
      <c r="W454" s="19"/>
      <c r="X454" s="18"/>
    </row>
    <row r="455" spans="1:24" x14ac:dyDescent="0.2">
      <c r="A455" s="20"/>
      <c r="B455" s="20"/>
      <c r="C455" s="15"/>
      <c r="D455" s="18"/>
      <c r="E455" s="18"/>
      <c r="F455" s="18"/>
      <c r="G455" s="18"/>
      <c r="H455" s="18"/>
      <c r="I455" s="16"/>
      <c r="J455" s="16"/>
      <c r="K455" s="17"/>
      <c r="L455" s="18"/>
      <c r="M455" s="19"/>
      <c r="N455" s="19"/>
      <c r="O455" s="19"/>
      <c r="P455" s="16"/>
      <c r="Q455" s="16"/>
      <c r="R455" s="19"/>
      <c r="S455" s="19"/>
      <c r="T455" s="19"/>
      <c r="U455" s="19"/>
      <c r="V455" s="19"/>
      <c r="W455" s="19"/>
      <c r="X455" s="18"/>
    </row>
    <row r="456" spans="1:24" x14ac:dyDescent="0.2">
      <c r="A456" s="20"/>
      <c r="B456" s="20"/>
      <c r="C456" s="15"/>
      <c r="D456" s="18"/>
      <c r="E456" s="18"/>
      <c r="F456" s="18"/>
      <c r="G456" s="18"/>
      <c r="H456" s="18"/>
      <c r="I456" s="16"/>
      <c r="J456" s="16"/>
      <c r="K456" s="17"/>
      <c r="L456" s="18"/>
      <c r="M456" s="19"/>
      <c r="N456" s="19"/>
      <c r="O456" s="19"/>
      <c r="P456" s="16"/>
      <c r="Q456" s="16"/>
      <c r="R456" s="19"/>
      <c r="S456" s="19"/>
      <c r="T456" s="19"/>
      <c r="U456" s="19"/>
      <c r="V456" s="19"/>
      <c r="W456" s="19"/>
      <c r="X456" s="18"/>
    </row>
    <row r="457" spans="1:24" x14ac:dyDescent="0.2">
      <c r="A457" s="20"/>
      <c r="B457" s="20"/>
      <c r="C457" s="15"/>
      <c r="D457" s="18"/>
      <c r="E457" s="18"/>
      <c r="F457" s="18"/>
      <c r="G457" s="18"/>
      <c r="H457" s="18"/>
      <c r="I457" s="16"/>
      <c r="J457" s="16"/>
      <c r="K457" s="17"/>
      <c r="L457" s="18"/>
      <c r="M457" s="19"/>
      <c r="N457" s="19"/>
      <c r="O457" s="19"/>
      <c r="P457" s="16"/>
      <c r="Q457" s="16"/>
      <c r="R457" s="19"/>
      <c r="S457" s="19"/>
      <c r="T457" s="19"/>
      <c r="U457" s="19"/>
      <c r="V457" s="19"/>
      <c r="W457" s="19"/>
      <c r="X457" s="18"/>
    </row>
    <row r="458" spans="1:24" x14ac:dyDescent="0.2">
      <c r="A458" s="20"/>
      <c r="B458" s="20"/>
      <c r="C458" s="15"/>
      <c r="D458" s="18"/>
      <c r="E458" s="18"/>
      <c r="F458" s="18"/>
      <c r="G458" s="18"/>
      <c r="H458" s="18"/>
      <c r="I458" s="16"/>
      <c r="J458" s="16"/>
      <c r="K458" s="17"/>
      <c r="L458" s="18"/>
      <c r="M458" s="19"/>
      <c r="N458" s="19"/>
      <c r="O458" s="19"/>
      <c r="P458" s="16"/>
      <c r="Q458" s="16"/>
      <c r="R458" s="19"/>
      <c r="S458" s="19"/>
      <c r="T458" s="19"/>
      <c r="U458" s="19"/>
      <c r="V458" s="19"/>
      <c r="W458" s="19"/>
      <c r="X458" s="18"/>
    </row>
    <row r="459" spans="1:24" x14ac:dyDescent="0.2">
      <c r="A459" s="20"/>
      <c r="B459" s="20"/>
      <c r="C459" s="15"/>
      <c r="D459" s="18"/>
      <c r="E459" s="18"/>
      <c r="F459" s="18"/>
      <c r="G459" s="18"/>
      <c r="H459" s="18"/>
      <c r="I459" s="16"/>
      <c r="J459" s="16"/>
      <c r="K459" s="17"/>
      <c r="L459" s="18"/>
      <c r="M459" s="19"/>
      <c r="N459" s="19"/>
      <c r="O459" s="19"/>
      <c r="P459" s="16"/>
      <c r="Q459" s="16"/>
      <c r="R459" s="19"/>
      <c r="S459" s="19"/>
      <c r="T459" s="19"/>
      <c r="U459" s="19"/>
      <c r="V459" s="19"/>
      <c r="W459" s="19"/>
      <c r="X459" s="18"/>
    </row>
    <row r="460" spans="1:24" x14ac:dyDescent="0.2">
      <c r="A460" s="20"/>
      <c r="B460" s="20"/>
      <c r="C460" s="15"/>
      <c r="D460" s="18"/>
      <c r="E460" s="18"/>
      <c r="F460" s="18"/>
      <c r="G460" s="18"/>
      <c r="H460" s="18"/>
      <c r="I460" s="16"/>
      <c r="J460" s="16"/>
      <c r="K460" s="17"/>
      <c r="L460" s="18"/>
      <c r="M460" s="19"/>
      <c r="N460" s="19"/>
      <c r="O460" s="19"/>
      <c r="P460" s="16"/>
      <c r="Q460" s="16"/>
      <c r="R460" s="19"/>
      <c r="S460" s="19"/>
      <c r="T460" s="19"/>
      <c r="U460" s="19"/>
      <c r="V460" s="19"/>
      <c r="W460" s="19"/>
      <c r="X460" s="18"/>
    </row>
    <row r="461" spans="1:24" x14ac:dyDescent="0.2">
      <c r="A461" s="20"/>
      <c r="B461" s="20"/>
      <c r="C461" s="15"/>
      <c r="D461" s="18"/>
      <c r="E461" s="18"/>
      <c r="F461" s="18"/>
      <c r="G461" s="18"/>
      <c r="H461" s="18"/>
      <c r="I461" s="16"/>
      <c r="J461" s="16"/>
      <c r="K461" s="17"/>
      <c r="L461" s="18"/>
      <c r="M461" s="19"/>
      <c r="N461" s="19"/>
      <c r="O461" s="19"/>
      <c r="P461" s="16"/>
      <c r="Q461" s="16"/>
      <c r="R461" s="19"/>
      <c r="S461" s="19"/>
      <c r="T461" s="19"/>
      <c r="U461" s="19"/>
      <c r="V461" s="19"/>
      <c r="W461" s="19"/>
      <c r="X461" s="18"/>
    </row>
    <row r="462" spans="1:24" x14ac:dyDescent="0.2">
      <c r="A462" s="20"/>
      <c r="B462" s="20"/>
      <c r="C462" s="15"/>
      <c r="D462" s="18"/>
      <c r="E462" s="18"/>
      <c r="F462" s="18"/>
      <c r="G462" s="18"/>
      <c r="H462" s="18"/>
      <c r="I462" s="16"/>
      <c r="J462" s="16"/>
      <c r="K462" s="17"/>
      <c r="L462" s="18"/>
      <c r="M462" s="19"/>
      <c r="N462" s="19"/>
      <c r="O462" s="19"/>
      <c r="P462" s="16"/>
      <c r="Q462" s="16"/>
      <c r="R462" s="19"/>
      <c r="S462" s="19"/>
      <c r="T462" s="19"/>
      <c r="U462" s="19"/>
      <c r="V462" s="19"/>
      <c r="W462" s="19"/>
      <c r="X462" s="18"/>
    </row>
    <row r="463" spans="1:24" x14ac:dyDescent="0.2">
      <c r="A463" s="20"/>
      <c r="B463" s="20"/>
      <c r="C463" s="15"/>
      <c r="D463" s="18"/>
      <c r="E463" s="18"/>
      <c r="F463" s="18"/>
      <c r="G463" s="18"/>
      <c r="H463" s="18"/>
      <c r="I463" s="16"/>
      <c r="J463" s="16"/>
      <c r="K463" s="17"/>
      <c r="L463" s="18"/>
      <c r="M463" s="19"/>
      <c r="N463" s="19"/>
      <c r="O463" s="19"/>
      <c r="P463" s="16"/>
      <c r="Q463" s="16"/>
      <c r="R463" s="19"/>
      <c r="S463" s="19"/>
      <c r="T463" s="19"/>
      <c r="U463" s="19"/>
      <c r="V463" s="19"/>
      <c r="W463" s="19"/>
      <c r="X463" s="18"/>
    </row>
    <row r="464" spans="1:24" x14ac:dyDescent="0.2">
      <c r="A464" s="20"/>
      <c r="B464" s="20"/>
      <c r="C464" s="15"/>
      <c r="D464" s="18"/>
      <c r="E464" s="18"/>
      <c r="F464" s="18"/>
      <c r="G464" s="18"/>
      <c r="H464" s="18"/>
      <c r="I464" s="16"/>
      <c r="J464" s="16"/>
      <c r="K464" s="17"/>
      <c r="L464" s="18"/>
      <c r="M464" s="19"/>
      <c r="N464" s="19"/>
      <c r="O464" s="19"/>
      <c r="P464" s="16"/>
      <c r="Q464" s="16"/>
      <c r="R464" s="19"/>
      <c r="S464" s="19"/>
      <c r="T464" s="19"/>
      <c r="U464" s="19"/>
      <c r="V464" s="19"/>
      <c r="W464" s="19"/>
      <c r="X464" s="18"/>
    </row>
    <row r="465" spans="1:24" x14ac:dyDescent="0.2">
      <c r="A465" s="20"/>
      <c r="B465" s="20"/>
      <c r="C465" s="15"/>
      <c r="D465" s="18"/>
      <c r="E465" s="18"/>
      <c r="F465" s="18"/>
      <c r="G465" s="18"/>
      <c r="H465" s="18"/>
      <c r="I465" s="16"/>
      <c r="J465" s="16"/>
      <c r="K465" s="17"/>
      <c r="L465" s="18"/>
      <c r="M465" s="19"/>
      <c r="N465" s="19"/>
      <c r="O465" s="19"/>
      <c r="P465" s="16"/>
      <c r="Q465" s="16"/>
      <c r="R465" s="19"/>
      <c r="S465" s="19"/>
      <c r="T465" s="19"/>
      <c r="U465" s="19"/>
      <c r="V465" s="19"/>
      <c r="W465" s="19"/>
      <c r="X465" s="18"/>
    </row>
    <row r="466" spans="1:24" x14ac:dyDescent="0.2">
      <c r="A466" s="20"/>
      <c r="B466" s="20"/>
      <c r="C466" s="15"/>
      <c r="D466" s="18"/>
      <c r="E466" s="18"/>
      <c r="F466" s="18"/>
      <c r="G466" s="18"/>
      <c r="H466" s="18"/>
      <c r="I466" s="16"/>
      <c r="J466" s="16"/>
      <c r="K466" s="17"/>
      <c r="L466" s="18"/>
      <c r="M466" s="19"/>
      <c r="N466" s="19"/>
      <c r="O466" s="19"/>
      <c r="P466" s="16"/>
      <c r="Q466" s="16"/>
      <c r="R466" s="19"/>
      <c r="S466" s="19"/>
      <c r="T466" s="19"/>
      <c r="U466" s="19"/>
      <c r="V466" s="19"/>
      <c r="W466" s="19"/>
      <c r="X466" s="18"/>
    </row>
    <row r="467" spans="1:24" x14ac:dyDescent="0.2">
      <c r="A467" s="20"/>
      <c r="B467" s="20"/>
      <c r="C467" s="15"/>
      <c r="D467" s="18"/>
      <c r="E467" s="18"/>
      <c r="F467" s="18"/>
      <c r="G467" s="18"/>
      <c r="H467" s="18"/>
      <c r="I467" s="16"/>
      <c r="J467" s="16"/>
      <c r="K467" s="17"/>
      <c r="L467" s="18"/>
      <c r="M467" s="19"/>
      <c r="N467" s="19"/>
      <c r="O467" s="19"/>
      <c r="P467" s="16"/>
      <c r="Q467" s="16"/>
      <c r="R467" s="19"/>
      <c r="S467" s="19"/>
      <c r="T467" s="19"/>
      <c r="U467" s="19"/>
      <c r="V467" s="19"/>
      <c r="W467" s="19"/>
      <c r="X467" s="18"/>
    </row>
    <row r="468" spans="1:24" x14ac:dyDescent="0.2">
      <c r="A468" s="20"/>
      <c r="B468" s="20"/>
      <c r="C468" s="15"/>
      <c r="D468" s="18"/>
      <c r="E468" s="18"/>
      <c r="F468" s="18"/>
      <c r="G468" s="18"/>
      <c r="H468" s="18"/>
      <c r="I468" s="16"/>
      <c r="J468" s="16"/>
      <c r="K468" s="17"/>
      <c r="L468" s="18"/>
      <c r="M468" s="19"/>
      <c r="N468" s="19"/>
      <c r="O468" s="19"/>
      <c r="P468" s="16"/>
      <c r="Q468" s="16"/>
      <c r="R468" s="19"/>
      <c r="S468" s="19"/>
      <c r="T468" s="19"/>
      <c r="U468" s="19"/>
      <c r="V468" s="19"/>
      <c r="W468" s="19"/>
      <c r="X468" s="18"/>
    </row>
    <row r="469" spans="1:24" x14ac:dyDescent="0.2">
      <c r="A469" s="20"/>
      <c r="B469" s="20"/>
      <c r="C469" s="15"/>
      <c r="D469" s="18"/>
      <c r="E469" s="18"/>
      <c r="F469" s="18"/>
      <c r="G469" s="18"/>
      <c r="H469" s="18"/>
      <c r="I469" s="16"/>
      <c r="J469" s="16"/>
      <c r="K469" s="17"/>
      <c r="L469" s="18"/>
      <c r="M469" s="19"/>
      <c r="N469" s="19"/>
      <c r="O469" s="19"/>
      <c r="P469" s="16"/>
      <c r="Q469" s="16"/>
      <c r="R469" s="19"/>
      <c r="S469" s="19"/>
      <c r="T469" s="19"/>
      <c r="U469" s="19"/>
      <c r="V469" s="19"/>
      <c r="W469" s="19"/>
      <c r="X469" s="18"/>
    </row>
    <row r="470" spans="1:24" x14ac:dyDescent="0.2">
      <c r="A470" s="20"/>
      <c r="B470" s="20"/>
      <c r="C470" s="15"/>
      <c r="D470" s="18"/>
      <c r="E470" s="18"/>
      <c r="F470" s="18"/>
      <c r="G470" s="18"/>
      <c r="H470" s="18"/>
      <c r="I470" s="16"/>
      <c r="J470" s="16"/>
      <c r="K470" s="17"/>
      <c r="L470" s="18"/>
      <c r="M470" s="19"/>
      <c r="N470" s="19"/>
      <c r="O470" s="19"/>
      <c r="P470" s="16"/>
      <c r="Q470" s="16"/>
      <c r="R470" s="19"/>
      <c r="S470" s="19"/>
      <c r="T470" s="19"/>
      <c r="U470" s="19"/>
      <c r="V470" s="19"/>
      <c r="W470" s="19"/>
      <c r="X470" s="18"/>
    </row>
    <row r="471" spans="1:24" x14ac:dyDescent="0.2">
      <c r="A471" s="20"/>
      <c r="B471" s="20"/>
      <c r="C471" s="15"/>
      <c r="D471" s="18"/>
      <c r="E471" s="18"/>
      <c r="F471" s="18"/>
      <c r="G471" s="18"/>
      <c r="H471" s="18"/>
      <c r="I471" s="16"/>
      <c r="J471" s="16"/>
      <c r="K471" s="17"/>
      <c r="L471" s="18"/>
      <c r="M471" s="19"/>
      <c r="N471" s="19"/>
      <c r="O471" s="19"/>
      <c r="P471" s="16"/>
      <c r="Q471" s="16"/>
      <c r="R471" s="19"/>
      <c r="S471" s="19"/>
      <c r="T471" s="19"/>
      <c r="U471" s="19"/>
      <c r="V471" s="19"/>
      <c r="W471" s="19"/>
      <c r="X471" s="18"/>
    </row>
    <row r="472" spans="1:24" x14ac:dyDescent="0.2">
      <c r="A472" s="20"/>
      <c r="B472" s="20"/>
      <c r="C472" s="15"/>
      <c r="D472" s="18"/>
      <c r="E472" s="18"/>
      <c r="F472" s="18"/>
      <c r="G472" s="18"/>
      <c r="H472" s="18"/>
      <c r="I472" s="16"/>
      <c r="J472" s="16"/>
      <c r="K472" s="17"/>
      <c r="L472" s="18"/>
      <c r="M472" s="19"/>
      <c r="N472" s="19"/>
      <c r="O472" s="19"/>
      <c r="P472" s="16"/>
      <c r="Q472" s="16"/>
      <c r="R472" s="19"/>
      <c r="S472" s="19"/>
      <c r="T472" s="19"/>
      <c r="U472" s="19"/>
      <c r="V472" s="19"/>
      <c r="W472" s="19"/>
      <c r="X472" s="18"/>
    </row>
    <row r="473" spans="1:24" x14ac:dyDescent="0.2">
      <c r="A473" s="20"/>
      <c r="B473" s="20"/>
      <c r="C473" s="15"/>
      <c r="D473" s="18"/>
      <c r="E473" s="18"/>
      <c r="F473" s="18"/>
      <c r="G473" s="18"/>
      <c r="H473" s="18"/>
      <c r="I473" s="16"/>
      <c r="J473" s="16"/>
      <c r="K473" s="17"/>
      <c r="L473" s="18"/>
      <c r="M473" s="19"/>
      <c r="N473" s="19"/>
      <c r="O473" s="19"/>
      <c r="P473" s="16"/>
      <c r="Q473" s="16"/>
      <c r="R473" s="19"/>
      <c r="S473" s="19"/>
      <c r="T473" s="19"/>
      <c r="U473" s="19"/>
      <c r="V473" s="19"/>
      <c r="W473" s="19"/>
      <c r="X473" s="18"/>
    </row>
    <row r="474" spans="1:24" x14ac:dyDescent="0.2">
      <c r="A474" s="20"/>
      <c r="B474" s="20"/>
      <c r="C474" s="15"/>
      <c r="D474" s="18"/>
      <c r="E474" s="18"/>
      <c r="F474" s="18"/>
      <c r="G474" s="18"/>
      <c r="H474" s="18"/>
      <c r="I474" s="16"/>
      <c r="J474" s="16"/>
      <c r="K474" s="17"/>
      <c r="L474" s="18"/>
      <c r="M474" s="19"/>
      <c r="N474" s="19"/>
      <c r="O474" s="19"/>
      <c r="P474" s="16"/>
      <c r="Q474" s="16"/>
      <c r="R474" s="19"/>
      <c r="S474" s="19"/>
      <c r="T474" s="19"/>
      <c r="U474" s="19"/>
      <c r="V474" s="19"/>
      <c r="W474" s="19"/>
      <c r="X474" s="18"/>
    </row>
    <row r="475" spans="1:24" x14ac:dyDescent="0.2">
      <c r="A475" s="20"/>
      <c r="B475" s="20"/>
      <c r="C475" s="15"/>
      <c r="D475" s="18"/>
      <c r="E475" s="18"/>
      <c r="F475" s="18"/>
      <c r="G475" s="18"/>
      <c r="H475" s="18"/>
      <c r="I475" s="16"/>
      <c r="J475" s="16"/>
      <c r="K475" s="17"/>
      <c r="L475" s="18"/>
      <c r="M475" s="19"/>
      <c r="N475" s="19"/>
      <c r="O475" s="19"/>
      <c r="P475" s="16"/>
      <c r="Q475" s="16"/>
      <c r="R475" s="19"/>
      <c r="S475" s="19"/>
      <c r="T475" s="19"/>
      <c r="U475" s="19"/>
      <c r="V475" s="19"/>
      <c r="W475" s="19"/>
      <c r="X475" s="18"/>
    </row>
    <row r="476" spans="1:24" x14ac:dyDescent="0.2">
      <c r="A476" s="20"/>
      <c r="B476" s="20"/>
      <c r="C476" s="15"/>
      <c r="D476" s="18"/>
      <c r="E476" s="18"/>
      <c r="F476" s="18"/>
      <c r="G476" s="18"/>
      <c r="H476" s="18"/>
      <c r="I476" s="16"/>
      <c r="J476" s="16"/>
      <c r="K476" s="17"/>
      <c r="L476" s="18"/>
      <c r="M476" s="19"/>
      <c r="N476" s="19"/>
      <c r="O476" s="19"/>
      <c r="P476" s="16"/>
      <c r="Q476" s="16"/>
      <c r="R476" s="19"/>
      <c r="S476" s="19"/>
      <c r="T476" s="19"/>
      <c r="U476" s="19"/>
      <c r="V476" s="19"/>
      <c r="W476" s="19"/>
      <c r="X476" s="18"/>
    </row>
    <row r="477" spans="1:24" x14ac:dyDescent="0.2">
      <c r="A477" s="20"/>
      <c r="B477" s="20"/>
      <c r="C477" s="15"/>
      <c r="D477" s="18"/>
      <c r="E477" s="18"/>
      <c r="F477" s="18"/>
      <c r="G477" s="18"/>
      <c r="H477" s="18"/>
      <c r="I477" s="16"/>
      <c r="J477" s="16"/>
      <c r="K477" s="17"/>
      <c r="L477" s="18"/>
      <c r="M477" s="19"/>
      <c r="N477" s="19"/>
      <c r="O477" s="19"/>
      <c r="P477" s="16"/>
      <c r="Q477" s="16"/>
      <c r="R477" s="19"/>
      <c r="S477" s="19"/>
      <c r="T477" s="19"/>
      <c r="U477" s="19"/>
      <c r="V477" s="19"/>
      <c r="W477" s="19"/>
      <c r="X477" s="18"/>
    </row>
    <row r="478" spans="1:24" x14ac:dyDescent="0.2">
      <c r="A478" s="20"/>
      <c r="B478" s="20"/>
      <c r="C478" s="15"/>
      <c r="D478" s="18"/>
      <c r="E478" s="18"/>
      <c r="F478" s="18"/>
      <c r="G478" s="18"/>
      <c r="H478" s="18"/>
      <c r="I478" s="16"/>
      <c r="J478" s="16"/>
      <c r="K478" s="17"/>
      <c r="L478" s="18"/>
      <c r="M478" s="19"/>
      <c r="N478" s="19"/>
      <c r="O478" s="19"/>
      <c r="P478" s="16"/>
      <c r="Q478" s="16"/>
      <c r="R478" s="19"/>
      <c r="S478" s="19"/>
      <c r="T478" s="19"/>
      <c r="U478" s="19"/>
      <c r="V478" s="19"/>
      <c r="W478" s="19"/>
      <c r="X478" s="18"/>
    </row>
    <row r="479" spans="1:24" x14ac:dyDescent="0.2">
      <c r="A479" s="20"/>
      <c r="B479" s="20"/>
      <c r="C479" s="15"/>
      <c r="D479" s="18"/>
      <c r="E479" s="18"/>
      <c r="F479" s="18"/>
      <c r="G479" s="18"/>
      <c r="H479" s="18"/>
      <c r="I479" s="16"/>
      <c r="J479" s="16"/>
      <c r="K479" s="17"/>
      <c r="L479" s="18"/>
      <c r="M479" s="19"/>
      <c r="N479" s="19"/>
      <c r="O479" s="19"/>
      <c r="P479" s="16"/>
      <c r="Q479" s="16"/>
      <c r="R479" s="19"/>
      <c r="S479" s="19"/>
      <c r="T479" s="19"/>
      <c r="U479" s="19"/>
      <c r="V479" s="19"/>
      <c r="W479" s="19"/>
      <c r="X479" s="18"/>
    </row>
    <row r="480" spans="1:24" x14ac:dyDescent="0.2">
      <c r="A480" s="20"/>
      <c r="B480" s="20"/>
      <c r="C480" s="15"/>
      <c r="D480" s="18"/>
      <c r="E480" s="18"/>
      <c r="F480" s="18"/>
      <c r="G480" s="18"/>
      <c r="H480" s="18"/>
      <c r="I480" s="16"/>
      <c r="J480" s="16"/>
      <c r="K480" s="17"/>
      <c r="L480" s="18"/>
      <c r="M480" s="19"/>
      <c r="N480" s="19"/>
      <c r="O480" s="19"/>
      <c r="P480" s="16"/>
      <c r="Q480" s="16"/>
      <c r="R480" s="19"/>
      <c r="S480" s="19"/>
      <c r="T480" s="19"/>
      <c r="U480" s="19"/>
      <c r="V480" s="19"/>
      <c r="W480" s="19"/>
      <c r="X480" s="18"/>
    </row>
    <row r="481" spans="1:24" x14ac:dyDescent="0.2">
      <c r="A481" s="20"/>
      <c r="B481" s="20"/>
      <c r="C481" s="15"/>
      <c r="D481" s="18"/>
      <c r="E481" s="18"/>
      <c r="F481" s="18"/>
      <c r="G481" s="18"/>
      <c r="H481" s="18"/>
      <c r="I481" s="16"/>
      <c r="J481" s="16"/>
      <c r="K481" s="17"/>
      <c r="L481" s="18"/>
      <c r="M481" s="19"/>
      <c r="N481" s="19"/>
      <c r="O481" s="19"/>
      <c r="P481" s="16"/>
      <c r="Q481" s="16"/>
      <c r="R481" s="19"/>
      <c r="S481" s="19"/>
      <c r="T481" s="19"/>
      <c r="U481" s="19"/>
      <c r="V481" s="19"/>
      <c r="W481" s="19"/>
      <c r="X481" s="18"/>
    </row>
    <row r="482" spans="1:24" x14ac:dyDescent="0.2">
      <c r="A482" s="20"/>
      <c r="B482" s="20"/>
      <c r="C482" s="15"/>
      <c r="D482" s="18"/>
      <c r="E482" s="18"/>
      <c r="F482" s="18"/>
      <c r="G482" s="18"/>
      <c r="H482" s="18"/>
      <c r="I482" s="16"/>
      <c r="J482" s="16"/>
      <c r="K482" s="17"/>
      <c r="L482" s="18"/>
      <c r="M482" s="19"/>
      <c r="N482" s="19"/>
      <c r="O482" s="19"/>
      <c r="P482" s="16"/>
      <c r="Q482" s="16"/>
      <c r="R482" s="19"/>
      <c r="S482" s="19"/>
      <c r="T482" s="19"/>
      <c r="U482" s="19"/>
      <c r="V482" s="19"/>
      <c r="W482" s="19"/>
      <c r="X482" s="18"/>
    </row>
    <row r="483" spans="1:24" x14ac:dyDescent="0.2">
      <c r="A483" s="20"/>
      <c r="B483" s="20"/>
      <c r="C483" s="15"/>
      <c r="D483" s="18"/>
      <c r="E483" s="18"/>
      <c r="F483" s="18"/>
      <c r="G483" s="18"/>
      <c r="H483" s="18"/>
      <c r="I483" s="16"/>
      <c r="J483" s="16"/>
      <c r="K483" s="17"/>
      <c r="L483" s="18"/>
      <c r="M483" s="19"/>
      <c r="N483" s="19"/>
      <c r="O483" s="19"/>
      <c r="P483" s="16"/>
      <c r="Q483" s="16"/>
      <c r="R483" s="19"/>
      <c r="S483" s="19"/>
      <c r="T483" s="19"/>
      <c r="U483" s="19"/>
      <c r="V483" s="19"/>
      <c r="W483" s="19"/>
      <c r="X483" s="18"/>
    </row>
    <row r="484" spans="1:24" x14ac:dyDescent="0.2">
      <c r="A484" s="20"/>
      <c r="B484" s="20"/>
      <c r="C484" s="15"/>
      <c r="D484" s="18"/>
      <c r="E484" s="18"/>
      <c r="F484" s="18"/>
      <c r="G484" s="18"/>
      <c r="H484" s="18"/>
      <c r="I484" s="16"/>
      <c r="J484" s="16"/>
      <c r="K484" s="17"/>
      <c r="L484" s="18"/>
      <c r="M484" s="19"/>
      <c r="N484" s="19"/>
      <c r="O484" s="19"/>
      <c r="P484" s="16"/>
      <c r="Q484" s="16"/>
      <c r="R484" s="19"/>
      <c r="S484" s="19"/>
      <c r="T484" s="19"/>
      <c r="U484" s="19"/>
      <c r="V484" s="19"/>
      <c r="W484" s="19"/>
      <c r="X484" s="18"/>
    </row>
    <row r="485" spans="1:24" x14ac:dyDescent="0.2">
      <c r="A485" s="20"/>
      <c r="B485" s="20"/>
      <c r="C485" s="15"/>
      <c r="D485" s="18"/>
      <c r="E485" s="18"/>
      <c r="F485" s="18"/>
      <c r="G485" s="18"/>
      <c r="H485" s="18"/>
      <c r="I485" s="16"/>
      <c r="J485" s="16"/>
      <c r="K485" s="17"/>
      <c r="L485" s="18"/>
      <c r="M485" s="19"/>
      <c r="N485" s="19"/>
      <c r="O485" s="19"/>
      <c r="P485" s="16"/>
      <c r="Q485" s="16"/>
      <c r="R485" s="19"/>
      <c r="S485" s="19"/>
      <c r="T485" s="19"/>
      <c r="U485" s="19"/>
      <c r="V485" s="19"/>
      <c r="W485" s="19"/>
      <c r="X485" s="18"/>
    </row>
    <row r="486" spans="1:24" x14ac:dyDescent="0.2">
      <c r="A486" s="20"/>
      <c r="B486" s="20"/>
      <c r="C486" s="15"/>
      <c r="D486" s="18"/>
      <c r="E486" s="18"/>
      <c r="F486" s="18"/>
      <c r="G486" s="18"/>
      <c r="H486" s="18"/>
      <c r="I486" s="16"/>
      <c r="J486" s="16"/>
      <c r="K486" s="17"/>
      <c r="L486" s="18"/>
      <c r="M486" s="19"/>
      <c r="N486" s="19"/>
      <c r="O486" s="19"/>
      <c r="P486" s="16"/>
      <c r="Q486" s="16"/>
      <c r="R486" s="19"/>
      <c r="S486" s="19"/>
      <c r="T486" s="19"/>
      <c r="U486" s="19"/>
      <c r="V486" s="19"/>
      <c r="W486" s="19"/>
      <c r="X486" s="18"/>
    </row>
    <row r="487" spans="1:24" x14ac:dyDescent="0.2">
      <c r="A487" s="20"/>
      <c r="B487" s="20"/>
      <c r="C487" s="15"/>
      <c r="D487" s="18"/>
      <c r="E487" s="18"/>
      <c r="F487" s="18"/>
      <c r="G487" s="18"/>
      <c r="H487" s="18"/>
      <c r="I487" s="16"/>
      <c r="J487" s="16"/>
      <c r="K487" s="17"/>
      <c r="L487" s="18"/>
      <c r="M487" s="19"/>
      <c r="N487" s="19"/>
      <c r="O487" s="19"/>
      <c r="P487" s="16"/>
      <c r="Q487" s="16"/>
      <c r="R487" s="19"/>
      <c r="S487" s="19"/>
      <c r="T487" s="19"/>
      <c r="U487" s="19"/>
      <c r="V487" s="19"/>
      <c r="W487" s="19"/>
      <c r="X487" s="18"/>
    </row>
    <row r="488" spans="1:24" x14ac:dyDescent="0.2">
      <c r="A488" s="20"/>
      <c r="B488" s="20"/>
      <c r="C488" s="15"/>
      <c r="D488" s="18"/>
      <c r="E488" s="18"/>
      <c r="F488" s="18"/>
      <c r="G488" s="18"/>
      <c r="H488" s="18"/>
      <c r="I488" s="16"/>
      <c r="J488" s="16"/>
      <c r="K488" s="17"/>
      <c r="L488" s="18"/>
      <c r="M488" s="19"/>
      <c r="N488" s="19"/>
      <c r="O488" s="19"/>
      <c r="P488" s="16"/>
      <c r="Q488" s="16"/>
      <c r="R488" s="19"/>
      <c r="S488" s="19"/>
      <c r="T488" s="19"/>
      <c r="U488" s="19"/>
      <c r="V488" s="19"/>
      <c r="W488" s="19"/>
      <c r="X488" s="18"/>
    </row>
    <row r="489" spans="1:24" x14ac:dyDescent="0.2">
      <c r="A489" s="20"/>
      <c r="B489" s="20"/>
      <c r="C489" s="15"/>
      <c r="D489" s="18"/>
      <c r="E489" s="18"/>
      <c r="F489" s="18"/>
      <c r="G489" s="18"/>
      <c r="H489" s="18"/>
      <c r="I489" s="16"/>
      <c r="J489" s="16"/>
      <c r="K489" s="17"/>
      <c r="L489" s="18"/>
      <c r="M489" s="19"/>
      <c r="N489" s="19"/>
      <c r="O489" s="19"/>
      <c r="P489" s="16"/>
      <c r="Q489" s="16"/>
      <c r="R489" s="19"/>
      <c r="S489" s="19"/>
      <c r="T489" s="19"/>
      <c r="U489" s="19"/>
      <c r="V489" s="19"/>
      <c r="W489" s="19"/>
      <c r="X489" s="18"/>
    </row>
    <row r="490" spans="1:24" x14ac:dyDescent="0.2">
      <c r="A490" s="20"/>
      <c r="B490" s="20"/>
      <c r="C490" s="15"/>
      <c r="D490" s="18"/>
      <c r="E490" s="18"/>
      <c r="F490" s="18"/>
      <c r="G490" s="18"/>
      <c r="H490" s="18"/>
      <c r="I490" s="16"/>
      <c r="J490" s="16"/>
      <c r="K490" s="17"/>
      <c r="L490" s="18"/>
      <c r="M490" s="19"/>
      <c r="N490" s="19"/>
      <c r="O490" s="19"/>
      <c r="P490" s="16"/>
      <c r="Q490" s="16"/>
      <c r="R490" s="19"/>
      <c r="S490" s="19"/>
      <c r="T490" s="19"/>
      <c r="U490" s="19"/>
      <c r="V490" s="19"/>
      <c r="W490" s="19"/>
      <c r="X490" s="18"/>
    </row>
    <row r="491" spans="1:24" x14ac:dyDescent="0.2">
      <c r="A491" s="20"/>
      <c r="B491" s="20"/>
      <c r="C491" s="15"/>
      <c r="D491" s="18"/>
      <c r="E491" s="18"/>
      <c r="F491" s="18"/>
      <c r="G491" s="18"/>
      <c r="H491" s="18"/>
      <c r="I491" s="16"/>
      <c r="J491" s="16"/>
      <c r="K491" s="17"/>
      <c r="L491" s="18"/>
      <c r="M491" s="19"/>
      <c r="N491" s="19"/>
      <c r="O491" s="19"/>
      <c r="P491" s="16"/>
      <c r="Q491" s="16"/>
      <c r="R491" s="19"/>
      <c r="S491" s="19"/>
      <c r="T491" s="19"/>
      <c r="U491" s="19"/>
      <c r="V491" s="19"/>
      <c r="W491" s="19"/>
      <c r="X491" s="18"/>
    </row>
    <row r="492" spans="1:24" x14ac:dyDescent="0.2">
      <c r="A492" s="20"/>
      <c r="B492" s="20"/>
      <c r="C492" s="15"/>
      <c r="D492" s="18"/>
      <c r="E492" s="18"/>
      <c r="F492" s="18"/>
      <c r="G492" s="18"/>
      <c r="H492" s="18"/>
      <c r="I492" s="16"/>
      <c r="J492" s="16"/>
      <c r="K492" s="17"/>
      <c r="L492" s="18"/>
      <c r="M492" s="19"/>
      <c r="N492" s="19"/>
      <c r="O492" s="19"/>
      <c r="P492" s="16"/>
      <c r="Q492" s="16"/>
      <c r="R492" s="19"/>
      <c r="S492" s="19"/>
      <c r="T492" s="19"/>
      <c r="U492" s="19"/>
      <c r="V492" s="19"/>
      <c r="W492" s="19"/>
      <c r="X492" s="18"/>
    </row>
    <row r="493" spans="1:24" x14ac:dyDescent="0.2">
      <c r="A493" s="20"/>
      <c r="B493" s="20"/>
      <c r="C493" s="15"/>
      <c r="D493" s="18"/>
      <c r="E493" s="18"/>
      <c r="F493" s="18"/>
      <c r="G493" s="18"/>
      <c r="H493" s="18"/>
      <c r="I493" s="16"/>
      <c r="J493" s="16"/>
      <c r="K493" s="17"/>
      <c r="L493" s="18"/>
      <c r="M493" s="19"/>
      <c r="N493" s="19"/>
      <c r="O493" s="19"/>
      <c r="P493" s="16"/>
      <c r="Q493" s="16"/>
      <c r="R493" s="19"/>
      <c r="S493" s="19"/>
      <c r="T493" s="19"/>
      <c r="U493" s="19"/>
      <c r="V493" s="19"/>
      <c r="W493" s="19"/>
      <c r="X493" s="18"/>
    </row>
    <row r="494" spans="1:24" x14ac:dyDescent="0.2">
      <c r="A494" s="20"/>
      <c r="B494" s="20"/>
      <c r="C494" s="15"/>
      <c r="D494" s="18"/>
      <c r="E494" s="18"/>
      <c r="F494" s="18"/>
      <c r="G494" s="18"/>
      <c r="H494" s="18"/>
      <c r="I494" s="16"/>
      <c r="J494" s="16"/>
      <c r="K494" s="17"/>
      <c r="L494" s="18"/>
      <c r="M494" s="19"/>
      <c r="N494" s="19"/>
      <c r="O494" s="19"/>
      <c r="P494" s="16"/>
      <c r="Q494" s="16"/>
      <c r="R494" s="19"/>
      <c r="S494" s="19"/>
      <c r="T494" s="19"/>
      <c r="U494" s="19"/>
      <c r="V494" s="19"/>
      <c r="W494" s="19"/>
      <c r="X494" s="18"/>
    </row>
    <row r="495" spans="1:24" x14ac:dyDescent="0.2">
      <c r="A495" s="20"/>
      <c r="B495" s="20"/>
      <c r="C495" s="15"/>
      <c r="D495" s="18"/>
      <c r="E495" s="18"/>
      <c r="F495" s="18"/>
      <c r="G495" s="18"/>
      <c r="H495" s="18"/>
      <c r="I495" s="16"/>
      <c r="J495" s="16"/>
      <c r="K495" s="17"/>
      <c r="L495" s="18"/>
      <c r="M495" s="19"/>
      <c r="N495" s="19"/>
      <c r="O495" s="19"/>
      <c r="P495" s="16"/>
      <c r="Q495" s="16"/>
      <c r="R495" s="19"/>
      <c r="S495" s="19"/>
      <c r="T495" s="19"/>
      <c r="U495" s="19"/>
      <c r="V495" s="19"/>
      <c r="W495" s="19"/>
      <c r="X495" s="18"/>
    </row>
    <row r="496" spans="1:24" x14ac:dyDescent="0.2">
      <c r="A496" s="20"/>
      <c r="B496" s="20"/>
      <c r="C496" s="15"/>
      <c r="D496" s="18"/>
      <c r="E496" s="18"/>
      <c r="F496" s="18"/>
      <c r="G496" s="18"/>
      <c r="H496" s="18"/>
      <c r="I496" s="16"/>
      <c r="J496" s="16"/>
      <c r="K496" s="17"/>
      <c r="L496" s="18"/>
      <c r="M496" s="19"/>
      <c r="N496" s="19"/>
      <c r="O496" s="19"/>
      <c r="P496" s="16"/>
      <c r="Q496" s="16"/>
      <c r="R496" s="19"/>
      <c r="S496" s="19"/>
      <c r="T496" s="19"/>
      <c r="U496" s="19"/>
      <c r="V496" s="19"/>
      <c r="W496" s="19"/>
      <c r="X496" s="18"/>
    </row>
    <row r="497" spans="1:24" x14ac:dyDescent="0.2">
      <c r="A497" s="20"/>
      <c r="B497" s="20"/>
      <c r="C497" s="15"/>
      <c r="D497" s="18"/>
      <c r="E497" s="18"/>
      <c r="F497" s="18"/>
      <c r="G497" s="18"/>
      <c r="H497" s="18"/>
      <c r="I497" s="16"/>
      <c r="J497" s="16"/>
      <c r="K497" s="17"/>
      <c r="L497" s="18"/>
      <c r="M497" s="19"/>
      <c r="N497" s="19"/>
      <c r="O497" s="19"/>
      <c r="P497" s="16"/>
      <c r="Q497" s="16"/>
      <c r="R497" s="19"/>
      <c r="S497" s="19"/>
      <c r="T497" s="19"/>
      <c r="U497" s="19"/>
      <c r="V497" s="19"/>
      <c r="W497" s="19"/>
      <c r="X497" s="18"/>
    </row>
    <row r="498" spans="1:24" x14ac:dyDescent="0.2">
      <c r="A498" s="20"/>
      <c r="B498" s="20"/>
      <c r="C498" s="15"/>
      <c r="D498" s="18"/>
      <c r="E498" s="18"/>
      <c r="F498" s="18"/>
      <c r="G498" s="18"/>
      <c r="H498" s="18"/>
      <c r="I498" s="16"/>
      <c r="J498" s="16"/>
      <c r="K498" s="17"/>
      <c r="L498" s="18"/>
      <c r="M498" s="19"/>
      <c r="N498" s="19"/>
      <c r="O498" s="19"/>
      <c r="P498" s="16"/>
      <c r="Q498" s="16"/>
      <c r="R498" s="19"/>
      <c r="S498" s="19"/>
      <c r="T498" s="19"/>
      <c r="U498" s="19"/>
      <c r="V498" s="19"/>
      <c r="W498" s="19"/>
      <c r="X498" s="18"/>
    </row>
    <row r="499" spans="1:24" x14ac:dyDescent="0.2">
      <c r="A499" s="20"/>
      <c r="B499" s="20"/>
      <c r="C499" s="15"/>
      <c r="D499" s="18"/>
      <c r="E499" s="18"/>
      <c r="F499" s="18"/>
      <c r="G499" s="18"/>
      <c r="H499" s="18"/>
      <c r="I499" s="16"/>
      <c r="J499" s="16"/>
      <c r="K499" s="17"/>
      <c r="L499" s="18"/>
      <c r="M499" s="19"/>
      <c r="N499" s="19"/>
      <c r="O499" s="19"/>
      <c r="P499" s="16"/>
      <c r="Q499" s="16"/>
      <c r="R499" s="19"/>
      <c r="S499" s="19"/>
      <c r="T499" s="19"/>
      <c r="U499" s="19"/>
      <c r="V499" s="19"/>
      <c r="W499" s="19"/>
      <c r="X499" s="18"/>
    </row>
    <row r="500" spans="1:24" x14ac:dyDescent="0.2">
      <c r="A500" s="20"/>
      <c r="B500" s="20"/>
      <c r="C500" s="15"/>
      <c r="D500" s="18"/>
      <c r="E500" s="18"/>
      <c r="F500" s="18"/>
      <c r="G500" s="18"/>
      <c r="H500" s="18"/>
      <c r="I500" s="16"/>
      <c r="J500" s="16"/>
      <c r="K500" s="17"/>
      <c r="L500" s="18"/>
      <c r="M500" s="19"/>
      <c r="N500" s="19"/>
      <c r="O500" s="19"/>
      <c r="P500" s="16"/>
      <c r="Q500" s="16"/>
      <c r="R500" s="19"/>
      <c r="S500" s="19"/>
      <c r="T500" s="19"/>
      <c r="U500" s="19"/>
      <c r="V500" s="19"/>
      <c r="W500" s="19"/>
      <c r="X500" s="18"/>
    </row>
    <row r="501" spans="1:24" x14ac:dyDescent="0.2">
      <c r="A501" s="20"/>
      <c r="B501" s="20"/>
      <c r="C501" s="15"/>
      <c r="D501" s="18"/>
      <c r="E501" s="18"/>
      <c r="F501" s="18"/>
      <c r="G501" s="18"/>
      <c r="H501" s="18"/>
      <c r="I501" s="16"/>
      <c r="J501" s="16"/>
      <c r="K501" s="17"/>
      <c r="L501" s="18"/>
      <c r="M501" s="19"/>
      <c r="N501" s="19"/>
      <c r="O501" s="19"/>
      <c r="P501" s="16"/>
      <c r="Q501" s="16"/>
      <c r="R501" s="19"/>
      <c r="S501" s="19"/>
      <c r="T501" s="19"/>
      <c r="U501" s="19"/>
      <c r="V501" s="19"/>
      <c r="W501" s="19"/>
      <c r="X501" s="18"/>
    </row>
    <row r="502" spans="1:24" x14ac:dyDescent="0.2">
      <c r="A502" s="20"/>
      <c r="B502" s="20"/>
      <c r="C502" s="15"/>
      <c r="D502" s="18"/>
      <c r="E502" s="18"/>
      <c r="F502" s="18"/>
      <c r="G502" s="18"/>
      <c r="H502" s="18"/>
      <c r="I502" s="16"/>
      <c r="J502" s="16"/>
      <c r="K502" s="17"/>
      <c r="L502" s="18"/>
      <c r="M502" s="19"/>
      <c r="N502" s="19"/>
      <c r="O502" s="19"/>
      <c r="P502" s="16"/>
      <c r="Q502" s="16"/>
      <c r="R502" s="19"/>
      <c r="S502" s="19"/>
      <c r="T502" s="19"/>
      <c r="U502" s="19"/>
      <c r="V502" s="19"/>
      <c r="W502" s="19"/>
      <c r="X502" s="18"/>
    </row>
    <row r="503" spans="1:24" x14ac:dyDescent="0.2">
      <c r="A503" s="20"/>
      <c r="B503" s="20"/>
      <c r="C503" s="15"/>
      <c r="D503" s="18"/>
      <c r="E503" s="18"/>
      <c r="F503" s="18"/>
      <c r="G503" s="18"/>
      <c r="H503" s="18"/>
      <c r="I503" s="16"/>
      <c r="J503" s="16"/>
      <c r="K503" s="17"/>
      <c r="L503" s="18"/>
      <c r="M503" s="19"/>
      <c r="N503" s="19"/>
      <c r="O503" s="19"/>
      <c r="P503" s="16"/>
      <c r="Q503" s="16"/>
      <c r="R503" s="19"/>
      <c r="S503" s="19"/>
      <c r="T503" s="19"/>
      <c r="U503" s="19"/>
      <c r="V503" s="19"/>
      <c r="W503" s="19"/>
      <c r="X503" s="18"/>
    </row>
    <row r="504" spans="1:24" x14ac:dyDescent="0.2">
      <c r="A504" s="20"/>
      <c r="B504" s="20"/>
      <c r="C504" s="15"/>
      <c r="D504" s="18"/>
      <c r="E504" s="18"/>
      <c r="F504" s="18"/>
      <c r="G504" s="18"/>
      <c r="H504" s="18"/>
      <c r="I504" s="16"/>
      <c r="J504" s="16"/>
      <c r="K504" s="17"/>
      <c r="L504" s="18"/>
      <c r="M504" s="19"/>
      <c r="N504" s="19"/>
      <c r="O504" s="19"/>
      <c r="P504" s="16"/>
      <c r="Q504" s="16"/>
      <c r="R504" s="19"/>
      <c r="S504" s="19"/>
      <c r="T504" s="19"/>
      <c r="U504" s="19"/>
      <c r="V504" s="19"/>
      <c r="W504" s="19"/>
      <c r="X504" s="18"/>
    </row>
    <row r="505" spans="1:24" x14ac:dyDescent="0.2">
      <c r="A505" s="20"/>
      <c r="B505" s="20"/>
      <c r="C505" s="15"/>
      <c r="D505" s="18"/>
      <c r="E505" s="18"/>
      <c r="F505" s="18"/>
      <c r="G505" s="18"/>
      <c r="H505" s="18"/>
      <c r="I505" s="16"/>
      <c r="J505" s="16"/>
      <c r="K505" s="17"/>
      <c r="L505" s="18"/>
      <c r="M505" s="19"/>
      <c r="N505" s="19"/>
      <c r="O505" s="19"/>
      <c r="P505" s="16"/>
      <c r="Q505" s="16"/>
      <c r="R505" s="19"/>
      <c r="S505" s="19"/>
      <c r="T505" s="19"/>
      <c r="U505" s="19"/>
      <c r="V505" s="19"/>
      <c r="W505" s="19"/>
      <c r="X505" s="18"/>
    </row>
    <row r="506" spans="1:24" x14ac:dyDescent="0.2">
      <c r="A506" s="20"/>
      <c r="B506" s="20"/>
      <c r="C506" s="15"/>
      <c r="D506" s="18"/>
      <c r="E506" s="18"/>
      <c r="F506" s="18"/>
      <c r="G506" s="18"/>
      <c r="H506" s="18"/>
      <c r="I506" s="16"/>
      <c r="J506" s="16"/>
      <c r="K506" s="17"/>
      <c r="L506" s="18"/>
      <c r="M506" s="19"/>
      <c r="N506" s="19"/>
      <c r="O506" s="19"/>
      <c r="P506" s="16"/>
      <c r="Q506" s="16"/>
      <c r="R506" s="19"/>
      <c r="S506" s="19"/>
      <c r="T506" s="19"/>
      <c r="U506" s="19"/>
      <c r="V506" s="19"/>
      <c r="W506" s="19"/>
      <c r="X506" s="18"/>
    </row>
    <row r="507" spans="1:24" x14ac:dyDescent="0.2">
      <c r="A507" s="20"/>
      <c r="B507" s="20"/>
      <c r="C507" s="15"/>
      <c r="D507" s="18"/>
      <c r="E507" s="18"/>
      <c r="F507" s="18"/>
      <c r="G507" s="18"/>
      <c r="H507" s="18"/>
      <c r="I507" s="16"/>
      <c r="J507" s="16"/>
      <c r="K507" s="17"/>
      <c r="L507" s="18"/>
      <c r="M507" s="19"/>
      <c r="N507" s="19"/>
      <c r="O507" s="19"/>
      <c r="P507" s="16"/>
      <c r="Q507" s="16"/>
      <c r="R507" s="19"/>
      <c r="S507" s="19"/>
      <c r="T507" s="19"/>
      <c r="U507" s="19"/>
      <c r="V507" s="19"/>
      <c r="W507" s="19"/>
      <c r="X507" s="18"/>
    </row>
    <row r="508" spans="1:24" x14ac:dyDescent="0.2">
      <c r="A508" s="20"/>
      <c r="B508" s="20"/>
      <c r="C508" s="15"/>
      <c r="D508" s="18"/>
      <c r="E508" s="18"/>
      <c r="F508" s="18"/>
      <c r="G508" s="18"/>
      <c r="H508" s="18"/>
      <c r="I508" s="16"/>
      <c r="J508" s="16"/>
      <c r="K508" s="17"/>
      <c r="L508" s="18"/>
      <c r="M508" s="19"/>
      <c r="N508" s="19"/>
      <c r="O508" s="19"/>
      <c r="P508" s="16"/>
      <c r="Q508" s="16"/>
      <c r="R508" s="19"/>
      <c r="S508" s="19"/>
      <c r="T508" s="19"/>
      <c r="U508" s="19"/>
      <c r="V508" s="19"/>
      <c r="W508" s="19"/>
      <c r="X508" s="18"/>
    </row>
    <row r="509" spans="1:24" x14ac:dyDescent="0.2">
      <c r="A509" s="20"/>
      <c r="B509" s="20"/>
      <c r="C509" s="15"/>
      <c r="D509" s="18"/>
      <c r="E509" s="18"/>
      <c r="F509" s="18"/>
      <c r="G509" s="18"/>
      <c r="H509" s="18"/>
      <c r="I509" s="16"/>
      <c r="J509" s="16"/>
      <c r="K509" s="17"/>
      <c r="L509" s="18"/>
      <c r="M509" s="19"/>
      <c r="N509" s="19"/>
      <c r="O509" s="19"/>
      <c r="P509" s="16"/>
      <c r="Q509" s="16"/>
      <c r="R509" s="19"/>
      <c r="S509" s="19"/>
      <c r="T509" s="19"/>
      <c r="U509" s="19"/>
      <c r="V509" s="19"/>
      <c r="W509" s="19"/>
      <c r="X509" s="18"/>
    </row>
    <row r="510" spans="1:24" x14ac:dyDescent="0.2">
      <c r="A510" s="20"/>
      <c r="B510" s="20"/>
      <c r="C510" s="15"/>
      <c r="D510" s="18"/>
      <c r="E510" s="18"/>
      <c r="F510" s="18"/>
      <c r="G510" s="18"/>
      <c r="H510" s="18"/>
      <c r="I510" s="16"/>
      <c r="J510" s="16"/>
      <c r="K510" s="17"/>
      <c r="L510" s="18"/>
      <c r="M510" s="19"/>
      <c r="N510" s="19"/>
      <c r="O510" s="19"/>
      <c r="P510" s="16"/>
      <c r="Q510" s="16"/>
      <c r="R510" s="19"/>
      <c r="S510" s="19"/>
      <c r="T510" s="19"/>
      <c r="U510" s="19"/>
      <c r="V510" s="19"/>
      <c r="W510" s="19"/>
      <c r="X510" s="18"/>
    </row>
    <row r="511" spans="1:24" x14ac:dyDescent="0.2">
      <c r="A511" s="20"/>
      <c r="B511" s="20"/>
      <c r="C511" s="15"/>
      <c r="D511" s="18"/>
      <c r="E511" s="18"/>
      <c r="F511" s="18"/>
      <c r="G511" s="18"/>
      <c r="H511" s="18"/>
      <c r="I511" s="16"/>
      <c r="J511" s="16"/>
      <c r="K511" s="17"/>
      <c r="L511" s="18"/>
      <c r="M511" s="19"/>
      <c r="N511" s="19"/>
      <c r="O511" s="19"/>
      <c r="P511" s="16"/>
      <c r="Q511" s="16"/>
      <c r="R511" s="19"/>
      <c r="S511" s="19"/>
      <c r="T511" s="19"/>
      <c r="U511" s="19"/>
      <c r="V511" s="19"/>
      <c r="W511" s="19"/>
      <c r="X511" s="18"/>
    </row>
    <row r="512" spans="1:24" x14ac:dyDescent="0.2">
      <c r="A512" s="20"/>
      <c r="B512" s="20"/>
      <c r="C512" s="15"/>
      <c r="D512" s="18"/>
      <c r="E512" s="18"/>
      <c r="F512" s="18"/>
      <c r="G512" s="18"/>
      <c r="H512" s="18"/>
      <c r="I512" s="16"/>
      <c r="J512" s="16"/>
      <c r="K512" s="17"/>
      <c r="L512" s="18"/>
      <c r="M512" s="19"/>
      <c r="N512" s="19"/>
      <c r="O512" s="19"/>
      <c r="P512" s="16"/>
      <c r="Q512" s="16"/>
      <c r="R512" s="19"/>
      <c r="S512" s="19"/>
      <c r="T512" s="19"/>
      <c r="U512" s="19"/>
      <c r="V512" s="19"/>
      <c r="W512" s="19"/>
      <c r="X512" s="18"/>
    </row>
    <row r="513" spans="1:24" x14ac:dyDescent="0.2">
      <c r="A513" s="20"/>
      <c r="B513" s="20"/>
      <c r="C513" s="15"/>
      <c r="D513" s="18"/>
      <c r="E513" s="18"/>
      <c r="F513" s="18"/>
      <c r="G513" s="18"/>
      <c r="H513" s="18"/>
      <c r="I513" s="16"/>
      <c r="J513" s="16"/>
      <c r="K513" s="17"/>
      <c r="L513" s="18"/>
      <c r="M513" s="19"/>
      <c r="N513" s="19"/>
      <c r="O513" s="19"/>
      <c r="P513" s="16"/>
      <c r="Q513" s="16"/>
      <c r="R513" s="19"/>
      <c r="S513" s="19"/>
      <c r="T513" s="19"/>
      <c r="U513" s="19"/>
      <c r="V513" s="19"/>
      <c r="W513" s="19"/>
      <c r="X513" s="18"/>
    </row>
    <row r="514" spans="1:24" x14ac:dyDescent="0.2">
      <c r="A514" s="20"/>
      <c r="B514" s="20"/>
      <c r="C514" s="15"/>
      <c r="D514" s="18"/>
      <c r="E514" s="18"/>
      <c r="F514" s="18"/>
      <c r="G514" s="18"/>
      <c r="H514" s="18"/>
      <c r="I514" s="16"/>
      <c r="J514" s="16"/>
      <c r="K514" s="17"/>
      <c r="L514" s="18"/>
      <c r="M514" s="19"/>
      <c r="N514" s="19"/>
      <c r="O514" s="19"/>
      <c r="P514" s="16"/>
      <c r="Q514" s="16"/>
      <c r="R514" s="19"/>
      <c r="S514" s="19"/>
      <c r="T514" s="19"/>
      <c r="U514" s="19"/>
      <c r="V514" s="19"/>
      <c r="W514" s="19"/>
      <c r="X514" s="18"/>
    </row>
    <row r="515" spans="1:24" x14ac:dyDescent="0.2">
      <c r="A515" s="20"/>
      <c r="B515" s="20"/>
      <c r="C515" s="15"/>
      <c r="D515" s="18"/>
      <c r="E515" s="18"/>
      <c r="F515" s="18"/>
      <c r="G515" s="18"/>
      <c r="H515" s="18"/>
      <c r="I515" s="16"/>
      <c r="J515" s="16"/>
      <c r="K515" s="17"/>
      <c r="L515" s="18"/>
      <c r="M515" s="19"/>
      <c r="N515" s="19"/>
      <c r="O515" s="19"/>
      <c r="P515" s="16"/>
      <c r="Q515" s="16"/>
      <c r="R515" s="19"/>
      <c r="S515" s="19"/>
      <c r="T515" s="19"/>
      <c r="U515" s="19"/>
      <c r="V515" s="19"/>
      <c r="W515" s="19"/>
      <c r="X515" s="18"/>
    </row>
    <row r="516" spans="1:24" x14ac:dyDescent="0.2">
      <c r="A516" s="20"/>
      <c r="B516" s="20"/>
      <c r="C516" s="15"/>
      <c r="D516" s="18"/>
      <c r="E516" s="18"/>
      <c r="F516" s="18"/>
      <c r="G516" s="18"/>
      <c r="H516" s="18"/>
      <c r="I516" s="16"/>
      <c r="J516" s="16"/>
      <c r="K516" s="17"/>
      <c r="L516" s="18"/>
      <c r="M516" s="19"/>
      <c r="N516" s="19"/>
      <c r="O516" s="19"/>
      <c r="P516" s="16"/>
      <c r="Q516" s="16"/>
      <c r="R516" s="19"/>
      <c r="S516" s="19"/>
      <c r="T516" s="19"/>
      <c r="U516" s="19"/>
      <c r="V516" s="19"/>
      <c r="W516" s="19"/>
      <c r="X516" s="18"/>
    </row>
    <row r="517" spans="1:24" x14ac:dyDescent="0.2">
      <c r="A517" s="20"/>
      <c r="B517" s="20"/>
      <c r="C517" s="15"/>
      <c r="D517" s="18"/>
      <c r="E517" s="18"/>
      <c r="F517" s="18"/>
      <c r="G517" s="18"/>
      <c r="H517" s="18"/>
      <c r="I517" s="16"/>
      <c r="J517" s="16"/>
      <c r="K517" s="17"/>
      <c r="L517" s="18"/>
      <c r="M517" s="19"/>
      <c r="N517" s="19"/>
      <c r="O517" s="19"/>
      <c r="P517" s="16"/>
      <c r="Q517" s="16"/>
      <c r="R517" s="19"/>
      <c r="S517" s="19"/>
      <c r="T517" s="19"/>
      <c r="U517" s="19"/>
      <c r="V517" s="19"/>
      <c r="W517" s="19"/>
      <c r="X517" s="18"/>
    </row>
    <row r="518" spans="1:24" x14ac:dyDescent="0.2">
      <c r="A518" s="20"/>
      <c r="B518" s="20"/>
      <c r="C518" s="15"/>
      <c r="D518" s="18"/>
      <c r="E518" s="18"/>
      <c r="F518" s="18"/>
      <c r="G518" s="18"/>
      <c r="H518" s="18"/>
      <c r="I518" s="16"/>
      <c r="J518" s="16"/>
      <c r="K518" s="17"/>
      <c r="L518" s="18"/>
      <c r="M518" s="19"/>
      <c r="N518" s="19"/>
      <c r="O518" s="19"/>
      <c r="P518" s="16"/>
      <c r="Q518" s="16"/>
      <c r="R518" s="19"/>
      <c r="S518" s="19"/>
      <c r="T518" s="19"/>
      <c r="U518" s="19"/>
      <c r="V518" s="19"/>
      <c r="W518" s="19"/>
      <c r="X518" s="18"/>
    </row>
    <row r="519" spans="1:24" x14ac:dyDescent="0.2">
      <c r="A519" s="20"/>
      <c r="B519" s="20"/>
      <c r="C519" s="15"/>
      <c r="D519" s="18"/>
      <c r="E519" s="18"/>
      <c r="F519" s="18"/>
      <c r="G519" s="18"/>
      <c r="H519" s="18"/>
      <c r="I519" s="16"/>
      <c r="J519" s="16"/>
      <c r="K519" s="17"/>
      <c r="L519" s="18"/>
      <c r="M519" s="19"/>
      <c r="N519" s="19"/>
      <c r="O519" s="19"/>
      <c r="P519" s="16"/>
      <c r="Q519" s="16"/>
      <c r="R519" s="19"/>
      <c r="S519" s="19"/>
      <c r="T519" s="19"/>
      <c r="U519" s="19"/>
      <c r="V519" s="19"/>
      <c r="W519" s="19"/>
      <c r="X519" s="18"/>
    </row>
    <row r="520" spans="1:24" x14ac:dyDescent="0.2">
      <c r="A520" s="20"/>
      <c r="B520" s="20"/>
      <c r="C520" s="15"/>
      <c r="D520" s="18"/>
      <c r="E520" s="18"/>
      <c r="F520" s="18"/>
      <c r="G520" s="18"/>
      <c r="H520" s="18"/>
      <c r="I520" s="16"/>
      <c r="J520" s="16"/>
      <c r="K520" s="17"/>
      <c r="L520" s="18"/>
      <c r="M520" s="19"/>
      <c r="N520" s="19"/>
      <c r="O520" s="19"/>
      <c r="P520" s="16"/>
      <c r="Q520" s="16"/>
      <c r="R520" s="19"/>
      <c r="S520" s="19"/>
      <c r="T520" s="19"/>
      <c r="U520" s="19"/>
      <c r="V520" s="19"/>
      <c r="W520" s="19"/>
      <c r="X520" s="18"/>
    </row>
    <row r="521" spans="1:24" x14ac:dyDescent="0.2">
      <c r="A521" s="20"/>
      <c r="B521" s="20"/>
      <c r="C521" s="15"/>
      <c r="D521" s="18"/>
      <c r="E521" s="18"/>
      <c r="F521" s="18"/>
      <c r="G521" s="18"/>
      <c r="H521" s="18"/>
      <c r="I521" s="16"/>
      <c r="J521" s="16"/>
      <c r="K521" s="17"/>
      <c r="L521" s="18"/>
      <c r="M521" s="19"/>
      <c r="N521" s="19"/>
      <c r="O521" s="19"/>
      <c r="P521" s="16"/>
      <c r="Q521" s="16"/>
      <c r="R521" s="19"/>
      <c r="S521" s="19"/>
      <c r="T521" s="19"/>
      <c r="U521" s="19"/>
      <c r="V521" s="19"/>
      <c r="W521" s="19"/>
      <c r="X521" s="18"/>
    </row>
    <row r="522" spans="1:24" x14ac:dyDescent="0.2">
      <c r="A522" s="20"/>
      <c r="B522" s="20"/>
      <c r="C522" s="15"/>
      <c r="D522" s="18"/>
      <c r="E522" s="18"/>
      <c r="F522" s="18"/>
      <c r="G522" s="18"/>
      <c r="H522" s="18"/>
      <c r="I522" s="16"/>
      <c r="J522" s="16"/>
      <c r="K522" s="17"/>
      <c r="L522" s="18"/>
      <c r="M522" s="19"/>
      <c r="N522" s="19"/>
      <c r="O522" s="19"/>
      <c r="P522" s="16"/>
      <c r="Q522" s="16"/>
      <c r="R522" s="19"/>
      <c r="S522" s="19"/>
      <c r="T522" s="19"/>
      <c r="U522" s="19"/>
      <c r="V522" s="19"/>
      <c r="W522" s="19"/>
      <c r="X522" s="18"/>
    </row>
    <row r="523" spans="1:24" x14ac:dyDescent="0.2">
      <c r="A523" s="20"/>
      <c r="B523" s="20"/>
      <c r="C523" s="15"/>
      <c r="D523" s="18"/>
      <c r="E523" s="18"/>
      <c r="F523" s="18"/>
      <c r="G523" s="18"/>
      <c r="H523" s="18"/>
      <c r="I523" s="16"/>
      <c r="J523" s="16"/>
      <c r="K523" s="17"/>
      <c r="L523" s="18"/>
      <c r="M523" s="19"/>
      <c r="N523" s="19"/>
      <c r="O523" s="19"/>
      <c r="P523" s="16"/>
      <c r="Q523" s="16"/>
      <c r="R523" s="19"/>
      <c r="S523" s="19"/>
      <c r="T523" s="19"/>
      <c r="U523" s="19"/>
      <c r="V523" s="19"/>
      <c r="W523" s="19"/>
      <c r="X523" s="18"/>
    </row>
    <row r="524" spans="1:24" x14ac:dyDescent="0.2">
      <c r="A524" s="20"/>
      <c r="B524" s="20"/>
      <c r="C524" s="15"/>
      <c r="D524" s="18"/>
      <c r="E524" s="18"/>
      <c r="F524" s="18"/>
      <c r="G524" s="18"/>
      <c r="H524" s="18"/>
      <c r="I524" s="16"/>
      <c r="J524" s="16"/>
      <c r="K524" s="17"/>
      <c r="L524" s="18"/>
      <c r="M524" s="19"/>
      <c r="N524" s="19"/>
      <c r="O524" s="19"/>
      <c r="P524" s="16"/>
      <c r="Q524" s="16"/>
      <c r="R524" s="19"/>
      <c r="S524" s="19"/>
      <c r="T524" s="19"/>
      <c r="U524" s="19"/>
      <c r="V524" s="19"/>
      <c r="W524" s="19"/>
      <c r="X524" s="18"/>
    </row>
    <row r="525" spans="1:24" x14ac:dyDescent="0.2">
      <c r="A525" s="20"/>
      <c r="B525" s="20"/>
      <c r="C525" s="15"/>
      <c r="D525" s="18"/>
      <c r="E525" s="18"/>
      <c r="F525" s="18"/>
      <c r="G525" s="18"/>
      <c r="H525" s="18"/>
      <c r="I525" s="16"/>
      <c r="J525" s="16"/>
      <c r="K525" s="17"/>
      <c r="L525" s="18"/>
      <c r="M525" s="19"/>
      <c r="N525" s="19"/>
      <c r="O525" s="19"/>
      <c r="P525" s="16"/>
      <c r="Q525" s="16"/>
      <c r="R525" s="19"/>
      <c r="S525" s="19"/>
      <c r="T525" s="19"/>
      <c r="U525" s="19"/>
      <c r="V525" s="19"/>
      <c r="W525" s="19"/>
      <c r="X525" s="18"/>
    </row>
    <row r="526" spans="1:24" x14ac:dyDescent="0.2">
      <c r="A526" s="20"/>
      <c r="B526" s="20"/>
      <c r="C526" s="15"/>
      <c r="D526" s="18"/>
      <c r="E526" s="18"/>
      <c r="F526" s="18"/>
      <c r="G526" s="18"/>
      <c r="H526" s="18"/>
      <c r="I526" s="16"/>
      <c r="J526" s="16"/>
      <c r="K526" s="17"/>
      <c r="L526" s="18"/>
      <c r="M526" s="19"/>
      <c r="N526" s="19"/>
      <c r="O526" s="19"/>
      <c r="P526" s="16"/>
      <c r="Q526" s="16"/>
      <c r="R526" s="19"/>
      <c r="S526" s="19"/>
      <c r="T526" s="19"/>
      <c r="U526" s="19"/>
      <c r="V526" s="19"/>
      <c r="W526" s="19"/>
      <c r="X526" s="18"/>
    </row>
    <row r="527" spans="1:24" x14ac:dyDescent="0.2">
      <c r="A527" s="20"/>
      <c r="B527" s="20"/>
      <c r="C527" s="15"/>
      <c r="D527" s="18"/>
      <c r="E527" s="18"/>
      <c r="F527" s="18"/>
      <c r="G527" s="18"/>
      <c r="H527" s="18"/>
      <c r="I527" s="16"/>
      <c r="J527" s="16"/>
      <c r="K527" s="17"/>
      <c r="L527" s="18"/>
      <c r="M527" s="19"/>
      <c r="N527" s="19"/>
      <c r="O527" s="19"/>
      <c r="P527" s="16"/>
      <c r="Q527" s="16"/>
      <c r="R527" s="19"/>
      <c r="S527" s="19"/>
      <c r="T527" s="19"/>
      <c r="U527" s="19"/>
      <c r="V527" s="19"/>
      <c r="W527" s="19"/>
      <c r="X527" s="18"/>
    </row>
    <row r="528" spans="1:24" x14ac:dyDescent="0.2">
      <c r="A528" s="20"/>
      <c r="B528" s="20"/>
      <c r="C528" s="15"/>
      <c r="D528" s="18"/>
      <c r="E528" s="18"/>
      <c r="F528" s="18"/>
      <c r="G528" s="18"/>
      <c r="H528" s="18"/>
      <c r="I528" s="16"/>
      <c r="J528" s="16"/>
      <c r="K528" s="17"/>
      <c r="L528" s="18"/>
      <c r="M528" s="19"/>
      <c r="N528" s="19"/>
      <c r="O528" s="19"/>
      <c r="P528" s="16"/>
      <c r="Q528" s="16"/>
      <c r="R528" s="19"/>
      <c r="S528" s="19"/>
      <c r="T528" s="19"/>
      <c r="U528" s="19"/>
      <c r="V528" s="19"/>
      <c r="W528" s="19"/>
      <c r="X528" s="18"/>
    </row>
    <row r="529" spans="1:24" x14ac:dyDescent="0.2">
      <c r="A529" s="20"/>
      <c r="B529" s="20"/>
      <c r="C529" s="15"/>
      <c r="D529" s="18"/>
      <c r="E529" s="18"/>
      <c r="F529" s="18"/>
      <c r="G529" s="18"/>
      <c r="H529" s="18"/>
      <c r="I529" s="16"/>
      <c r="J529" s="16"/>
      <c r="K529" s="17"/>
      <c r="L529" s="18"/>
      <c r="M529" s="19"/>
      <c r="N529" s="19"/>
      <c r="O529" s="19"/>
      <c r="P529" s="16"/>
      <c r="Q529" s="16"/>
      <c r="R529" s="19"/>
      <c r="S529" s="19"/>
      <c r="T529" s="19"/>
      <c r="U529" s="19"/>
      <c r="V529" s="19"/>
      <c r="W529" s="19"/>
      <c r="X529" s="18"/>
    </row>
    <row r="530" spans="1:24" x14ac:dyDescent="0.2">
      <c r="A530" s="20"/>
      <c r="B530" s="20"/>
      <c r="C530" s="15"/>
      <c r="D530" s="18"/>
      <c r="E530" s="18"/>
      <c r="F530" s="18"/>
      <c r="G530" s="18"/>
      <c r="H530" s="18"/>
      <c r="I530" s="16"/>
      <c r="J530" s="16"/>
      <c r="K530" s="17"/>
      <c r="L530" s="18"/>
      <c r="M530" s="19"/>
      <c r="N530" s="19"/>
      <c r="O530" s="19"/>
      <c r="P530" s="16"/>
      <c r="Q530" s="16"/>
      <c r="R530" s="19"/>
      <c r="S530" s="19"/>
      <c r="T530" s="19"/>
      <c r="U530" s="19"/>
      <c r="V530" s="19"/>
      <c r="W530" s="19"/>
      <c r="X530" s="18"/>
    </row>
    <row r="531" spans="1:24" x14ac:dyDescent="0.2">
      <c r="A531" s="20"/>
      <c r="B531" s="20"/>
      <c r="C531" s="15"/>
      <c r="D531" s="18"/>
      <c r="E531" s="18"/>
      <c r="F531" s="18"/>
      <c r="G531" s="18"/>
      <c r="H531" s="18"/>
      <c r="I531" s="16"/>
      <c r="J531" s="16"/>
      <c r="K531" s="17"/>
      <c r="L531" s="18"/>
      <c r="M531" s="19"/>
      <c r="N531" s="19"/>
      <c r="O531" s="19"/>
      <c r="P531" s="16"/>
      <c r="Q531" s="16"/>
      <c r="R531" s="19"/>
      <c r="S531" s="19"/>
      <c r="T531" s="19"/>
      <c r="U531" s="19"/>
      <c r="V531" s="19"/>
      <c r="W531" s="19"/>
      <c r="X531" s="18"/>
    </row>
    <row r="532" spans="1:24" x14ac:dyDescent="0.2">
      <c r="A532" s="20"/>
      <c r="B532" s="20"/>
      <c r="C532" s="15"/>
      <c r="D532" s="18"/>
      <c r="E532" s="18"/>
      <c r="F532" s="18"/>
      <c r="G532" s="18"/>
      <c r="H532" s="18"/>
      <c r="I532" s="16"/>
      <c r="J532" s="16"/>
      <c r="K532" s="17"/>
      <c r="L532" s="18"/>
      <c r="M532" s="19"/>
      <c r="N532" s="19"/>
      <c r="O532" s="19"/>
      <c r="P532" s="16"/>
      <c r="Q532" s="16"/>
      <c r="R532" s="19"/>
      <c r="S532" s="19"/>
      <c r="T532" s="19"/>
      <c r="U532" s="19"/>
      <c r="V532" s="19"/>
      <c r="W532" s="19"/>
      <c r="X532" s="18"/>
    </row>
    <row r="533" spans="1:24" x14ac:dyDescent="0.2">
      <c r="A533" s="20"/>
      <c r="B533" s="20"/>
      <c r="C533" s="15"/>
      <c r="D533" s="18"/>
      <c r="E533" s="18"/>
      <c r="F533" s="18"/>
      <c r="G533" s="18"/>
      <c r="H533" s="18"/>
      <c r="I533" s="16"/>
      <c r="J533" s="16"/>
      <c r="K533" s="17"/>
      <c r="L533" s="18"/>
      <c r="M533" s="19"/>
      <c r="N533" s="19"/>
      <c r="O533" s="19"/>
      <c r="P533" s="16"/>
      <c r="Q533" s="16"/>
      <c r="R533" s="19"/>
      <c r="S533" s="19"/>
      <c r="T533" s="19"/>
      <c r="U533" s="19"/>
      <c r="V533" s="19"/>
      <c r="W533" s="19"/>
      <c r="X533" s="18"/>
    </row>
    <row r="534" spans="1:24" x14ac:dyDescent="0.2">
      <c r="A534" s="20"/>
      <c r="B534" s="20"/>
      <c r="C534" s="15"/>
      <c r="D534" s="18"/>
      <c r="E534" s="18"/>
      <c r="F534" s="18"/>
      <c r="G534" s="18"/>
      <c r="H534" s="18"/>
      <c r="I534" s="16"/>
      <c r="J534" s="16"/>
      <c r="K534" s="17"/>
      <c r="L534" s="18"/>
      <c r="M534" s="19"/>
      <c r="N534" s="19"/>
      <c r="O534" s="19"/>
      <c r="P534" s="16"/>
      <c r="Q534" s="16"/>
      <c r="R534" s="19"/>
      <c r="S534" s="19"/>
      <c r="T534" s="19"/>
      <c r="U534" s="19"/>
      <c r="V534" s="19"/>
      <c r="W534" s="19"/>
      <c r="X534" s="18"/>
    </row>
    <row r="535" spans="1:24" x14ac:dyDescent="0.2">
      <c r="A535" s="20"/>
      <c r="B535" s="20"/>
      <c r="C535" s="15"/>
      <c r="D535" s="18"/>
      <c r="E535" s="18"/>
      <c r="F535" s="18"/>
      <c r="G535" s="18"/>
      <c r="H535" s="18"/>
      <c r="I535" s="16"/>
      <c r="J535" s="16"/>
      <c r="K535" s="17"/>
      <c r="L535" s="18"/>
      <c r="M535" s="19"/>
      <c r="N535" s="19"/>
      <c r="O535" s="19"/>
      <c r="P535" s="16"/>
      <c r="Q535" s="16"/>
      <c r="R535" s="19"/>
      <c r="S535" s="19"/>
      <c r="T535" s="19"/>
      <c r="U535" s="19"/>
      <c r="V535" s="19"/>
      <c r="W535" s="19"/>
      <c r="X535" s="18"/>
    </row>
    <row r="536" spans="1:24" x14ac:dyDescent="0.2">
      <c r="A536" s="20"/>
      <c r="B536" s="20"/>
      <c r="C536" s="15"/>
      <c r="D536" s="18"/>
      <c r="E536" s="18"/>
      <c r="F536" s="18"/>
      <c r="G536" s="18"/>
      <c r="H536" s="18"/>
      <c r="I536" s="16"/>
      <c r="J536" s="16"/>
      <c r="K536" s="17"/>
      <c r="L536" s="18"/>
      <c r="M536" s="19"/>
      <c r="N536" s="19"/>
      <c r="O536" s="19"/>
      <c r="P536" s="16"/>
      <c r="Q536" s="16"/>
      <c r="R536" s="19"/>
      <c r="S536" s="19"/>
      <c r="T536" s="19"/>
      <c r="U536" s="19"/>
      <c r="V536" s="19"/>
      <c r="W536" s="19"/>
      <c r="X536" s="18"/>
    </row>
    <row r="537" spans="1:24" x14ac:dyDescent="0.2">
      <c r="A537" s="20"/>
      <c r="B537" s="20"/>
      <c r="C537" s="15"/>
      <c r="D537" s="18"/>
      <c r="E537" s="18"/>
      <c r="F537" s="18"/>
      <c r="G537" s="18"/>
      <c r="H537" s="18"/>
      <c r="I537" s="16"/>
      <c r="J537" s="16"/>
      <c r="K537" s="17"/>
      <c r="L537" s="18"/>
      <c r="M537" s="19"/>
      <c r="N537" s="19"/>
      <c r="O537" s="19"/>
      <c r="P537" s="16"/>
      <c r="Q537" s="16"/>
      <c r="R537" s="19"/>
      <c r="S537" s="19"/>
      <c r="T537" s="19"/>
      <c r="U537" s="19"/>
      <c r="V537" s="19"/>
      <c r="W537" s="19"/>
      <c r="X537" s="18"/>
    </row>
    <row r="538" spans="1:24" x14ac:dyDescent="0.2">
      <c r="A538" s="20"/>
      <c r="B538" s="20"/>
      <c r="C538" s="15"/>
      <c r="D538" s="18"/>
      <c r="E538" s="18"/>
      <c r="F538" s="18"/>
      <c r="G538" s="18"/>
      <c r="H538" s="18"/>
      <c r="I538" s="16"/>
      <c r="J538" s="16"/>
      <c r="K538" s="17"/>
      <c r="L538" s="18"/>
      <c r="M538" s="19"/>
      <c r="N538" s="19"/>
      <c r="O538" s="19"/>
      <c r="P538" s="16"/>
      <c r="Q538" s="16"/>
      <c r="R538" s="19"/>
      <c r="S538" s="19"/>
      <c r="T538" s="19"/>
      <c r="U538" s="19"/>
      <c r="V538" s="19"/>
      <c r="W538" s="19"/>
      <c r="X538" s="18"/>
    </row>
    <row r="539" spans="1:24" x14ac:dyDescent="0.2">
      <c r="A539" s="20"/>
      <c r="B539" s="20"/>
      <c r="C539" s="15"/>
      <c r="D539" s="18"/>
      <c r="E539" s="18"/>
      <c r="F539" s="18"/>
      <c r="G539" s="18"/>
      <c r="H539" s="18"/>
      <c r="I539" s="16"/>
      <c r="J539" s="16"/>
      <c r="K539" s="17"/>
      <c r="L539" s="18"/>
      <c r="M539" s="19"/>
      <c r="N539" s="19"/>
      <c r="O539" s="19"/>
      <c r="P539" s="16"/>
      <c r="Q539" s="16"/>
      <c r="R539" s="19"/>
      <c r="S539" s="19"/>
      <c r="T539" s="19"/>
      <c r="U539" s="19"/>
      <c r="V539" s="19"/>
      <c r="W539" s="19"/>
      <c r="X539" s="18"/>
    </row>
    <row r="540" spans="1:24" x14ac:dyDescent="0.2">
      <c r="A540" s="20"/>
      <c r="B540" s="20"/>
      <c r="C540" s="15"/>
      <c r="D540" s="18"/>
      <c r="E540" s="18"/>
      <c r="F540" s="18"/>
      <c r="G540" s="18"/>
      <c r="H540" s="18"/>
      <c r="I540" s="16"/>
      <c r="J540" s="16"/>
      <c r="K540" s="17"/>
      <c r="L540" s="18"/>
      <c r="M540" s="19"/>
      <c r="N540" s="19"/>
      <c r="O540" s="19"/>
      <c r="P540" s="16"/>
      <c r="Q540" s="16"/>
      <c r="R540" s="19"/>
      <c r="S540" s="19"/>
      <c r="T540" s="19"/>
      <c r="U540" s="19"/>
      <c r="V540" s="19"/>
      <c r="W540" s="19"/>
      <c r="X540" s="18"/>
    </row>
    <row r="541" spans="1:24" x14ac:dyDescent="0.2">
      <c r="A541" s="20"/>
      <c r="B541" s="20"/>
      <c r="C541" s="15"/>
      <c r="D541" s="18"/>
      <c r="E541" s="18"/>
      <c r="F541" s="18"/>
      <c r="G541" s="18"/>
      <c r="H541" s="18"/>
      <c r="I541" s="16"/>
      <c r="J541" s="16"/>
      <c r="K541" s="17"/>
      <c r="L541" s="18"/>
      <c r="M541" s="19"/>
      <c r="N541" s="19"/>
      <c r="O541" s="19"/>
      <c r="P541" s="16"/>
      <c r="Q541" s="16"/>
      <c r="R541" s="19"/>
      <c r="S541" s="19"/>
      <c r="T541" s="19"/>
      <c r="U541" s="19"/>
      <c r="V541" s="19"/>
      <c r="W541" s="19"/>
      <c r="X541" s="18"/>
    </row>
    <row r="542" spans="1:24" x14ac:dyDescent="0.2">
      <c r="A542" s="20"/>
      <c r="B542" s="20"/>
      <c r="C542" s="15"/>
      <c r="D542" s="18"/>
      <c r="E542" s="18"/>
      <c r="F542" s="18"/>
      <c r="G542" s="18"/>
      <c r="H542" s="18"/>
      <c r="I542" s="16"/>
      <c r="J542" s="16"/>
      <c r="K542" s="17"/>
      <c r="L542" s="18"/>
      <c r="M542" s="19"/>
      <c r="N542" s="19"/>
      <c r="O542" s="19"/>
      <c r="P542" s="16"/>
      <c r="Q542" s="16"/>
      <c r="R542" s="19"/>
      <c r="S542" s="19"/>
      <c r="T542" s="19"/>
      <c r="U542" s="19"/>
      <c r="V542" s="19"/>
      <c r="W542" s="19"/>
      <c r="X542" s="18"/>
    </row>
    <row r="543" spans="1:24" x14ac:dyDescent="0.2">
      <c r="A543" s="20"/>
      <c r="B543" s="20"/>
      <c r="C543" s="15"/>
      <c r="D543" s="18"/>
      <c r="E543" s="18"/>
      <c r="F543" s="18"/>
      <c r="G543" s="18"/>
      <c r="H543" s="18"/>
      <c r="I543" s="16"/>
      <c r="J543" s="16"/>
      <c r="K543" s="17"/>
      <c r="L543" s="18"/>
      <c r="M543" s="19"/>
      <c r="N543" s="19"/>
      <c r="O543" s="19"/>
      <c r="P543" s="16"/>
      <c r="Q543" s="16"/>
      <c r="R543" s="19"/>
      <c r="S543" s="19"/>
      <c r="T543" s="19"/>
      <c r="U543" s="19"/>
      <c r="V543" s="19"/>
      <c r="W543" s="19"/>
      <c r="X543" s="18"/>
    </row>
    <row r="544" spans="1:24" x14ac:dyDescent="0.2">
      <c r="A544" s="20"/>
      <c r="B544" s="20"/>
      <c r="C544" s="15"/>
      <c r="D544" s="18"/>
      <c r="E544" s="18"/>
      <c r="F544" s="18"/>
      <c r="G544" s="18"/>
      <c r="H544" s="18"/>
      <c r="I544" s="16"/>
      <c r="J544" s="16"/>
      <c r="K544" s="17"/>
      <c r="L544" s="18"/>
      <c r="M544" s="19"/>
      <c r="N544" s="19"/>
      <c r="O544" s="19"/>
      <c r="P544" s="16"/>
      <c r="Q544" s="16"/>
      <c r="R544" s="19"/>
      <c r="S544" s="19"/>
      <c r="T544" s="19"/>
      <c r="U544" s="19"/>
      <c r="V544" s="19"/>
      <c r="W544" s="19"/>
      <c r="X544" s="18"/>
    </row>
    <row r="545" spans="1:24" x14ac:dyDescent="0.2">
      <c r="A545" s="20"/>
      <c r="B545" s="20"/>
      <c r="C545" s="15"/>
      <c r="D545" s="18"/>
      <c r="E545" s="18"/>
      <c r="F545" s="18"/>
      <c r="G545" s="18"/>
      <c r="H545" s="18"/>
      <c r="I545" s="16"/>
      <c r="J545" s="16"/>
      <c r="K545" s="17"/>
      <c r="L545" s="18"/>
      <c r="M545" s="19"/>
      <c r="N545" s="19"/>
      <c r="O545" s="19"/>
      <c r="P545" s="16"/>
      <c r="Q545" s="16"/>
      <c r="R545" s="19"/>
      <c r="S545" s="19"/>
      <c r="T545" s="19"/>
      <c r="U545" s="19"/>
      <c r="V545" s="19"/>
      <c r="W545" s="19"/>
      <c r="X545" s="18"/>
    </row>
    <row r="546" spans="1:24" x14ac:dyDescent="0.2">
      <c r="A546" s="20"/>
      <c r="B546" s="20"/>
      <c r="C546" s="15"/>
      <c r="D546" s="18"/>
      <c r="E546" s="18"/>
      <c r="F546" s="18"/>
      <c r="G546" s="18"/>
      <c r="H546" s="18"/>
      <c r="I546" s="16"/>
      <c r="J546" s="16"/>
      <c r="K546" s="17"/>
      <c r="L546" s="18"/>
      <c r="M546" s="19"/>
      <c r="N546" s="19"/>
      <c r="O546" s="19"/>
      <c r="P546" s="16"/>
      <c r="Q546" s="16"/>
      <c r="R546" s="19"/>
      <c r="S546" s="19"/>
      <c r="T546" s="19"/>
      <c r="U546" s="19"/>
      <c r="V546" s="19"/>
      <c r="W546" s="19"/>
      <c r="X546" s="18"/>
    </row>
    <row r="547" spans="1:24" x14ac:dyDescent="0.2">
      <c r="A547" s="20"/>
      <c r="B547" s="20"/>
      <c r="C547" s="15"/>
      <c r="D547" s="18"/>
      <c r="E547" s="18"/>
      <c r="F547" s="18"/>
      <c r="G547" s="18"/>
      <c r="H547" s="18"/>
      <c r="I547" s="16"/>
      <c r="J547" s="16"/>
      <c r="K547" s="17"/>
      <c r="L547" s="18"/>
      <c r="M547" s="19"/>
      <c r="N547" s="19"/>
      <c r="O547" s="19"/>
      <c r="P547" s="16"/>
      <c r="Q547" s="16"/>
      <c r="R547" s="19"/>
      <c r="S547" s="19"/>
      <c r="T547" s="19"/>
      <c r="U547" s="19"/>
      <c r="V547" s="19"/>
      <c r="W547" s="19"/>
      <c r="X547" s="18"/>
    </row>
    <row r="548" spans="1:24" x14ac:dyDescent="0.2">
      <c r="A548" s="20"/>
      <c r="B548" s="20"/>
      <c r="C548" s="15"/>
      <c r="D548" s="18"/>
      <c r="E548" s="18"/>
      <c r="F548" s="18"/>
      <c r="G548" s="18"/>
      <c r="H548" s="18"/>
      <c r="I548" s="16"/>
      <c r="J548" s="16"/>
      <c r="K548" s="17"/>
      <c r="L548" s="18"/>
      <c r="M548" s="19"/>
      <c r="N548" s="19"/>
      <c r="O548" s="19"/>
      <c r="P548" s="16"/>
      <c r="Q548" s="16"/>
      <c r="R548" s="19"/>
      <c r="S548" s="19"/>
      <c r="T548" s="19"/>
      <c r="U548" s="19"/>
      <c r="V548" s="19"/>
      <c r="W548" s="19"/>
      <c r="X548" s="18"/>
    </row>
    <row r="549" spans="1:24" x14ac:dyDescent="0.2">
      <c r="A549" s="20"/>
      <c r="B549" s="20"/>
      <c r="C549" s="15"/>
      <c r="D549" s="18"/>
      <c r="E549" s="18"/>
      <c r="F549" s="18"/>
      <c r="G549" s="18"/>
      <c r="H549" s="18"/>
      <c r="I549" s="16"/>
      <c r="J549" s="16"/>
      <c r="K549" s="17"/>
      <c r="L549" s="18"/>
      <c r="M549" s="19"/>
      <c r="N549" s="19"/>
      <c r="O549" s="19"/>
      <c r="P549" s="16"/>
      <c r="Q549" s="16"/>
      <c r="R549" s="19"/>
      <c r="S549" s="19"/>
      <c r="T549" s="19"/>
      <c r="U549" s="19"/>
      <c r="V549" s="19"/>
      <c r="W549" s="19"/>
      <c r="X549" s="18"/>
    </row>
    <row r="550" spans="1:24" x14ac:dyDescent="0.2">
      <c r="A550" s="20"/>
      <c r="B550" s="20"/>
      <c r="C550" s="15"/>
      <c r="D550" s="18"/>
      <c r="E550" s="18"/>
      <c r="F550" s="18"/>
      <c r="G550" s="18"/>
      <c r="H550" s="18"/>
      <c r="I550" s="16"/>
      <c r="J550" s="16"/>
      <c r="K550" s="17"/>
      <c r="L550" s="18"/>
      <c r="M550" s="19"/>
      <c r="N550" s="19"/>
      <c r="O550" s="19"/>
      <c r="P550" s="16"/>
      <c r="Q550" s="16"/>
      <c r="R550" s="19"/>
      <c r="S550" s="19"/>
      <c r="T550" s="19"/>
      <c r="U550" s="19"/>
      <c r="V550" s="19"/>
      <c r="W550" s="19"/>
      <c r="X550" s="18"/>
    </row>
    <row r="551" spans="1:24" x14ac:dyDescent="0.2">
      <c r="A551" s="20"/>
      <c r="B551" s="20"/>
      <c r="C551" s="15"/>
      <c r="D551" s="18"/>
      <c r="E551" s="18"/>
      <c r="F551" s="18"/>
      <c r="G551" s="18"/>
      <c r="H551" s="18"/>
      <c r="I551" s="16"/>
      <c r="J551" s="16"/>
      <c r="K551" s="17"/>
      <c r="L551" s="18"/>
      <c r="M551" s="19"/>
      <c r="N551" s="19"/>
      <c r="O551" s="19"/>
      <c r="P551" s="16"/>
      <c r="Q551" s="16"/>
      <c r="R551" s="19"/>
      <c r="S551" s="19"/>
      <c r="T551" s="19"/>
      <c r="U551" s="19"/>
      <c r="V551" s="19"/>
      <c r="W551" s="19"/>
      <c r="X551" s="18"/>
    </row>
    <row r="552" spans="1:24" x14ac:dyDescent="0.2">
      <c r="A552" s="20"/>
      <c r="B552" s="20"/>
      <c r="C552" s="15"/>
      <c r="D552" s="18"/>
      <c r="E552" s="18"/>
      <c r="F552" s="18"/>
      <c r="G552" s="18"/>
      <c r="H552" s="18"/>
      <c r="I552" s="16"/>
      <c r="J552" s="16"/>
      <c r="K552" s="17"/>
      <c r="L552" s="18"/>
      <c r="M552" s="19"/>
      <c r="N552" s="19"/>
      <c r="O552" s="19"/>
      <c r="P552" s="16"/>
      <c r="Q552" s="16"/>
      <c r="R552" s="19"/>
      <c r="S552" s="19"/>
      <c r="T552" s="19"/>
      <c r="U552" s="19"/>
      <c r="V552" s="19"/>
      <c r="W552" s="19"/>
      <c r="X552" s="18"/>
    </row>
    <row r="553" spans="1:24" x14ac:dyDescent="0.2">
      <c r="A553" s="20"/>
      <c r="B553" s="20"/>
      <c r="C553" s="15"/>
      <c r="D553" s="18"/>
      <c r="E553" s="18"/>
      <c r="F553" s="18"/>
      <c r="G553" s="18"/>
      <c r="H553" s="18"/>
      <c r="I553" s="16"/>
      <c r="J553" s="16"/>
      <c r="K553" s="17"/>
      <c r="L553" s="18"/>
      <c r="M553" s="19"/>
      <c r="N553" s="19"/>
      <c r="O553" s="19"/>
      <c r="P553" s="16"/>
      <c r="Q553" s="16"/>
      <c r="R553" s="19"/>
      <c r="S553" s="19"/>
      <c r="T553" s="19"/>
      <c r="U553" s="19"/>
      <c r="V553" s="19"/>
      <c r="W553" s="19"/>
      <c r="X553" s="18"/>
    </row>
    <row r="554" spans="1:24" x14ac:dyDescent="0.2">
      <c r="A554" s="20"/>
      <c r="B554" s="20"/>
      <c r="C554" s="15"/>
      <c r="D554" s="18"/>
      <c r="E554" s="18"/>
      <c r="F554" s="18"/>
      <c r="G554" s="18"/>
      <c r="H554" s="18"/>
      <c r="I554" s="16"/>
      <c r="J554" s="16"/>
      <c r="K554" s="17"/>
      <c r="L554" s="18"/>
      <c r="M554" s="19"/>
      <c r="N554" s="19"/>
      <c r="O554" s="19"/>
      <c r="P554" s="16"/>
      <c r="Q554" s="16"/>
      <c r="R554" s="19"/>
      <c r="S554" s="19"/>
      <c r="T554" s="19"/>
      <c r="U554" s="19"/>
      <c r="V554" s="19"/>
      <c r="W554" s="19"/>
      <c r="X554" s="18"/>
    </row>
    <row r="555" spans="1:24" x14ac:dyDescent="0.2">
      <c r="A555" s="20"/>
      <c r="B555" s="20"/>
      <c r="C555" s="15"/>
      <c r="D555" s="18"/>
      <c r="E555" s="18"/>
      <c r="F555" s="18"/>
      <c r="G555" s="18"/>
      <c r="H555" s="18"/>
      <c r="I555" s="16"/>
      <c r="J555" s="16"/>
      <c r="K555" s="17"/>
      <c r="L555" s="18"/>
      <c r="M555" s="19"/>
      <c r="N555" s="19"/>
      <c r="O555" s="19"/>
      <c r="P555" s="16"/>
      <c r="Q555" s="16"/>
      <c r="R555" s="19"/>
      <c r="S555" s="19"/>
      <c r="T555" s="19"/>
      <c r="U555" s="19"/>
      <c r="V555" s="19"/>
      <c r="W555" s="19"/>
      <c r="X555" s="18"/>
    </row>
    <row r="556" spans="1:24" x14ac:dyDescent="0.2">
      <c r="A556" s="20"/>
      <c r="B556" s="20"/>
      <c r="C556" s="15"/>
      <c r="D556" s="18"/>
      <c r="E556" s="18"/>
      <c r="F556" s="18"/>
      <c r="G556" s="18"/>
      <c r="H556" s="18"/>
      <c r="I556" s="16"/>
      <c r="J556" s="16"/>
      <c r="K556" s="17"/>
      <c r="L556" s="18"/>
      <c r="M556" s="19"/>
      <c r="N556" s="19"/>
      <c r="O556" s="19"/>
      <c r="P556" s="16"/>
      <c r="Q556" s="16"/>
      <c r="R556" s="19"/>
      <c r="S556" s="19"/>
      <c r="T556" s="19"/>
      <c r="U556" s="19"/>
      <c r="V556" s="19"/>
      <c r="W556" s="19"/>
      <c r="X556" s="18"/>
    </row>
    <row r="557" spans="1:24" x14ac:dyDescent="0.2">
      <c r="A557" s="20"/>
      <c r="B557" s="20"/>
      <c r="C557" s="15"/>
      <c r="D557" s="18"/>
      <c r="E557" s="18"/>
      <c r="F557" s="18"/>
      <c r="G557" s="18"/>
      <c r="H557" s="18"/>
      <c r="I557" s="16"/>
      <c r="J557" s="16"/>
      <c r="K557" s="17"/>
      <c r="L557" s="18"/>
      <c r="M557" s="19"/>
      <c r="N557" s="19"/>
      <c r="O557" s="19"/>
      <c r="P557" s="16"/>
      <c r="Q557" s="16"/>
      <c r="R557" s="19"/>
      <c r="S557" s="19"/>
      <c r="T557" s="19"/>
      <c r="U557" s="19"/>
      <c r="V557" s="19"/>
      <c r="W557" s="19"/>
      <c r="X557" s="18"/>
    </row>
    <row r="558" spans="1:24" x14ac:dyDescent="0.2">
      <c r="A558" s="20"/>
      <c r="B558" s="20"/>
      <c r="C558" s="15"/>
      <c r="D558" s="18"/>
      <c r="E558" s="18"/>
      <c r="F558" s="18"/>
      <c r="G558" s="18"/>
      <c r="H558" s="18"/>
      <c r="I558" s="16"/>
      <c r="J558" s="16"/>
      <c r="K558" s="17"/>
      <c r="L558" s="18"/>
      <c r="M558" s="19"/>
      <c r="N558" s="19"/>
      <c r="O558" s="19"/>
      <c r="P558" s="16"/>
      <c r="Q558" s="16"/>
      <c r="R558" s="19"/>
      <c r="S558" s="19"/>
      <c r="T558" s="19"/>
      <c r="U558" s="19"/>
      <c r="V558" s="19"/>
      <c r="W558" s="19"/>
      <c r="X558" s="18"/>
    </row>
    <row r="559" spans="1:24" x14ac:dyDescent="0.2">
      <c r="A559" s="20"/>
      <c r="B559" s="20"/>
      <c r="C559" s="15"/>
      <c r="D559" s="18"/>
      <c r="E559" s="18"/>
      <c r="F559" s="18"/>
      <c r="G559" s="18"/>
      <c r="H559" s="18"/>
      <c r="I559" s="16"/>
      <c r="J559" s="16"/>
      <c r="K559" s="17"/>
      <c r="L559" s="18"/>
      <c r="M559" s="19"/>
      <c r="N559" s="19"/>
      <c r="O559" s="19"/>
      <c r="P559" s="16"/>
      <c r="Q559" s="16"/>
      <c r="R559" s="19"/>
      <c r="S559" s="19"/>
      <c r="T559" s="19"/>
      <c r="U559" s="19"/>
      <c r="V559" s="19"/>
      <c r="W559" s="19"/>
      <c r="X559" s="18"/>
    </row>
    <row r="560" spans="1:24" x14ac:dyDescent="0.2">
      <c r="A560" s="20"/>
      <c r="B560" s="20"/>
      <c r="C560" s="15"/>
      <c r="D560" s="18"/>
      <c r="E560" s="18"/>
      <c r="F560" s="18"/>
      <c r="G560" s="18"/>
      <c r="H560" s="18"/>
      <c r="I560" s="16"/>
      <c r="J560" s="16"/>
      <c r="K560" s="17"/>
      <c r="L560" s="18"/>
      <c r="M560" s="19"/>
      <c r="N560" s="19"/>
      <c r="O560" s="19"/>
      <c r="P560" s="16"/>
      <c r="Q560" s="16"/>
      <c r="R560" s="19"/>
      <c r="S560" s="19"/>
      <c r="T560" s="19"/>
      <c r="U560" s="19"/>
      <c r="V560" s="19"/>
      <c r="W560" s="19"/>
      <c r="X560" s="18"/>
    </row>
    <row r="561" spans="1:24" x14ac:dyDescent="0.2">
      <c r="A561" s="20"/>
      <c r="B561" s="20"/>
      <c r="C561" s="15"/>
      <c r="D561" s="18"/>
      <c r="E561" s="18"/>
      <c r="F561" s="18"/>
      <c r="G561" s="18"/>
      <c r="H561" s="18"/>
      <c r="I561" s="16"/>
      <c r="J561" s="16"/>
      <c r="K561" s="17"/>
      <c r="L561" s="18"/>
      <c r="M561" s="19"/>
      <c r="N561" s="19"/>
      <c r="O561" s="19"/>
      <c r="P561" s="16"/>
      <c r="Q561" s="16"/>
      <c r="R561" s="19"/>
      <c r="S561" s="19"/>
      <c r="T561" s="19"/>
      <c r="U561" s="19"/>
      <c r="V561" s="19"/>
      <c r="W561" s="19"/>
      <c r="X561" s="18"/>
    </row>
    <row r="562" spans="1:24" x14ac:dyDescent="0.2">
      <c r="A562" s="20"/>
      <c r="B562" s="20"/>
      <c r="C562" s="15"/>
      <c r="D562" s="18"/>
      <c r="E562" s="18"/>
      <c r="F562" s="18"/>
      <c r="G562" s="18"/>
      <c r="H562" s="18"/>
      <c r="I562" s="16"/>
      <c r="J562" s="16"/>
      <c r="K562" s="17"/>
      <c r="L562" s="18"/>
      <c r="M562" s="19"/>
      <c r="N562" s="19"/>
      <c r="O562" s="19"/>
      <c r="P562" s="16"/>
      <c r="Q562" s="16"/>
      <c r="R562" s="19"/>
      <c r="S562" s="19"/>
      <c r="T562" s="19"/>
      <c r="U562" s="19"/>
      <c r="V562" s="19"/>
      <c r="W562" s="19"/>
      <c r="X562" s="18"/>
    </row>
    <row r="563" spans="1:24" x14ac:dyDescent="0.2">
      <c r="A563" s="20"/>
      <c r="B563" s="20"/>
      <c r="C563" s="15"/>
      <c r="D563" s="18"/>
      <c r="E563" s="18"/>
      <c r="F563" s="18"/>
      <c r="G563" s="18"/>
      <c r="H563" s="18"/>
      <c r="I563" s="16"/>
      <c r="J563" s="16"/>
      <c r="K563" s="17"/>
      <c r="L563" s="18"/>
      <c r="M563" s="19"/>
      <c r="N563" s="19"/>
      <c r="O563" s="19"/>
      <c r="P563" s="16"/>
      <c r="Q563" s="16"/>
      <c r="R563" s="19"/>
      <c r="S563" s="19"/>
      <c r="T563" s="19"/>
      <c r="U563" s="19"/>
      <c r="V563" s="19"/>
      <c r="W563" s="19"/>
      <c r="X563" s="18"/>
    </row>
    <row r="564" spans="1:24" x14ac:dyDescent="0.2">
      <c r="A564" s="20"/>
      <c r="B564" s="20"/>
      <c r="C564" s="15"/>
      <c r="D564" s="18"/>
      <c r="E564" s="18"/>
      <c r="F564" s="18"/>
      <c r="G564" s="18"/>
      <c r="H564" s="18"/>
      <c r="I564" s="16"/>
      <c r="J564" s="16"/>
      <c r="K564" s="17"/>
      <c r="L564" s="18"/>
      <c r="M564" s="19"/>
      <c r="N564" s="19"/>
      <c r="O564" s="19"/>
      <c r="P564" s="16"/>
      <c r="Q564" s="16"/>
      <c r="R564" s="19"/>
      <c r="S564" s="19"/>
      <c r="T564" s="19"/>
      <c r="U564" s="19"/>
      <c r="V564" s="19"/>
      <c r="W564" s="19"/>
      <c r="X564" s="18"/>
    </row>
    <row r="565" spans="1:24" x14ac:dyDescent="0.2">
      <c r="A565" s="20"/>
      <c r="B565" s="20"/>
      <c r="C565" s="15"/>
      <c r="D565" s="18"/>
      <c r="E565" s="18"/>
      <c r="F565" s="18"/>
      <c r="G565" s="18"/>
      <c r="H565" s="18"/>
      <c r="I565" s="16"/>
      <c r="J565" s="16"/>
      <c r="K565" s="17"/>
      <c r="L565" s="18"/>
      <c r="M565" s="19"/>
      <c r="N565" s="19"/>
      <c r="O565" s="19"/>
      <c r="P565" s="16"/>
      <c r="Q565" s="16"/>
      <c r="R565" s="19"/>
      <c r="S565" s="19"/>
      <c r="T565" s="19"/>
      <c r="U565" s="19"/>
      <c r="V565" s="19"/>
      <c r="W565" s="19"/>
      <c r="X565" s="18"/>
    </row>
    <row r="566" spans="1:24" x14ac:dyDescent="0.2">
      <c r="A566" s="20"/>
      <c r="B566" s="20"/>
      <c r="C566" s="15"/>
      <c r="D566" s="18"/>
      <c r="E566" s="18"/>
      <c r="F566" s="18"/>
      <c r="G566" s="18"/>
      <c r="H566" s="18"/>
      <c r="I566" s="16"/>
      <c r="J566" s="16"/>
      <c r="K566" s="17"/>
      <c r="L566" s="18"/>
      <c r="M566" s="19"/>
      <c r="N566" s="19"/>
      <c r="O566" s="19"/>
      <c r="P566" s="16"/>
      <c r="Q566" s="16"/>
      <c r="R566" s="19"/>
      <c r="S566" s="19"/>
      <c r="T566" s="19"/>
      <c r="U566" s="19"/>
      <c r="V566" s="19"/>
      <c r="W566" s="19"/>
      <c r="X566" s="18"/>
    </row>
    <row r="567" spans="1:24" x14ac:dyDescent="0.2">
      <c r="A567" s="20"/>
      <c r="B567" s="20"/>
      <c r="C567" s="15"/>
      <c r="D567" s="18"/>
      <c r="E567" s="18"/>
      <c r="F567" s="18"/>
      <c r="G567" s="18"/>
      <c r="H567" s="18"/>
      <c r="I567" s="16"/>
      <c r="J567" s="16"/>
      <c r="K567" s="17"/>
      <c r="L567" s="18"/>
      <c r="M567" s="19"/>
      <c r="N567" s="19"/>
      <c r="O567" s="19"/>
      <c r="P567" s="16"/>
      <c r="Q567" s="16"/>
      <c r="R567" s="19"/>
      <c r="S567" s="19"/>
      <c r="T567" s="19"/>
      <c r="U567" s="19"/>
      <c r="V567" s="19"/>
      <c r="W567" s="19"/>
      <c r="X567" s="18"/>
    </row>
    <row r="568" spans="1:24" x14ac:dyDescent="0.2">
      <c r="A568" s="20"/>
      <c r="B568" s="20"/>
      <c r="C568" s="15"/>
      <c r="D568" s="18"/>
      <c r="E568" s="18"/>
      <c r="F568" s="18"/>
      <c r="G568" s="18"/>
      <c r="H568" s="18"/>
      <c r="I568" s="16"/>
      <c r="J568" s="16"/>
      <c r="K568" s="17"/>
      <c r="L568" s="18"/>
      <c r="M568" s="19"/>
      <c r="N568" s="19"/>
      <c r="O568" s="19"/>
      <c r="P568" s="16"/>
      <c r="Q568" s="16"/>
      <c r="R568" s="19"/>
      <c r="S568" s="19"/>
      <c r="T568" s="19"/>
      <c r="U568" s="19"/>
      <c r="V568" s="19"/>
      <c r="W568" s="19"/>
      <c r="X568" s="18"/>
    </row>
    <row r="569" spans="1:24" x14ac:dyDescent="0.2">
      <c r="A569" s="20"/>
      <c r="B569" s="20"/>
      <c r="C569" s="15"/>
      <c r="D569" s="18"/>
      <c r="E569" s="18"/>
      <c r="F569" s="18"/>
      <c r="G569" s="18"/>
      <c r="H569" s="18"/>
      <c r="I569" s="16"/>
      <c r="J569" s="16"/>
      <c r="K569" s="17"/>
      <c r="L569" s="18"/>
      <c r="M569" s="19"/>
      <c r="N569" s="19"/>
      <c r="O569" s="19"/>
      <c r="P569" s="16"/>
      <c r="Q569" s="16"/>
      <c r="R569" s="19"/>
      <c r="S569" s="19"/>
      <c r="T569" s="19"/>
      <c r="U569" s="19"/>
      <c r="V569" s="19"/>
      <c r="W569" s="19"/>
      <c r="X569" s="18"/>
    </row>
    <row r="570" spans="1:24" x14ac:dyDescent="0.2">
      <c r="A570" s="20"/>
      <c r="B570" s="20"/>
      <c r="C570" s="15"/>
      <c r="D570" s="18"/>
      <c r="E570" s="18"/>
      <c r="F570" s="18"/>
      <c r="G570" s="18"/>
      <c r="H570" s="18"/>
      <c r="I570" s="16"/>
      <c r="J570" s="16"/>
      <c r="K570" s="17"/>
      <c r="L570" s="18"/>
      <c r="M570" s="19"/>
      <c r="N570" s="19"/>
      <c r="O570" s="19"/>
      <c r="P570" s="16"/>
      <c r="Q570" s="16"/>
      <c r="R570" s="19"/>
      <c r="S570" s="19"/>
      <c r="T570" s="19"/>
      <c r="U570" s="19"/>
      <c r="V570" s="19"/>
      <c r="W570" s="19"/>
      <c r="X570" s="18"/>
    </row>
    <row r="571" spans="1:24" x14ac:dyDescent="0.2">
      <c r="A571" s="20"/>
      <c r="B571" s="20"/>
      <c r="C571" s="15"/>
      <c r="D571" s="18"/>
      <c r="E571" s="18"/>
      <c r="F571" s="18"/>
      <c r="G571" s="18"/>
      <c r="H571" s="18"/>
      <c r="I571" s="16"/>
      <c r="J571" s="16"/>
      <c r="K571" s="17"/>
      <c r="L571" s="18"/>
      <c r="M571" s="19"/>
      <c r="N571" s="19"/>
      <c r="O571" s="19"/>
      <c r="P571" s="16"/>
      <c r="Q571" s="16"/>
      <c r="R571" s="19"/>
      <c r="S571" s="19"/>
      <c r="T571" s="19"/>
      <c r="U571" s="19"/>
      <c r="V571" s="19"/>
      <c r="W571" s="19"/>
      <c r="X571" s="18"/>
    </row>
    <row r="572" spans="1:24" x14ac:dyDescent="0.2">
      <c r="A572" s="20"/>
      <c r="B572" s="20"/>
      <c r="C572" s="15"/>
      <c r="D572" s="18"/>
      <c r="E572" s="18"/>
      <c r="F572" s="18"/>
      <c r="G572" s="18"/>
      <c r="H572" s="18"/>
      <c r="I572" s="16"/>
      <c r="J572" s="16"/>
      <c r="K572" s="17"/>
      <c r="L572" s="18"/>
      <c r="M572" s="19"/>
      <c r="N572" s="19"/>
      <c r="O572" s="19"/>
      <c r="P572" s="16"/>
      <c r="Q572" s="16"/>
      <c r="R572" s="19"/>
      <c r="S572" s="19"/>
      <c r="T572" s="19"/>
      <c r="U572" s="19"/>
      <c r="V572" s="19"/>
      <c r="W572" s="19"/>
      <c r="X572" s="18"/>
    </row>
    <row r="573" spans="1:24" x14ac:dyDescent="0.2">
      <c r="A573" s="20"/>
      <c r="B573" s="20"/>
      <c r="C573" s="15"/>
      <c r="D573" s="18"/>
      <c r="E573" s="18"/>
      <c r="F573" s="18"/>
      <c r="G573" s="18"/>
      <c r="H573" s="18"/>
      <c r="I573" s="16"/>
      <c r="J573" s="16"/>
      <c r="K573" s="17"/>
      <c r="L573" s="18"/>
      <c r="M573" s="19"/>
      <c r="N573" s="19"/>
      <c r="O573" s="19"/>
      <c r="P573" s="16"/>
      <c r="Q573" s="16"/>
      <c r="R573" s="19"/>
      <c r="S573" s="19"/>
      <c r="T573" s="19"/>
      <c r="U573" s="19"/>
      <c r="V573" s="19"/>
      <c r="W573" s="19"/>
      <c r="X573" s="18"/>
    </row>
    <row r="574" spans="1:24" x14ac:dyDescent="0.2">
      <c r="A574" s="20"/>
      <c r="B574" s="20"/>
      <c r="C574" s="15"/>
      <c r="D574" s="18"/>
      <c r="E574" s="18"/>
      <c r="F574" s="18"/>
      <c r="G574" s="18"/>
      <c r="H574" s="18"/>
      <c r="I574" s="16"/>
      <c r="J574" s="16"/>
      <c r="K574" s="17"/>
      <c r="L574" s="18"/>
      <c r="M574" s="19"/>
      <c r="N574" s="19"/>
      <c r="O574" s="19"/>
      <c r="P574" s="16"/>
      <c r="Q574" s="16"/>
      <c r="R574" s="19"/>
      <c r="S574" s="19"/>
      <c r="T574" s="19"/>
      <c r="U574" s="19"/>
      <c r="V574" s="19"/>
      <c r="W574" s="19"/>
      <c r="X574" s="18"/>
    </row>
    <row r="575" spans="1:24" x14ac:dyDescent="0.2">
      <c r="A575" s="20"/>
      <c r="B575" s="20"/>
      <c r="C575" s="15"/>
      <c r="D575" s="18"/>
      <c r="E575" s="18"/>
      <c r="F575" s="18"/>
      <c r="G575" s="18"/>
      <c r="H575" s="18"/>
      <c r="I575" s="16"/>
      <c r="J575" s="16"/>
      <c r="K575" s="17"/>
      <c r="L575" s="18"/>
      <c r="M575" s="19"/>
      <c r="N575" s="19"/>
      <c r="O575" s="19"/>
      <c r="P575" s="16"/>
      <c r="Q575" s="16"/>
      <c r="R575" s="19"/>
      <c r="S575" s="19"/>
      <c r="T575" s="19"/>
      <c r="U575" s="19"/>
      <c r="V575" s="19"/>
      <c r="W575" s="19"/>
      <c r="X575" s="18"/>
    </row>
    <row r="576" spans="1:24" x14ac:dyDescent="0.2">
      <c r="A576" s="20"/>
      <c r="B576" s="20"/>
      <c r="C576" s="15"/>
      <c r="D576" s="18"/>
      <c r="E576" s="18"/>
      <c r="F576" s="18"/>
      <c r="G576" s="18"/>
      <c r="H576" s="18"/>
      <c r="I576" s="16"/>
      <c r="J576" s="16"/>
      <c r="K576" s="17"/>
      <c r="L576" s="18"/>
      <c r="M576" s="19"/>
      <c r="N576" s="19"/>
      <c r="O576" s="19"/>
      <c r="P576" s="16"/>
      <c r="Q576" s="16"/>
      <c r="R576" s="19"/>
      <c r="S576" s="19"/>
      <c r="T576" s="19"/>
      <c r="U576" s="19"/>
      <c r="V576" s="19"/>
      <c r="W576" s="19"/>
      <c r="X576" s="18"/>
    </row>
    <row r="577" spans="1:24" x14ac:dyDescent="0.2">
      <c r="A577" s="20"/>
      <c r="B577" s="20"/>
      <c r="C577" s="15"/>
      <c r="D577" s="18"/>
      <c r="E577" s="18"/>
      <c r="F577" s="18"/>
      <c r="G577" s="18"/>
      <c r="H577" s="18"/>
      <c r="I577" s="16"/>
      <c r="J577" s="16"/>
      <c r="K577" s="17"/>
      <c r="L577" s="18"/>
      <c r="M577" s="19"/>
      <c r="N577" s="19"/>
      <c r="O577" s="19"/>
      <c r="P577" s="16"/>
      <c r="Q577" s="16"/>
      <c r="R577" s="19"/>
      <c r="S577" s="19"/>
      <c r="T577" s="19"/>
      <c r="U577" s="19"/>
      <c r="V577" s="19"/>
      <c r="W577" s="19"/>
      <c r="X577" s="18"/>
    </row>
    <row r="578" spans="1:24" x14ac:dyDescent="0.2">
      <c r="A578" s="20"/>
      <c r="B578" s="20"/>
      <c r="C578" s="15"/>
      <c r="D578" s="18"/>
      <c r="E578" s="18"/>
      <c r="F578" s="18"/>
      <c r="G578" s="18"/>
      <c r="H578" s="18"/>
      <c r="I578" s="16"/>
      <c r="J578" s="16"/>
      <c r="K578" s="17"/>
      <c r="L578" s="18"/>
      <c r="M578" s="19"/>
      <c r="N578" s="19"/>
      <c r="O578" s="19"/>
      <c r="P578" s="16"/>
      <c r="Q578" s="16"/>
      <c r="R578" s="19"/>
      <c r="S578" s="19"/>
      <c r="T578" s="19"/>
      <c r="U578" s="19"/>
      <c r="V578" s="19"/>
      <c r="W578" s="19"/>
      <c r="X578" s="18"/>
    </row>
    <row r="579" spans="1:24" x14ac:dyDescent="0.2">
      <c r="A579" s="20"/>
      <c r="B579" s="20"/>
      <c r="C579" s="15"/>
      <c r="D579" s="18"/>
      <c r="E579" s="18"/>
      <c r="F579" s="18"/>
      <c r="G579" s="18"/>
      <c r="H579" s="18"/>
      <c r="I579" s="16"/>
      <c r="J579" s="16"/>
      <c r="K579" s="17"/>
      <c r="L579" s="18"/>
      <c r="M579" s="19"/>
      <c r="N579" s="19"/>
      <c r="O579" s="19"/>
      <c r="P579" s="16"/>
      <c r="Q579" s="16"/>
      <c r="R579" s="19"/>
      <c r="S579" s="19"/>
      <c r="T579" s="19"/>
      <c r="U579" s="19"/>
      <c r="V579" s="19"/>
      <c r="W579" s="19"/>
      <c r="X579" s="18"/>
    </row>
    <row r="580" spans="1:24" x14ac:dyDescent="0.2">
      <c r="A580" s="20"/>
      <c r="B580" s="20"/>
      <c r="C580" s="15"/>
      <c r="D580" s="18"/>
      <c r="E580" s="18"/>
      <c r="F580" s="18"/>
      <c r="G580" s="18"/>
      <c r="H580" s="18"/>
      <c r="I580" s="16"/>
      <c r="J580" s="16"/>
      <c r="K580" s="17"/>
      <c r="L580" s="18"/>
      <c r="M580" s="19"/>
      <c r="N580" s="19"/>
      <c r="O580" s="19"/>
      <c r="P580" s="16"/>
      <c r="Q580" s="16"/>
      <c r="R580" s="19"/>
      <c r="S580" s="19"/>
      <c r="T580" s="19"/>
      <c r="U580" s="19"/>
      <c r="V580" s="19"/>
      <c r="W580" s="19"/>
      <c r="X580" s="18"/>
    </row>
    <row r="581" spans="1:24" x14ac:dyDescent="0.2">
      <c r="A581" s="20"/>
      <c r="B581" s="20"/>
      <c r="C581" s="15"/>
      <c r="D581" s="18"/>
      <c r="E581" s="18"/>
      <c r="F581" s="18"/>
      <c r="G581" s="18"/>
      <c r="H581" s="18"/>
      <c r="I581" s="16"/>
      <c r="J581" s="16"/>
      <c r="K581" s="17"/>
      <c r="L581" s="18"/>
      <c r="M581" s="19"/>
      <c r="N581" s="19"/>
      <c r="O581" s="19"/>
      <c r="P581" s="16"/>
      <c r="Q581" s="16"/>
      <c r="R581" s="19"/>
      <c r="S581" s="19"/>
      <c r="T581" s="19"/>
      <c r="U581" s="19"/>
      <c r="V581" s="19"/>
      <c r="W581" s="19"/>
      <c r="X581" s="18"/>
    </row>
    <row r="582" spans="1:24" x14ac:dyDescent="0.2">
      <c r="A582" s="20"/>
      <c r="B582" s="20"/>
      <c r="C582" s="15"/>
      <c r="D582" s="18"/>
      <c r="E582" s="18"/>
      <c r="F582" s="18"/>
      <c r="G582" s="18"/>
      <c r="H582" s="18"/>
      <c r="I582" s="16"/>
      <c r="J582" s="16"/>
      <c r="K582" s="17"/>
      <c r="L582" s="18"/>
      <c r="M582" s="19"/>
      <c r="N582" s="19"/>
      <c r="O582" s="19"/>
      <c r="P582" s="16"/>
      <c r="Q582" s="16"/>
      <c r="R582" s="19"/>
      <c r="S582" s="19"/>
      <c r="T582" s="19"/>
      <c r="U582" s="19"/>
      <c r="V582" s="19"/>
      <c r="W582" s="19"/>
      <c r="X582" s="18"/>
    </row>
    <row r="583" spans="1:24" x14ac:dyDescent="0.2">
      <c r="A583" s="20"/>
      <c r="B583" s="20"/>
      <c r="C583" s="15"/>
      <c r="D583" s="18"/>
      <c r="E583" s="18"/>
      <c r="F583" s="18"/>
      <c r="G583" s="18"/>
      <c r="H583" s="18"/>
      <c r="I583" s="16"/>
      <c r="J583" s="16"/>
      <c r="K583" s="17"/>
      <c r="L583" s="18"/>
      <c r="M583" s="19"/>
      <c r="N583" s="19"/>
      <c r="O583" s="19"/>
      <c r="P583" s="16"/>
      <c r="Q583" s="16"/>
      <c r="R583" s="19"/>
      <c r="S583" s="19"/>
      <c r="T583" s="19"/>
      <c r="U583" s="19"/>
      <c r="V583" s="19"/>
      <c r="W583" s="19"/>
      <c r="X583" s="18"/>
    </row>
    <row r="584" spans="1:24" x14ac:dyDescent="0.2">
      <c r="A584" s="20"/>
      <c r="B584" s="20"/>
      <c r="C584" s="15"/>
      <c r="D584" s="18"/>
      <c r="E584" s="18"/>
      <c r="F584" s="18"/>
      <c r="G584" s="18"/>
      <c r="H584" s="18"/>
      <c r="I584" s="16"/>
      <c r="J584" s="16"/>
      <c r="K584" s="17"/>
      <c r="L584" s="18"/>
      <c r="M584" s="19"/>
      <c r="N584" s="19"/>
      <c r="O584" s="19"/>
      <c r="P584" s="16"/>
      <c r="Q584" s="16"/>
      <c r="R584" s="19"/>
      <c r="S584" s="19"/>
      <c r="T584" s="19"/>
      <c r="U584" s="19"/>
      <c r="V584" s="19"/>
      <c r="W584" s="19"/>
      <c r="X584" s="18"/>
    </row>
    <row r="585" spans="1:24" x14ac:dyDescent="0.2">
      <c r="A585" s="20"/>
      <c r="B585" s="20"/>
      <c r="C585" s="15"/>
      <c r="D585" s="18"/>
      <c r="E585" s="18"/>
      <c r="F585" s="18"/>
      <c r="G585" s="18"/>
      <c r="H585" s="18"/>
      <c r="I585" s="16"/>
      <c r="J585" s="16"/>
      <c r="K585" s="17"/>
      <c r="L585" s="18"/>
      <c r="M585" s="19"/>
      <c r="N585" s="19"/>
      <c r="O585" s="19"/>
      <c r="P585" s="16"/>
      <c r="Q585" s="16"/>
      <c r="R585" s="19"/>
      <c r="S585" s="19"/>
      <c r="T585" s="19"/>
      <c r="U585" s="19"/>
      <c r="V585" s="19"/>
      <c r="W585" s="19"/>
      <c r="X585" s="18"/>
    </row>
    <row r="586" spans="1:24" x14ac:dyDescent="0.2">
      <c r="A586" s="20"/>
      <c r="B586" s="20"/>
      <c r="C586" s="15"/>
      <c r="D586" s="18"/>
      <c r="E586" s="18"/>
      <c r="F586" s="18"/>
      <c r="G586" s="18"/>
      <c r="H586" s="18"/>
      <c r="I586" s="16"/>
      <c r="J586" s="16"/>
      <c r="K586" s="17"/>
      <c r="L586" s="18"/>
      <c r="M586" s="19"/>
      <c r="N586" s="19"/>
      <c r="O586" s="19"/>
      <c r="P586" s="16"/>
      <c r="Q586" s="16"/>
      <c r="R586" s="19"/>
      <c r="S586" s="19"/>
      <c r="T586" s="19"/>
      <c r="U586" s="19"/>
      <c r="V586" s="19"/>
      <c r="W586" s="19"/>
      <c r="X586" s="18"/>
    </row>
    <row r="587" spans="1:24" x14ac:dyDescent="0.2">
      <c r="A587" s="20"/>
      <c r="B587" s="20"/>
      <c r="C587" s="15"/>
      <c r="D587" s="18"/>
      <c r="E587" s="18"/>
      <c r="F587" s="18"/>
      <c r="G587" s="18"/>
      <c r="H587" s="18"/>
      <c r="I587" s="16"/>
      <c r="J587" s="16"/>
      <c r="K587" s="17"/>
      <c r="L587" s="18"/>
      <c r="M587" s="19"/>
      <c r="N587" s="19"/>
      <c r="O587" s="19"/>
      <c r="P587" s="16"/>
      <c r="Q587" s="16"/>
      <c r="R587" s="19"/>
      <c r="S587" s="19"/>
      <c r="T587" s="19"/>
      <c r="U587" s="19"/>
      <c r="V587" s="19"/>
      <c r="W587" s="19"/>
      <c r="X587" s="18"/>
    </row>
    <row r="588" spans="1:24" x14ac:dyDescent="0.2">
      <c r="A588" s="20"/>
      <c r="B588" s="20"/>
      <c r="C588" s="15"/>
      <c r="D588" s="18"/>
      <c r="E588" s="18"/>
      <c r="F588" s="18"/>
      <c r="G588" s="18"/>
      <c r="H588" s="18"/>
      <c r="I588" s="16"/>
      <c r="J588" s="16"/>
      <c r="K588" s="17"/>
      <c r="L588" s="18"/>
      <c r="M588" s="19"/>
      <c r="N588" s="19"/>
      <c r="O588" s="19"/>
      <c r="P588" s="16"/>
      <c r="Q588" s="16"/>
      <c r="R588" s="19"/>
      <c r="S588" s="19"/>
      <c r="T588" s="19"/>
      <c r="U588" s="19"/>
      <c r="V588" s="19"/>
      <c r="W588" s="19"/>
      <c r="X588" s="18"/>
    </row>
    <row r="589" spans="1:24" x14ac:dyDescent="0.2">
      <c r="A589" s="20"/>
      <c r="B589" s="20"/>
      <c r="C589" s="15"/>
      <c r="D589" s="18"/>
      <c r="E589" s="18"/>
      <c r="F589" s="18"/>
      <c r="G589" s="18"/>
      <c r="H589" s="18"/>
      <c r="I589" s="16"/>
      <c r="J589" s="16"/>
      <c r="K589" s="17"/>
      <c r="L589" s="18"/>
      <c r="M589" s="19"/>
      <c r="N589" s="19"/>
      <c r="O589" s="19"/>
      <c r="P589" s="16"/>
      <c r="Q589" s="16"/>
      <c r="R589" s="19"/>
      <c r="S589" s="19"/>
      <c r="T589" s="19"/>
      <c r="U589" s="19"/>
      <c r="V589" s="19"/>
      <c r="W589" s="19"/>
      <c r="X589" s="18"/>
    </row>
    <row r="590" spans="1:24" x14ac:dyDescent="0.2">
      <c r="A590" s="20"/>
      <c r="B590" s="20"/>
      <c r="C590" s="15"/>
      <c r="D590" s="18"/>
      <c r="E590" s="18"/>
      <c r="F590" s="18"/>
      <c r="G590" s="18"/>
      <c r="H590" s="18"/>
      <c r="I590" s="16"/>
      <c r="J590" s="16"/>
      <c r="K590" s="17"/>
      <c r="L590" s="18"/>
      <c r="M590" s="19"/>
      <c r="N590" s="19"/>
      <c r="O590" s="19"/>
      <c r="P590" s="16"/>
      <c r="Q590" s="16"/>
      <c r="R590" s="19"/>
      <c r="S590" s="19"/>
      <c r="T590" s="19"/>
      <c r="U590" s="19"/>
      <c r="V590" s="19"/>
      <c r="W590" s="19"/>
      <c r="X590" s="18"/>
    </row>
    <row r="591" spans="1:24" x14ac:dyDescent="0.2">
      <c r="A591" s="20"/>
      <c r="B591" s="20"/>
      <c r="C591" s="15"/>
      <c r="D591" s="18"/>
      <c r="E591" s="18"/>
      <c r="F591" s="18"/>
      <c r="G591" s="18"/>
      <c r="H591" s="18"/>
      <c r="I591" s="16"/>
      <c r="J591" s="16"/>
      <c r="K591" s="17"/>
      <c r="L591" s="18"/>
      <c r="M591" s="19"/>
      <c r="N591" s="19"/>
      <c r="O591" s="19"/>
      <c r="P591" s="16"/>
      <c r="Q591" s="16"/>
      <c r="R591" s="19"/>
      <c r="S591" s="19"/>
      <c r="T591" s="19"/>
      <c r="U591" s="19"/>
      <c r="V591" s="19"/>
      <c r="W591" s="19"/>
      <c r="X591" s="18"/>
    </row>
    <row r="592" spans="1:24" x14ac:dyDescent="0.2">
      <c r="A592" s="20"/>
      <c r="B592" s="20"/>
      <c r="C592" s="15"/>
      <c r="D592" s="18"/>
      <c r="E592" s="18"/>
      <c r="F592" s="18"/>
      <c r="G592" s="18"/>
      <c r="H592" s="18"/>
      <c r="I592" s="16"/>
      <c r="J592" s="16"/>
      <c r="K592" s="17"/>
      <c r="L592" s="18"/>
      <c r="M592" s="19"/>
      <c r="N592" s="19"/>
      <c r="O592" s="19"/>
      <c r="P592" s="16"/>
      <c r="Q592" s="16"/>
      <c r="R592" s="19"/>
      <c r="S592" s="19"/>
      <c r="T592" s="19"/>
      <c r="U592" s="19"/>
      <c r="V592" s="19"/>
      <c r="W592" s="19"/>
      <c r="X592" s="18"/>
    </row>
    <row r="593" spans="1:24" x14ac:dyDescent="0.2">
      <c r="A593" s="20"/>
      <c r="B593" s="20"/>
      <c r="C593" s="15"/>
      <c r="D593" s="18"/>
      <c r="E593" s="18"/>
      <c r="F593" s="18"/>
      <c r="G593" s="18"/>
      <c r="H593" s="18"/>
      <c r="I593" s="16"/>
      <c r="J593" s="16"/>
      <c r="K593" s="17"/>
      <c r="L593" s="18"/>
      <c r="M593" s="19"/>
      <c r="N593" s="19"/>
      <c r="O593" s="19"/>
      <c r="P593" s="16"/>
      <c r="Q593" s="16"/>
      <c r="R593" s="19"/>
      <c r="S593" s="19"/>
      <c r="T593" s="19"/>
      <c r="U593" s="19"/>
      <c r="V593" s="19"/>
      <c r="W593" s="19"/>
      <c r="X593" s="18"/>
    </row>
    <row r="594" spans="1:24" x14ac:dyDescent="0.2">
      <c r="A594" s="20"/>
      <c r="B594" s="20"/>
      <c r="C594" s="15"/>
      <c r="D594" s="18"/>
      <c r="E594" s="18"/>
      <c r="F594" s="18"/>
      <c r="G594" s="18"/>
      <c r="H594" s="18"/>
      <c r="I594" s="16"/>
      <c r="J594" s="16"/>
      <c r="K594" s="17"/>
      <c r="L594" s="18"/>
      <c r="M594" s="19"/>
      <c r="N594" s="19"/>
      <c r="O594" s="19"/>
      <c r="P594" s="16"/>
      <c r="Q594" s="16"/>
      <c r="R594" s="19"/>
      <c r="S594" s="19"/>
      <c r="T594" s="19"/>
      <c r="U594" s="19"/>
      <c r="V594" s="19"/>
      <c r="W594" s="19"/>
      <c r="X594" s="18"/>
    </row>
    <row r="595" spans="1:24" x14ac:dyDescent="0.2">
      <c r="A595" s="20"/>
      <c r="B595" s="20"/>
      <c r="C595" s="15"/>
      <c r="D595" s="18"/>
      <c r="E595" s="18"/>
      <c r="F595" s="18"/>
      <c r="G595" s="18"/>
      <c r="H595" s="18"/>
      <c r="I595" s="16"/>
      <c r="J595" s="16"/>
      <c r="K595" s="17"/>
      <c r="L595" s="18"/>
      <c r="M595" s="19"/>
      <c r="N595" s="19"/>
      <c r="O595" s="19"/>
      <c r="P595" s="16"/>
      <c r="Q595" s="16"/>
      <c r="R595" s="19"/>
      <c r="S595" s="19"/>
      <c r="T595" s="19"/>
      <c r="U595" s="19"/>
      <c r="V595" s="19"/>
      <c r="W595" s="19"/>
      <c r="X595" s="18"/>
    </row>
    <row r="596" spans="1:24" x14ac:dyDescent="0.2">
      <c r="A596" s="20"/>
      <c r="B596" s="20"/>
      <c r="C596" s="15"/>
      <c r="D596" s="18"/>
      <c r="E596" s="18"/>
      <c r="F596" s="18"/>
      <c r="G596" s="18"/>
      <c r="H596" s="18"/>
      <c r="I596" s="16"/>
      <c r="J596" s="16"/>
      <c r="K596" s="17"/>
      <c r="L596" s="18"/>
      <c r="M596" s="19"/>
      <c r="N596" s="19"/>
      <c r="O596" s="19"/>
      <c r="P596" s="16"/>
      <c r="Q596" s="16"/>
      <c r="R596" s="19"/>
      <c r="S596" s="19"/>
      <c r="T596" s="19"/>
      <c r="U596" s="19"/>
      <c r="V596" s="19"/>
      <c r="W596" s="19"/>
      <c r="X596" s="18"/>
    </row>
    <row r="597" spans="1:24" x14ac:dyDescent="0.2">
      <c r="A597" s="20"/>
      <c r="B597" s="20"/>
      <c r="C597" s="15"/>
      <c r="D597" s="18"/>
      <c r="E597" s="18"/>
      <c r="F597" s="18"/>
      <c r="G597" s="18"/>
      <c r="H597" s="18"/>
      <c r="I597" s="16"/>
      <c r="J597" s="16"/>
      <c r="K597" s="17"/>
      <c r="L597" s="18"/>
      <c r="M597" s="19"/>
      <c r="N597" s="19"/>
      <c r="O597" s="19"/>
      <c r="P597" s="16"/>
      <c r="Q597" s="16"/>
      <c r="R597" s="19"/>
      <c r="S597" s="19"/>
      <c r="T597" s="19"/>
      <c r="U597" s="19"/>
      <c r="V597" s="19"/>
      <c r="W597" s="19"/>
      <c r="X597" s="18"/>
    </row>
    <row r="598" spans="1:24" x14ac:dyDescent="0.2">
      <c r="A598" s="20"/>
      <c r="B598" s="20"/>
      <c r="C598" s="15"/>
      <c r="D598" s="18"/>
      <c r="E598" s="18"/>
      <c r="F598" s="18"/>
      <c r="G598" s="18"/>
      <c r="H598" s="18"/>
      <c r="I598" s="16"/>
      <c r="J598" s="16"/>
      <c r="K598" s="17"/>
      <c r="L598" s="18"/>
      <c r="M598" s="19"/>
      <c r="N598" s="19"/>
      <c r="O598" s="19"/>
      <c r="P598" s="16"/>
      <c r="Q598" s="16"/>
      <c r="R598" s="19"/>
      <c r="S598" s="19"/>
      <c r="T598" s="19"/>
      <c r="U598" s="19"/>
      <c r="V598" s="19"/>
      <c r="W598" s="19"/>
      <c r="X598" s="18"/>
    </row>
    <row r="599" spans="1:24" x14ac:dyDescent="0.2">
      <c r="A599" s="20"/>
      <c r="B599" s="20"/>
      <c r="C599" s="15"/>
      <c r="D599" s="18"/>
      <c r="E599" s="18"/>
      <c r="F599" s="18"/>
      <c r="G599" s="18"/>
      <c r="H599" s="18"/>
      <c r="I599" s="16"/>
      <c r="J599" s="16"/>
      <c r="K599" s="17"/>
      <c r="L599" s="18"/>
      <c r="M599" s="19"/>
      <c r="N599" s="19"/>
      <c r="O599" s="19"/>
      <c r="P599" s="16"/>
      <c r="Q599" s="16"/>
      <c r="R599" s="19"/>
      <c r="S599" s="19"/>
      <c r="T599" s="19"/>
      <c r="U599" s="19"/>
      <c r="V599" s="19"/>
      <c r="W599" s="19"/>
      <c r="X599" s="18"/>
    </row>
    <row r="600" spans="1:24" x14ac:dyDescent="0.2">
      <c r="A600" s="20"/>
      <c r="B600" s="20"/>
      <c r="C600" s="15"/>
      <c r="D600" s="18"/>
      <c r="E600" s="18"/>
      <c r="F600" s="18"/>
      <c r="G600" s="18"/>
      <c r="H600" s="18"/>
      <c r="I600" s="16"/>
      <c r="J600" s="16"/>
      <c r="K600" s="17"/>
      <c r="L600" s="18"/>
      <c r="M600" s="19"/>
      <c r="N600" s="19"/>
      <c r="O600" s="19"/>
      <c r="P600" s="16"/>
      <c r="Q600" s="16"/>
      <c r="R600" s="19"/>
      <c r="S600" s="19"/>
      <c r="T600" s="19"/>
      <c r="U600" s="19"/>
      <c r="V600" s="19"/>
      <c r="W600" s="19"/>
      <c r="X600" s="18"/>
    </row>
    <row r="601" spans="1:24" x14ac:dyDescent="0.2">
      <c r="A601" s="20"/>
      <c r="B601" s="20"/>
      <c r="C601" s="15"/>
      <c r="D601" s="18"/>
      <c r="E601" s="18"/>
      <c r="F601" s="18"/>
      <c r="G601" s="18"/>
      <c r="H601" s="18"/>
      <c r="I601" s="16"/>
      <c r="J601" s="16"/>
      <c r="K601" s="17"/>
      <c r="L601" s="18"/>
      <c r="M601" s="19"/>
      <c r="N601" s="19"/>
      <c r="O601" s="19"/>
      <c r="P601" s="16"/>
      <c r="Q601" s="16"/>
      <c r="R601" s="19"/>
      <c r="S601" s="19"/>
      <c r="T601" s="19"/>
      <c r="U601" s="19"/>
      <c r="V601" s="19"/>
      <c r="W601" s="19"/>
      <c r="X601" s="18"/>
    </row>
    <row r="602" spans="1:24" x14ac:dyDescent="0.2">
      <c r="A602" s="20"/>
      <c r="B602" s="20"/>
      <c r="C602" s="15"/>
      <c r="D602" s="18"/>
      <c r="E602" s="18"/>
      <c r="F602" s="18"/>
      <c r="G602" s="18"/>
      <c r="H602" s="18"/>
      <c r="I602" s="16"/>
      <c r="J602" s="16"/>
      <c r="K602" s="17"/>
      <c r="L602" s="18"/>
      <c r="M602" s="19"/>
      <c r="N602" s="19"/>
      <c r="O602" s="19"/>
      <c r="P602" s="16"/>
      <c r="Q602" s="16"/>
      <c r="R602" s="19"/>
      <c r="S602" s="19"/>
      <c r="T602" s="19"/>
      <c r="U602" s="19"/>
      <c r="V602" s="19"/>
      <c r="W602" s="19"/>
      <c r="X602" s="18"/>
    </row>
    <row r="603" spans="1:24" x14ac:dyDescent="0.2">
      <c r="A603" s="20"/>
      <c r="B603" s="20"/>
      <c r="C603" s="15"/>
      <c r="D603" s="18"/>
      <c r="E603" s="18"/>
      <c r="F603" s="18"/>
      <c r="G603" s="18"/>
      <c r="H603" s="18"/>
      <c r="I603" s="16"/>
      <c r="J603" s="16"/>
      <c r="K603" s="17"/>
      <c r="L603" s="18"/>
      <c r="M603" s="19"/>
      <c r="N603" s="19"/>
      <c r="O603" s="19"/>
      <c r="P603" s="16"/>
      <c r="Q603" s="16"/>
      <c r="R603" s="19"/>
      <c r="S603" s="19"/>
      <c r="T603" s="19"/>
      <c r="U603" s="19"/>
      <c r="V603" s="19"/>
      <c r="W603" s="19"/>
      <c r="X603" s="18"/>
    </row>
    <row r="604" spans="1:24" x14ac:dyDescent="0.2">
      <c r="A604" s="20"/>
      <c r="B604" s="20"/>
      <c r="C604" s="15"/>
      <c r="D604" s="18"/>
      <c r="E604" s="18"/>
      <c r="F604" s="18"/>
      <c r="G604" s="18"/>
      <c r="H604" s="18"/>
      <c r="I604" s="16"/>
      <c r="J604" s="16"/>
      <c r="K604" s="17"/>
      <c r="L604" s="18"/>
      <c r="M604" s="19"/>
      <c r="N604" s="19"/>
      <c r="O604" s="19"/>
      <c r="P604" s="16"/>
      <c r="Q604" s="16"/>
      <c r="R604" s="19"/>
      <c r="S604" s="19"/>
      <c r="T604" s="19"/>
      <c r="U604" s="19"/>
      <c r="V604" s="19"/>
      <c r="W604" s="19"/>
      <c r="X604" s="18"/>
    </row>
    <row r="605" spans="1:24" x14ac:dyDescent="0.2">
      <c r="A605" s="20"/>
      <c r="B605" s="20"/>
      <c r="C605" s="15"/>
      <c r="D605" s="18"/>
      <c r="E605" s="18"/>
      <c r="F605" s="18"/>
      <c r="G605" s="18"/>
      <c r="H605" s="18"/>
      <c r="I605" s="16"/>
      <c r="J605" s="16"/>
      <c r="K605" s="17"/>
      <c r="L605" s="18"/>
      <c r="M605" s="19"/>
      <c r="N605" s="19"/>
      <c r="O605" s="19"/>
      <c r="P605" s="16"/>
      <c r="Q605" s="16"/>
      <c r="R605" s="19"/>
      <c r="S605" s="19"/>
      <c r="T605" s="19"/>
      <c r="U605" s="19"/>
      <c r="V605" s="19"/>
      <c r="W605" s="19"/>
      <c r="X605" s="18"/>
    </row>
    <row r="606" spans="1:24" x14ac:dyDescent="0.2">
      <c r="A606" s="20"/>
      <c r="B606" s="20"/>
      <c r="C606" s="15"/>
      <c r="D606" s="18"/>
      <c r="E606" s="18"/>
      <c r="F606" s="18"/>
      <c r="G606" s="18"/>
      <c r="H606" s="18"/>
      <c r="I606" s="16"/>
      <c r="J606" s="16"/>
      <c r="K606" s="17"/>
      <c r="L606" s="18"/>
      <c r="M606" s="19"/>
      <c r="N606" s="19"/>
      <c r="O606" s="19"/>
      <c r="P606" s="16"/>
      <c r="Q606" s="16"/>
      <c r="R606" s="19"/>
      <c r="S606" s="19"/>
      <c r="T606" s="19"/>
      <c r="U606" s="19"/>
      <c r="V606" s="19"/>
      <c r="W606" s="19"/>
      <c r="X606" s="18"/>
    </row>
    <row r="607" spans="1:24" x14ac:dyDescent="0.2">
      <c r="A607" s="20"/>
      <c r="B607" s="20"/>
      <c r="C607" s="15"/>
      <c r="D607" s="18"/>
      <c r="E607" s="18"/>
      <c r="F607" s="18"/>
      <c r="G607" s="18"/>
      <c r="H607" s="18"/>
      <c r="I607" s="16"/>
      <c r="J607" s="16"/>
      <c r="K607" s="17"/>
      <c r="L607" s="18"/>
      <c r="M607" s="19"/>
      <c r="N607" s="19"/>
      <c r="O607" s="19"/>
      <c r="P607" s="16"/>
      <c r="Q607" s="16"/>
      <c r="R607" s="19"/>
      <c r="S607" s="19"/>
      <c r="T607" s="19"/>
      <c r="U607" s="19"/>
      <c r="V607" s="19"/>
      <c r="W607" s="19"/>
      <c r="X607" s="18"/>
    </row>
    <row r="608" spans="1:24" x14ac:dyDescent="0.2">
      <c r="A608" s="20"/>
      <c r="B608" s="20"/>
      <c r="C608" s="15"/>
      <c r="D608" s="18"/>
      <c r="E608" s="18"/>
      <c r="F608" s="18"/>
      <c r="G608" s="18"/>
      <c r="H608" s="18"/>
      <c r="I608" s="16"/>
      <c r="J608" s="16"/>
      <c r="K608" s="17"/>
      <c r="L608" s="18"/>
      <c r="M608" s="19"/>
      <c r="N608" s="19"/>
      <c r="O608" s="19"/>
      <c r="P608" s="16"/>
      <c r="Q608" s="16"/>
      <c r="R608" s="19"/>
      <c r="S608" s="19"/>
      <c r="T608" s="19"/>
      <c r="U608" s="19"/>
      <c r="V608" s="19"/>
      <c r="W608" s="19"/>
      <c r="X608" s="18"/>
    </row>
    <row r="609" spans="1:24" x14ac:dyDescent="0.2">
      <c r="A609" s="20"/>
      <c r="B609" s="20"/>
      <c r="C609" s="15"/>
      <c r="D609" s="18"/>
      <c r="E609" s="18"/>
      <c r="F609" s="18"/>
      <c r="G609" s="18"/>
      <c r="H609" s="18"/>
      <c r="I609" s="16"/>
      <c r="J609" s="16"/>
      <c r="K609" s="17"/>
      <c r="L609" s="18"/>
      <c r="M609" s="19"/>
      <c r="N609" s="19"/>
      <c r="O609" s="19"/>
      <c r="P609" s="16"/>
      <c r="Q609" s="16"/>
      <c r="R609" s="19"/>
      <c r="S609" s="19"/>
      <c r="T609" s="19"/>
      <c r="U609" s="19"/>
      <c r="V609" s="19"/>
      <c r="W609" s="19"/>
      <c r="X609" s="18"/>
    </row>
    <row r="610" spans="1:24" x14ac:dyDescent="0.2">
      <c r="A610" s="20"/>
      <c r="B610" s="20"/>
      <c r="C610" s="15"/>
      <c r="D610" s="18"/>
      <c r="E610" s="18"/>
      <c r="F610" s="18"/>
      <c r="G610" s="18"/>
      <c r="H610" s="18"/>
      <c r="I610" s="16"/>
      <c r="J610" s="16"/>
      <c r="K610" s="17"/>
      <c r="L610" s="18"/>
      <c r="M610" s="19"/>
      <c r="N610" s="19"/>
      <c r="O610" s="19"/>
      <c r="P610" s="16"/>
      <c r="Q610" s="16"/>
      <c r="R610" s="19"/>
      <c r="S610" s="19"/>
      <c r="T610" s="19"/>
      <c r="U610" s="19"/>
      <c r="V610" s="19"/>
      <c r="W610" s="19"/>
      <c r="X610" s="18"/>
    </row>
    <row r="611" spans="1:24" x14ac:dyDescent="0.2">
      <c r="A611" s="20"/>
      <c r="B611" s="20"/>
      <c r="C611" s="15"/>
      <c r="D611" s="18"/>
      <c r="E611" s="18"/>
      <c r="F611" s="18"/>
      <c r="G611" s="18"/>
      <c r="H611" s="18"/>
      <c r="I611" s="16"/>
      <c r="J611" s="16"/>
      <c r="K611" s="17"/>
      <c r="L611" s="18"/>
      <c r="M611" s="19"/>
      <c r="N611" s="19"/>
      <c r="O611" s="19"/>
      <c r="P611" s="16"/>
      <c r="Q611" s="16"/>
      <c r="R611" s="19"/>
      <c r="S611" s="19"/>
      <c r="T611" s="19"/>
      <c r="U611" s="19"/>
      <c r="V611" s="19"/>
      <c r="W611" s="19"/>
      <c r="X611" s="18"/>
    </row>
    <row r="612" spans="1:24" x14ac:dyDescent="0.2">
      <c r="A612" s="20"/>
      <c r="B612" s="20"/>
      <c r="C612" s="15"/>
      <c r="D612" s="18"/>
      <c r="E612" s="18"/>
      <c r="F612" s="18"/>
      <c r="G612" s="18"/>
      <c r="H612" s="18"/>
      <c r="I612" s="16"/>
      <c r="J612" s="16"/>
      <c r="K612" s="17"/>
      <c r="L612" s="18"/>
      <c r="M612" s="19"/>
      <c r="N612" s="19"/>
      <c r="O612" s="19"/>
      <c r="P612" s="16"/>
      <c r="Q612" s="16"/>
      <c r="R612" s="19"/>
      <c r="S612" s="19"/>
      <c r="T612" s="19"/>
      <c r="U612" s="19"/>
      <c r="V612" s="19"/>
      <c r="W612" s="19"/>
      <c r="X612" s="18"/>
    </row>
    <row r="613" spans="1:24" x14ac:dyDescent="0.2">
      <c r="A613" s="20"/>
      <c r="B613" s="20"/>
      <c r="C613" s="15"/>
      <c r="D613" s="18"/>
      <c r="E613" s="18"/>
      <c r="F613" s="18"/>
      <c r="G613" s="18"/>
      <c r="H613" s="18"/>
      <c r="I613" s="16"/>
      <c r="J613" s="16"/>
      <c r="K613" s="17"/>
      <c r="L613" s="18"/>
      <c r="M613" s="19"/>
      <c r="N613" s="19"/>
      <c r="O613" s="19"/>
      <c r="P613" s="16"/>
      <c r="Q613" s="16"/>
      <c r="R613" s="19"/>
      <c r="S613" s="19"/>
      <c r="T613" s="19"/>
      <c r="U613" s="19"/>
      <c r="V613" s="19"/>
      <c r="W613" s="19"/>
      <c r="X613" s="18"/>
    </row>
    <row r="614" spans="1:24" x14ac:dyDescent="0.2">
      <c r="A614" s="20"/>
      <c r="B614" s="20"/>
      <c r="C614" s="15"/>
      <c r="D614" s="18"/>
      <c r="E614" s="18"/>
      <c r="F614" s="18"/>
      <c r="G614" s="18"/>
      <c r="H614" s="18"/>
      <c r="I614" s="16"/>
      <c r="J614" s="16"/>
      <c r="K614" s="17"/>
      <c r="L614" s="18"/>
      <c r="M614" s="19"/>
      <c r="N614" s="19"/>
      <c r="O614" s="19"/>
      <c r="P614" s="16"/>
      <c r="Q614" s="16"/>
      <c r="R614" s="19"/>
      <c r="S614" s="19"/>
      <c r="T614" s="19"/>
      <c r="U614" s="19"/>
      <c r="V614" s="19"/>
      <c r="W614" s="19"/>
      <c r="X614" s="18"/>
    </row>
    <row r="615" spans="1:24" x14ac:dyDescent="0.2">
      <c r="A615" s="20"/>
      <c r="B615" s="20"/>
      <c r="C615" s="15"/>
      <c r="D615" s="18"/>
      <c r="E615" s="18"/>
      <c r="F615" s="18"/>
      <c r="G615" s="18"/>
      <c r="H615" s="18"/>
      <c r="I615" s="16"/>
      <c r="J615" s="16"/>
      <c r="K615" s="17"/>
      <c r="L615" s="18"/>
      <c r="M615" s="19"/>
      <c r="N615" s="19"/>
      <c r="O615" s="19"/>
      <c r="P615" s="16"/>
      <c r="Q615" s="16"/>
      <c r="R615" s="19"/>
      <c r="S615" s="19"/>
      <c r="T615" s="19"/>
      <c r="U615" s="19"/>
      <c r="V615" s="19"/>
      <c r="W615" s="19"/>
      <c r="X615" s="18"/>
    </row>
    <row r="616" spans="1:24" x14ac:dyDescent="0.2">
      <c r="A616" s="20"/>
      <c r="B616" s="20"/>
      <c r="C616" s="15"/>
      <c r="D616" s="18"/>
      <c r="E616" s="18"/>
      <c r="F616" s="18"/>
      <c r="G616" s="18"/>
      <c r="H616" s="18"/>
      <c r="I616" s="16"/>
      <c r="J616" s="16"/>
      <c r="K616" s="17"/>
      <c r="L616" s="18"/>
      <c r="M616" s="19"/>
      <c r="N616" s="19"/>
      <c r="O616" s="19"/>
      <c r="P616" s="16"/>
      <c r="Q616" s="16"/>
      <c r="R616" s="19"/>
      <c r="S616" s="19"/>
      <c r="T616" s="19"/>
      <c r="U616" s="19"/>
      <c r="V616" s="19"/>
      <c r="W616" s="19"/>
      <c r="X616" s="18"/>
    </row>
    <row r="617" spans="1:24" x14ac:dyDescent="0.2">
      <c r="A617" s="20"/>
      <c r="B617" s="20"/>
      <c r="C617" s="15"/>
      <c r="D617" s="18"/>
      <c r="E617" s="18"/>
      <c r="F617" s="18"/>
      <c r="G617" s="18"/>
      <c r="H617" s="18"/>
      <c r="I617" s="16"/>
      <c r="J617" s="16"/>
      <c r="K617" s="17"/>
      <c r="L617" s="18"/>
      <c r="M617" s="19"/>
      <c r="N617" s="19"/>
      <c r="O617" s="19"/>
      <c r="P617" s="16"/>
      <c r="Q617" s="16"/>
      <c r="R617" s="19"/>
      <c r="S617" s="19"/>
      <c r="T617" s="19"/>
      <c r="U617" s="19"/>
      <c r="V617" s="19"/>
      <c r="W617" s="19"/>
      <c r="X617" s="18"/>
    </row>
    <row r="618" spans="1:24" x14ac:dyDescent="0.2">
      <c r="A618" s="20"/>
      <c r="B618" s="20"/>
      <c r="C618" s="15"/>
      <c r="D618" s="18"/>
      <c r="E618" s="18"/>
      <c r="F618" s="18"/>
      <c r="G618" s="18"/>
      <c r="H618" s="18"/>
      <c r="I618" s="16"/>
      <c r="J618" s="16"/>
      <c r="K618" s="17"/>
      <c r="L618" s="18"/>
      <c r="M618" s="19"/>
      <c r="N618" s="19"/>
      <c r="O618" s="19"/>
      <c r="P618" s="16"/>
      <c r="Q618" s="16"/>
      <c r="R618" s="19"/>
      <c r="S618" s="19"/>
      <c r="T618" s="19"/>
      <c r="U618" s="19"/>
      <c r="V618" s="19"/>
      <c r="W618" s="19"/>
      <c r="X618" s="18"/>
    </row>
    <row r="619" spans="1:24" x14ac:dyDescent="0.2">
      <c r="A619" s="20"/>
      <c r="B619" s="20"/>
      <c r="C619" s="15"/>
      <c r="D619" s="18"/>
      <c r="E619" s="18"/>
      <c r="F619" s="18"/>
      <c r="G619" s="18"/>
      <c r="H619" s="18"/>
      <c r="I619" s="16"/>
      <c r="J619" s="16"/>
      <c r="K619" s="17"/>
      <c r="L619" s="18"/>
      <c r="M619" s="19"/>
      <c r="N619" s="19"/>
      <c r="O619" s="19"/>
      <c r="P619" s="16"/>
      <c r="Q619" s="16"/>
      <c r="R619" s="19"/>
      <c r="S619" s="19"/>
      <c r="T619" s="19"/>
      <c r="U619" s="19"/>
      <c r="V619" s="19"/>
      <c r="W619" s="19"/>
      <c r="X619" s="18"/>
    </row>
    <row r="620" spans="1:24" x14ac:dyDescent="0.2">
      <c r="A620" s="20"/>
      <c r="B620" s="20"/>
      <c r="C620" s="15"/>
      <c r="D620" s="18"/>
      <c r="E620" s="18"/>
      <c r="F620" s="18"/>
      <c r="G620" s="18"/>
      <c r="H620" s="18"/>
      <c r="I620" s="16"/>
      <c r="J620" s="16"/>
      <c r="K620" s="17"/>
      <c r="L620" s="18"/>
      <c r="M620" s="19"/>
      <c r="N620" s="19"/>
      <c r="O620" s="19"/>
      <c r="P620" s="16"/>
      <c r="Q620" s="16"/>
      <c r="R620" s="19"/>
      <c r="S620" s="19"/>
      <c r="T620" s="19"/>
      <c r="U620" s="19"/>
      <c r="V620" s="19"/>
      <c r="W620" s="19"/>
      <c r="X620" s="18"/>
    </row>
    <row r="621" spans="1:24" x14ac:dyDescent="0.2">
      <c r="A621" s="20"/>
      <c r="B621" s="20"/>
      <c r="C621" s="15"/>
      <c r="D621" s="18"/>
      <c r="E621" s="18"/>
      <c r="F621" s="18"/>
      <c r="G621" s="18"/>
      <c r="H621" s="18"/>
      <c r="I621" s="16"/>
      <c r="J621" s="16"/>
      <c r="K621" s="17"/>
      <c r="L621" s="18"/>
      <c r="M621" s="19"/>
      <c r="N621" s="19"/>
      <c r="O621" s="19"/>
      <c r="P621" s="16"/>
      <c r="Q621" s="16"/>
      <c r="R621" s="19"/>
      <c r="S621" s="19"/>
      <c r="T621" s="19"/>
      <c r="U621" s="19"/>
      <c r="V621" s="19"/>
      <c r="W621" s="19"/>
      <c r="X621" s="18"/>
    </row>
    <row r="622" spans="1:24" x14ac:dyDescent="0.2">
      <c r="A622" s="20"/>
      <c r="B622" s="20"/>
      <c r="C622" s="15"/>
      <c r="D622" s="18"/>
      <c r="E622" s="18"/>
      <c r="F622" s="18"/>
      <c r="G622" s="18"/>
      <c r="H622" s="18"/>
      <c r="I622" s="16"/>
      <c r="J622" s="16"/>
      <c r="K622" s="17"/>
      <c r="L622" s="18"/>
      <c r="M622" s="19"/>
      <c r="N622" s="19"/>
      <c r="O622" s="19"/>
      <c r="P622" s="16"/>
      <c r="Q622" s="16"/>
      <c r="R622" s="19"/>
      <c r="S622" s="19"/>
      <c r="T622" s="19"/>
      <c r="U622" s="19"/>
      <c r="V622" s="19"/>
      <c r="W622" s="19"/>
      <c r="X622" s="18"/>
    </row>
    <row r="623" spans="1:24" x14ac:dyDescent="0.2">
      <c r="A623" s="20"/>
      <c r="B623" s="20"/>
      <c r="C623" s="15"/>
      <c r="D623" s="18"/>
      <c r="E623" s="18"/>
      <c r="F623" s="18"/>
      <c r="G623" s="18"/>
      <c r="H623" s="18"/>
      <c r="I623" s="16"/>
      <c r="J623" s="16"/>
      <c r="K623" s="17"/>
      <c r="L623" s="18"/>
      <c r="M623" s="19"/>
      <c r="N623" s="19"/>
      <c r="O623" s="19"/>
      <c r="P623" s="16"/>
      <c r="Q623" s="16"/>
      <c r="R623" s="19"/>
      <c r="S623" s="19"/>
      <c r="T623" s="19"/>
      <c r="U623" s="19"/>
      <c r="V623" s="19"/>
      <c r="W623" s="19"/>
      <c r="X623" s="18"/>
    </row>
    <row r="624" spans="1:24" x14ac:dyDescent="0.2">
      <c r="A624" s="20"/>
      <c r="B624" s="20"/>
      <c r="C624" s="15"/>
      <c r="D624" s="18"/>
      <c r="E624" s="18"/>
      <c r="F624" s="18"/>
      <c r="G624" s="18"/>
      <c r="H624" s="18"/>
      <c r="I624" s="16"/>
      <c r="J624" s="16"/>
      <c r="K624" s="17"/>
      <c r="L624" s="18"/>
      <c r="M624" s="19"/>
      <c r="N624" s="19"/>
      <c r="O624" s="19"/>
      <c r="P624" s="16"/>
      <c r="Q624" s="16"/>
      <c r="R624" s="19"/>
      <c r="S624" s="19"/>
      <c r="T624" s="19"/>
      <c r="U624" s="19"/>
      <c r="V624" s="19"/>
      <c r="W624" s="19"/>
      <c r="X624" s="18"/>
    </row>
    <row r="625" spans="1:24" x14ac:dyDescent="0.2">
      <c r="A625" s="20"/>
      <c r="B625" s="20"/>
      <c r="C625" s="15"/>
      <c r="D625" s="18"/>
      <c r="E625" s="18"/>
      <c r="F625" s="18"/>
      <c r="G625" s="18"/>
      <c r="H625" s="18"/>
      <c r="I625" s="16"/>
      <c r="J625" s="16"/>
      <c r="K625" s="17"/>
      <c r="L625" s="18"/>
      <c r="M625" s="19"/>
      <c r="N625" s="19"/>
      <c r="O625" s="19"/>
      <c r="P625" s="16"/>
      <c r="Q625" s="16"/>
      <c r="R625" s="19"/>
      <c r="S625" s="19"/>
      <c r="T625" s="19"/>
      <c r="U625" s="19"/>
      <c r="V625" s="19"/>
      <c r="W625" s="19"/>
      <c r="X625" s="18"/>
    </row>
    <row r="626" spans="1:24" x14ac:dyDescent="0.2">
      <c r="A626" s="20"/>
      <c r="B626" s="20"/>
      <c r="C626" s="15"/>
      <c r="D626" s="18"/>
      <c r="E626" s="18"/>
      <c r="F626" s="18"/>
      <c r="G626" s="18"/>
      <c r="H626" s="18"/>
      <c r="I626" s="16"/>
      <c r="J626" s="16"/>
      <c r="K626" s="17"/>
      <c r="L626" s="18"/>
      <c r="M626" s="19"/>
      <c r="N626" s="19"/>
      <c r="O626" s="19"/>
      <c r="P626" s="16"/>
      <c r="Q626" s="16"/>
      <c r="R626" s="19"/>
      <c r="S626" s="19"/>
      <c r="T626" s="19"/>
      <c r="U626" s="19"/>
      <c r="V626" s="19"/>
      <c r="W626" s="19"/>
      <c r="X626" s="18"/>
    </row>
    <row r="627" spans="1:24" x14ac:dyDescent="0.2">
      <c r="A627" s="20"/>
      <c r="B627" s="20"/>
      <c r="C627" s="15"/>
      <c r="D627" s="18"/>
      <c r="E627" s="18"/>
      <c r="F627" s="18"/>
      <c r="G627" s="18"/>
      <c r="H627" s="18"/>
      <c r="I627" s="16"/>
      <c r="J627" s="16"/>
      <c r="K627" s="17"/>
      <c r="L627" s="18"/>
      <c r="M627" s="19"/>
      <c r="N627" s="19"/>
      <c r="O627" s="19"/>
      <c r="P627" s="16"/>
      <c r="Q627" s="16"/>
      <c r="R627" s="19"/>
      <c r="S627" s="19"/>
      <c r="T627" s="19"/>
      <c r="U627" s="19"/>
      <c r="V627" s="19"/>
      <c r="W627" s="19"/>
      <c r="X627" s="18"/>
    </row>
    <row r="628" spans="1:24" x14ac:dyDescent="0.2">
      <c r="A628" s="20"/>
      <c r="B628" s="20"/>
      <c r="C628" s="15"/>
      <c r="D628" s="18"/>
      <c r="E628" s="18"/>
      <c r="F628" s="18"/>
      <c r="G628" s="18"/>
      <c r="H628" s="18"/>
      <c r="I628" s="16"/>
      <c r="J628" s="16"/>
      <c r="K628" s="17"/>
      <c r="L628" s="18"/>
      <c r="M628" s="19"/>
      <c r="N628" s="19"/>
      <c r="O628" s="19"/>
      <c r="P628" s="16"/>
      <c r="Q628" s="16"/>
      <c r="R628" s="19"/>
      <c r="S628" s="19"/>
      <c r="T628" s="19"/>
      <c r="U628" s="19"/>
      <c r="V628" s="19"/>
      <c r="W628" s="19"/>
      <c r="X628" s="18"/>
    </row>
    <row r="629" spans="1:24" x14ac:dyDescent="0.2">
      <c r="A629" s="20"/>
      <c r="B629" s="20"/>
      <c r="C629" s="15"/>
      <c r="D629" s="18"/>
      <c r="E629" s="18"/>
      <c r="F629" s="18"/>
      <c r="G629" s="18"/>
      <c r="H629" s="18"/>
      <c r="I629" s="16"/>
      <c r="J629" s="16"/>
      <c r="K629" s="17"/>
      <c r="L629" s="18"/>
      <c r="M629" s="19"/>
      <c r="N629" s="19"/>
      <c r="O629" s="19"/>
      <c r="P629" s="16"/>
      <c r="Q629" s="16"/>
      <c r="R629" s="19"/>
      <c r="S629" s="19"/>
      <c r="T629" s="19"/>
      <c r="U629" s="19"/>
      <c r="V629" s="19"/>
      <c r="W629" s="19"/>
      <c r="X629" s="18"/>
    </row>
    <row r="630" spans="1:24" x14ac:dyDescent="0.2">
      <c r="A630" s="20"/>
      <c r="B630" s="20"/>
      <c r="C630" s="15"/>
      <c r="D630" s="18"/>
      <c r="E630" s="18"/>
      <c r="F630" s="18"/>
      <c r="G630" s="18"/>
      <c r="H630" s="18"/>
      <c r="I630" s="16"/>
      <c r="J630" s="16"/>
      <c r="K630" s="17"/>
      <c r="L630" s="18"/>
      <c r="M630" s="19"/>
      <c r="N630" s="19"/>
      <c r="O630" s="19"/>
      <c r="P630" s="16"/>
      <c r="Q630" s="16"/>
      <c r="R630" s="19"/>
      <c r="S630" s="19"/>
      <c r="T630" s="19"/>
      <c r="U630" s="19"/>
      <c r="V630" s="19"/>
      <c r="W630" s="19"/>
      <c r="X630" s="18"/>
    </row>
    <row r="631" spans="1:24" x14ac:dyDescent="0.2">
      <c r="A631" s="20"/>
      <c r="B631" s="20"/>
      <c r="C631" s="15"/>
      <c r="D631" s="18"/>
      <c r="E631" s="18"/>
      <c r="F631" s="18"/>
      <c r="G631" s="18"/>
      <c r="H631" s="18"/>
      <c r="I631" s="16"/>
      <c r="J631" s="16"/>
      <c r="K631" s="17"/>
      <c r="L631" s="18"/>
      <c r="M631" s="19"/>
      <c r="N631" s="19"/>
      <c r="O631" s="19"/>
      <c r="P631" s="16"/>
      <c r="Q631" s="16"/>
      <c r="R631" s="19"/>
      <c r="S631" s="19"/>
      <c r="T631" s="19"/>
      <c r="U631" s="19"/>
      <c r="V631" s="19"/>
      <c r="W631" s="19"/>
      <c r="X631" s="18"/>
    </row>
    <row r="632" spans="1:24" x14ac:dyDescent="0.2">
      <c r="A632" s="20"/>
      <c r="B632" s="20"/>
      <c r="C632" s="15"/>
      <c r="D632" s="18"/>
      <c r="E632" s="18"/>
      <c r="F632" s="18"/>
      <c r="G632" s="18"/>
      <c r="H632" s="18"/>
      <c r="I632" s="16"/>
      <c r="J632" s="16"/>
      <c r="K632" s="17"/>
      <c r="L632" s="18"/>
      <c r="M632" s="19"/>
      <c r="N632" s="19"/>
      <c r="O632" s="19"/>
      <c r="P632" s="16"/>
      <c r="Q632" s="16"/>
      <c r="R632" s="19"/>
      <c r="S632" s="19"/>
      <c r="T632" s="19"/>
      <c r="U632" s="19"/>
      <c r="V632" s="19"/>
      <c r="W632" s="19"/>
      <c r="X632" s="18"/>
    </row>
    <row r="633" spans="1:24" x14ac:dyDescent="0.2">
      <c r="A633" s="20"/>
      <c r="B633" s="20"/>
      <c r="C633" s="15"/>
      <c r="D633" s="18"/>
      <c r="E633" s="18"/>
      <c r="F633" s="18"/>
      <c r="G633" s="18"/>
      <c r="H633" s="18"/>
      <c r="I633" s="16"/>
      <c r="J633" s="16"/>
      <c r="K633" s="17"/>
      <c r="L633" s="18"/>
      <c r="M633" s="19"/>
      <c r="N633" s="19"/>
      <c r="O633" s="19"/>
      <c r="P633" s="16"/>
      <c r="Q633" s="16"/>
      <c r="R633" s="19"/>
      <c r="S633" s="19"/>
      <c r="T633" s="19"/>
      <c r="U633" s="19"/>
      <c r="V633" s="19"/>
      <c r="W633" s="19"/>
      <c r="X633" s="18"/>
    </row>
    <row r="634" spans="1:24" x14ac:dyDescent="0.2">
      <c r="A634" s="20"/>
      <c r="B634" s="20"/>
      <c r="C634" s="15"/>
      <c r="D634" s="18"/>
      <c r="E634" s="18"/>
      <c r="F634" s="18"/>
      <c r="G634" s="18"/>
      <c r="H634" s="18"/>
      <c r="I634" s="16"/>
      <c r="J634" s="16"/>
      <c r="K634" s="17"/>
      <c r="L634" s="18"/>
      <c r="M634" s="19"/>
      <c r="N634" s="19"/>
      <c r="O634" s="19"/>
      <c r="P634" s="16"/>
      <c r="Q634" s="16"/>
      <c r="R634" s="19"/>
      <c r="S634" s="19"/>
      <c r="T634" s="19"/>
      <c r="U634" s="19"/>
      <c r="V634" s="19"/>
      <c r="W634" s="19"/>
      <c r="X634" s="18"/>
    </row>
    <row r="635" spans="1:24" x14ac:dyDescent="0.2">
      <c r="A635" s="20"/>
      <c r="B635" s="20"/>
      <c r="C635" s="15"/>
      <c r="D635" s="18"/>
      <c r="E635" s="18"/>
      <c r="F635" s="18"/>
      <c r="G635" s="18"/>
      <c r="H635" s="18"/>
      <c r="I635" s="16"/>
      <c r="J635" s="16"/>
      <c r="K635" s="17"/>
      <c r="L635" s="18"/>
      <c r="M635" s="19"/>
      <c r="N635" s="19"/>
      <c r="O635" s="19"/>
      <c r="P635" s="16"/>
      <c r="Q635" s="16"/>
      <c r="R635" s="19"/>
      <c r="S635" s="19"/>
      <c r="T635" s="19"/>
      <c r="U635" s="19"/>
      <c r="V635" s="19"/>
      <c r="W635" s="19"/>
      <c r="X635" s="18"/>
    </row>
    <row r="636" spans="1:24" x14ac:dyDescent="0.2">
      <c r="A636" s="20"/>
      <c r="B636" s="20"/>
      <c r="C636" s="15"/>
      <c r="D636" s="18"/>
      <c r="E636" s="18"/>
      <c r="F636" s="18"/>
      <c r="G636" s="18"/>
      <c r="H636" s="18"/>
      <c r="I636" s="16"/>
      <c r="J636" s="16"/>
      <c r="K636" s="17"/>
      <c r="L636" s="18"/>
      <c r="M636" s="19"/>
      <c r="N636" s="19"/>
      <c r="O636" s="19"/>
      <c r="P636" s="16"/>
      <c r="Q636" s="16"/>
      <c r="R636" s="19"/>
      <c r="S636" s="19"/>
      <c r="T636" s="19"/>
      <c r="U636" s="19"/>
      <c r="V636" s="19"/>
      <c r="W636" s="19"/>
      <c r="X636" s="18"/>
    </row>
    <row r="637" spans="1:24" x14ac:dyDescent="0.2">
      <c r="A637" s="20"/>
      <c r="B637" s="20"/>
      <c r="C637" s="15"/>
      <c r="D637" s="18"/>
      <c r="E637" s="18"/>
      <c r="F637" s="18"/>
      <c r="G637" s="18"/>
      <c r="H637" s="18"/>
      <c r="I637" s="16"/>
      <c r="J637" s="16"/>
      <c r="K637" s="17"/>
      <c r="L637" s="18"/>
      <c r="M637" s="19"/>
      <c r="N637" s="19"/>
      <c r="O637" s="19"/>
      <c r="P637" s="16"/>
      <c r="Q637" s="16"/>
      <c r="R637" s="19"/>
      <c r="S637" s="19"/>
      <c r="T637" s="19"/>
      <c r="U637" s="19"/>
      <c r="V637" s="19"/>
      <c r="W637" s="19"/>
      <c r="X637" s="18"/>
    </row>
    <row r="638" spans="1:24" x14ac:dyDescent="0.2">
      <c r="A638" s="20"/>
      <c r="B638" s="20"/>
      <c r="C638" s="15"/>
      <c r="D638" s="18"/>
      <c r="E638" s="18"/>
      <c r="F638" s="18"/>
      <c r="G638" s="18"/>
      <c r="H638" s="18"/>
      <c r="I638" s="16"/>
      <c r="J638" s="16"/>
      <c r="K638" s="17"/>
      <c r="L638" s="18"/>
      <c r="M638" s="19"/>
      <c r="N638" s="19"/>
      <c r="O638" s="19"/>
      <c r="P638" s="16"/>
      <c r="Q638" s="16"/>
      <c r="R638" s="19"/>
      <c r="S638" s="19"/>
      <c r="T638" s="19"/>
      <c r="U638" s="19"/>
      <c r="V638" s="19"/>
      <c r="W638" s="19"/>
      <c r="X638" s="18"/>
    </row>
    <row r="639" spans="1:24" x14ac:dyDescent="0.2">
      <c r="A639" s="20"/>
      <c r="B639" s="20"/>
      <c r="C639" s="15"/>
      <c r="D639" s="18"/>
      <c r="E639" s="18"/>
      <c r="F639" s="18"/>
      <c r="G639" s="18"/>
      <c r="H639" s="18"/>
      <c r="I639" s="16"/>
      <c r="J639" s="16"/>
      <c r="K639" s="17"/>
      <c r="L639" s="18"/>
      <c r="M639" s="19"/>
      <c r="N639" s="19"/>
      <c r="O639" s="19"/>
      <c r="P639" s="16"/>
      <c r="Q639" s="16"/>
      <c r="R639" s="19"/>
      <c r="S639" s="19"/>
      <c r="T639" s="19"/>
      <c r="U639" s="19"/>
      <c r="V639" s="19"/>
      <c r="W639" s="19"/>
      <c r="X639" s="18"/>
    </row>
    <row r="640" spans="1:24" x14ac:dyDescent="0.2">
      <c r="A640" s="20"/>
      <c r="B640" s="20"/>
      <c r="C640" s="15"/>
      <c r="D640" s="18"/>
      <c r="E640" s="18"/>
      <c r="F640" s="18"/>
      <c r="G640" s="18"/>
      <c r="H640" s="18"/>
      <c r="I640" s="16"/>
      <c r="J640" s="16"/>
      <c r="K640" s="17"/>
      <c r="L640" s="18"/>
      <c r="M640" s="19"/>
      <c r="N640" s="19"/>
      <c r="O640" s="19"/>
      <c r="P640" s="16"/>
      <c r="Q640" s="16"/>
      <c r="R640" s="19"/>
      <c r="S640" s="19"/>
      <c r="T640" s="19"/>
      <c r="U640" s="19"/>
      <c r="V640" s="19"/>
      <c r="W640" s="19"/>
      <c r="X640" s="18"/>
    </row>
    <row r="641" spans="1:24" x14ac:dyDescent="0.2">
      <c r="A641" s="20"/>
      <c r="B641" s="20"/>
      <c r="C641" s="15"/>
      <c r="D641" s="18"/>
      <c r="E641" s="18"/>
      <c r="F641" s="18"/>
      <c r="G641" s="18"/>
      <c r="H641" s="18"/>
      <c r="I641" s="16"/>
      <c r="J641" s="16"/>
      <c r="K641" s="17"/>
      <c r="L641" s="18"/>
      <c r="M641" s="19"/>
      <c r="N641" s="19"/>
      <c r="O641" s="19"/>
      <c r="P641" s="16"/>
      <c r="Q641" s="16"/>
      <c r="R641" s="19"/>
      <c r="S641" s="19"/>
      <c r="T641" s="19"/>
      <c r="U641" s="19"/>
      <c r="V641" s="19"/>
      <c r="W641" s="19"/>
      <c r="X641" s="18"/>
    </row>
    <row r="642" spans="1:24" x14ac:dyDescent="0.2">
      <c r="A642" s="20"/>
      <c r="B642" s="20"/>
      <c r="C642" s="15"/>
      <c r="D642" s="18"/>
      <c r="E642" s="18"/>
      <c r="F642" s="18"/>
      <c r="G642" s="18"/>
      <c r="H642" s="18"/>
      <c r="I642" s="16"/>
      <c r="J642" s="16"/>
      <c r="K642" s="17"/>
      <c r="L642" s="18"/>
      <c r="M642" s="19"/>
      <c r="N642" s="19"/>
      <c r="O642" s="19"/>
      <c r="P642" s="16"/>
      <c r="Q642" s="16"/>
      <c r="R642" s="19"/>
      <c r="S642" s="19"/>
      <c r="T642" s="19"/>
      <c r="U642" s="19"/>
      <c r="V642" s="19"/>
      <c r="W642" s="19"/>
      <c r="X642" s="18"/>
    </row>
    <row r="643" spans="1:24" x14ac:dyDescent="0.2">
      <c r="A643" s="20"/>
      <c r="B643" s="20"/>
      <c r="C643" s="15"/>
      <c r="D643" s="18"/>
      <c r="E643" s="18"/>
      <c r="F643" s="18"/>
      <c r="G643" s="18"/>
      <c r="H643" s="18"/>
      <c r="I643" s="16"/>
      <c r="J643" s="16"/>
      <c r="K643" s="17"/>
      <c r="L643" s="18"/>
      <c r="M643" s="19"/>
      <c r="N643" s="19"/>
      <c r="O643" s="19"/>
      <c r="P643" s="16"/>
      <c r="Q643" s="16"/>
      <c r="R643" s="19"/>
      <c r="S643" s="19"/>
      <c r="T643" s="19"/>
      <c r="U643" s="19"/>
      <c r="V643" s="19"/>
      <c r="W643" s="19"/>
      <c r="X643" s="18"/>
    </row>
    <row r="644" spans="1:24" x14ac:dyDescent="0.2">
      <c r="A644" s="20"/>
      <c r="B644" s="20"/>
      <c r="C644" s="15"/>
      <c r="D644" s="18"/>
      <c r="E644" s="18"/>
      <c r="F644" s="18"/>
      <c r="G644" s="18"/>
      <c r="H644" s="18"/>
      <c r="I644" s="16"/>
      <c r="J644" s="16"/>
      <c r="K644" s="17"/>
      <c r="L644" s="18"/>
      <c r="M644" s="19"/>
      <c r="N644" s="19"/>
      <c r="O644" s="19"/>
      <c r="P644" s="16"/>
      <c r="Q644" s="16"/>
      <c r="R644" s="19"/>
      <c r="S644" s="19"/>
      <c r="T644" s="19"/>
      <c r="U644" s="19"/>
      <c r="V644" s="19"/>
      <c r="W644" s="19"/>
      <c r="X644" s="18"/>
    </row>
    <row r="645" spans="1:24" x14ac:dyDescent="0.2">
      <c r="A645" s="20"/>
      <c r="B645" s="20"/>
      <c r="C645" s="15"/>
      <c r="D645" s="18"/>
      <c r="E645" s="18"/>
      <c r="F645" s="18"/>
      <c r="G645" s="18"/>
      <c r="H645" s="18"/>
      <c r="I645" s="16"/>
      <c r="J645" s="16"/>
      <c r="K645" s="17"/>
      <c r="L645" s="18"/>
      <c r="M645" s="19"/>
      <c r="N645" s="19"/>
      <c r="O645" s="19"/>
      <c r="P645" s="16"/>
      <c r="Q645" s="16"/>
      <c r="R645" s="19"/>
      <c r="S645" s="19"/>
      <c r="T645" s="19"/>
      <c r="U645" s="19"/>
      <c r="V645" s="19"/>
      <c r="W645" s="19"/>
      <c r="X645" s="18"/>
    </row>
    <row r="646" spans="1:24" x14ac:dyDescent="0.2">
      <c r="A646" s="20"/>
      <c r="B646" s="20"/>
      <c r="C646" s="15"/>
      <c r="D646" s="18"/>
      <c r="E646" s="18"/>
      <c r="F646" s="18"/>
      <c r="G646" s="18"/>
      <c r="H646" s="18"/>
      <c r="I646" s="16"/>
      <c r="J646" s="16"/>
      <c r="K646" s="17"/>
      <c r="L646" s="18"/>
      <c r="M646" s="19"/>
      <c r="N646" s="19"/>
      <c r="O646" s="19"/>
      <c r="P646" s="16"/>
      <c r="Q646" s="16"/>
      <c r="R646" s="19"/>
      <c r="S646" s="19"/>
      <c r="T646" s="19"/>
      <c r="U646" s="19"/>
      <c r="V646" s="19"/>
      <c r="W646" s="19"/>
      <c r="X646" s="18"/>
    </row>
    <row r="647" spans="1:24" x14ac:dyDescent="0.2">
      <c r="A647" s="20"/>
      <c r="B647" s="20"/>
      <c r="C647" s="15"/>
      <c r="D647" s="18"/>
      <c r="E647" s="18"/>
      <c r="F647" s="18"/>
      <c r="G647" s="18"/>
      <c r="H647" s="18"/>
      <c r="I647" s="16"/>
      <c r="J647" s="16"/>
      <c r="K647" s="17"/>
      <c r="L647" s="18"/>
      <c r="M647" s="19"/>
      <c r="N647" s="19"/>
      <c r="O647" s="19"/>
      <c r="P647" s="16"/>
      <c r="Q647" s="16"/>
      <c r="R647" s="19"/>
      <c r="S647" s="19"/>
      <c r="T647" s="19"/>
      <c r="U647" s="19"/>
      <c r="V647" s="19"/>
      <c r="W647" s="19"/>
      <c r="X647" s="18"/>
    </row>
    <row r="648" spans="1:24" x14ac:dyDescent="0.2">
      <c r="A648" s="20"/>
      <c r="B648" s="20"/>
      <c r="C648" s="15"/>
      <c r="D648" s="18"/>
      <c r="E648" s="18"/>
      <c r="F648" s="18"/>
      <c r="G648" s="18"/>
      <c r="H648" s="18"/>
      <c r="I648" s="16"/>
      <c r="J648" s="16"/>
      <c r="K648" s="17"/>
      <c r="L648" s="18"/>
      <c r="M648" s="19"/>
      <c r="N648" s="19"/>
      <c r="O648" s="19"/>
      <c r="P648" s="16"/>
      <c r="Q648" s="16"/>
      <c r="R648" s="19"/>
      <c r="S648" s="19"/>
      <c r="T648" s="19"/>
      <c r="U648" s="19"/>
      <c r="V648" s="19"/>
      <c r="W648" s="19"/>
      <c r="X648" s="18"/>
    </row>
    <row r="649" spans="1:24" x14ac:dyDescent="0.2">
      <c r="A649" s="20"/>
      <c r="B649" s="20"/>
      <c r="C649" s="15"/>
      <c r="D649" s="18"/>
      <c r="E649" s="18"/>
      <c r="F649" s="18"/>
      <c r="G649" s="18"/>
      <c r="H649" s="18"/>
      <c r="I649" s="16"/>
      <c r="J649" s="16"/>
      <c r="K649" s="17"/>
      <c r="L649" s="18"/>
      <c r="M649" s="19"/>
      <c r="N649" s="19"/>
      <c r="O649" s="19"/>
      <c r="P649" s="16"/>
      <c r="Q649" s="16"/>
      <c r="R649" s="19"/>
      <c r="S649" s="19"/>
      <c r="T649" s="19"/>
      <c r="U649" s="19"/>
      <c r="V649" s="19"/>
      <c r="W649" s="19"/>
      <c r="X649" s="18"/>
    </row>
    <row r="650" spans="1:24" x14ac:dyDescent="0.2">
      <c r="A650" s="20"/>
      <c r="B650" s="20"/>
      <c r="C650" s="15"/>
      <c r="D650" s="18"/>
      <c r="E650" s="18"/>
      <c r="F650" s="18"/>
      <c r="G650" s="18"/>
      <c r="H650" s="18"/>
      <c r="I650" s="16"/>
      <c r="J650" s="16"/>
      <c r="K650" s="17"/>
      <c r="L650" s="18"/>
      <c r="M650" s="19"/>
      <c r="N650" s="19"/>
      <c r="O650" s="19"/>
      <c r="P650" s="16"/>
      <c r="Q650" s="16"/>
      <c r="R650" s="19"/>
      <c r="S650" s="19"/>
      <c r="T650" s="19"/>
      <c r="U650" s="19"/>
      <c r="V650" s="19"/>
      <c r="W650" s="19"/>
      <c r="X650" s="18"/>
    </row>
    <row r="651" spans="1:24" x14ac:dyDescent="0.2">
      <c r="A651" s="20"/>
      <c r="B651" s="20"/>
      <c r="C651" s="15"/>
      <c r="D651" s="18"/>
      <c r="E651" s="18"/>
      <c r="F651" s="18"/>
      <c r="G651" s="18"/>
      <c r="H651" s="18"/>
      <c r="I651" s="16"/>
      <c r="J651" s="16"/>
      <c r="K651" s="17"/>
      <c r="L651" s="18"/>
      <c r="M651" s="19"/>
      <c r="N651" s="19"/>
      <c r="O651" s="19"/>
      <c r="P651" s="16"/>
      <c r="Q651" s="16"/>
      <c r="R651" s="19"/>
      <c r="S651" s="19"/>
      <c r="T651" s="19"/>
      <c r="U651" s="19"/>
      <c r="V651" s="19"/>
      <c r="W651" s="19"/>
      <c r="X651" s="18"/>
    </row>
    <row r="652" spans="1:24" x14ac:dyDescent="0.2">
      <c r="A652" s="20"/>
      <c r="B652" s="20"/>
      <c r="C652" s="15"/>
      <c r="D652" s="18"/>
      <c r="E652" s="18"/>
      <c r="F652" s="18"/>
      <c r="G652" s="18"/>
      <c r="H652" s="18"/>
      <c r="I652" s="16"/>
      <c r="J652" s="16"/>
      <c r="K652" s="17"/>
      <c r="L652" s="18"/>
      <c r="M652" s="19"/>
      <c r="N652" s="19"/>
      <c r="O652" s="19"/>
      <c r="P652" s="16"/>
      <c r="Q652" s="16"/>
      <c r="R652" s="19"/>
      <c r="S652" s="19"/>
      <c r="T652" s="19"/>
      <c r="U652" s="19"/>
      <c r="V652" s="19"/>
      <c r="W652" s="19"/>
      <c r="X652" s="18"/>
    </row>
    <row r="653" spans="1:24" x14ac:dyDescent="0.2">
      <c r="A653" s="20"/>
      <c r="B653" s="20"/>
      <c r="C653" s="15"/>
      <c r="D653" s="18"/>
      <c r="E653" s="18"/>
      <c r="F653" s="18"/>
      <c r="G653" s="18"/>
      <c r="H653" s="18"/>
      <c r="I653" s="16"/>
      <c r="J653" s="16"/>
      <c r="K653" s="17"/>
      <c r="L653" s="18"/>
      <c r="M653" s="19"/>
      <c r="N653" s="19"/>
      <c r="O653" s="19"/>
      <c r="P653" s="16"/>
      <c r="Q653" s="16"/>
      <c r="R653" s="19"/>
      <c r="S653" s="19"/>
      <c r="T653" s="19"/>
      <c r="U653" s="19"/>
      <c r="V653" s="19"/>
      <c r="W653" s="19"/>
      <c r="X653" s="18"/>
    </row>
    <row r="654" spans="1:24" x14ac:dyDescent="0.2">
      <c r="A654" s="20"/>
      <c r="B654" s="20"/>
      <c r="C654" s="15"/>
      <c r="D654" s="18"/>
      <c r="E654" s="18"/>
      <c r="F654" s="18"/>
      <c r="G654" s="18"/>
      <c r="H654" s="18"/>
      <c r="I654" s="16"/>
      <c r="J654" s="16"/>
      <c r="K654" s="17"/>
      <c r="L654" s="18"/>
      <c r="M654" s="19"/>
      <c r="N654" s="19"/>
      <c r="O654" s="19"/>
      <c r="P654" s="16"/>
      <c r="Q654" s="16"/>
      <c r="R654" s="19"/>
      <c r="S654" s="19"/>
      <c r="T654" s="19"/>
      <c r="U654" s="19"/>
      <c r="V654" s="19"/>
      <c r="W654" s="19"/>
      <c r="X654" s="18"/>
    </row>
    <row r="655" spans="1:24" x14ac:dyDescent="0.2">
      <c r="A655" s="20"/>
      <c r="B655" s="20"/>
      <c r="C655" s="15"/>
      <c r="D655" s="18"/>
      <c r="E655" s="18"/>
      <c r="F655" s="18"/>
      <c r="G655" s="18"/>
      <c r="H655" s="18"/>
      <c r="I655" s="16"/>
      <c r="J655" s="16"/>
      <c r="K655" s="17"/>
      <c r="L655" s="18"/>
      <c r="M655" s="19"/>
      <c r="N655" s="19"/>
      <c r="O655" s="19"/>
      <c r="P655" s="16"/>
      <c r="Q655" s="16"/>
      <c r="R655" s="19"/>
      <c r="S655" s="19"/>
      <c r="T655" s="19"/>
      <c r="U655" s="19"/>
      <c r="V655" s="19"/>
      <c r="W655" s="19"/>
      <c r="X655" s="18"/>
    </row>
    <row r="656" spans="1:24" x14ac:dyDescent="0.2">
      <c r="A656" s="20"/>
      <c r="B656" s="20"/>
      <c r="C656" s="15"/>
      <c r="D656" s="18"/>
      <c r="E656" s="18"/>
      <c r="F656" s="18"/>
      <c r="G656" s="18"/>
      <c r="H656" s="18"/>
      <c r="I656" s="16"/>
      <c r="J656" s="16"/>
      <c r="K656" s="17"/>
      <c r="L656" s="18"/>
      <c r="M656" s="19"/>
      <c r="N656" s="19"/>
      <c r="O656" s="19"/>
      <c r="P656" s="16"/>
      <c r="Q656" s="16"/>
      <c r="R656" s="19"/>
      <c r="S656" s="19"/>
      <c r="T656" s="19"/>
      <c r="U656" s="19"/>
      <c r="V656" s="19"/>
      <c r="W656" s="19"/>
      <c r="X656" s="18"/>
    </row>
    <row r="657" spans="1:24" x14ac:dyDescent="0.2">
      <c r="A657" s="20"/>
      <c r="B657" s="20"/>
      <c r="C657" s="15"/>
      <c r="D657" s="18"/>
      <c r="E657" s="18"/>
      <c r="F657" s="18"/>
      <c r="G657" s="18"/>
      <c r="H657" s="18"/>
      <c r="I657" s="16"/>
      <c r="J657" s="16"/>
      <c r="K657" s="17"/>
      <c r="L657" s="18"/>
      <c r="M657" s="19"/>
      <c r="N657" s="19"/>
      <c r="O657" s="19"/>
      <c r="P657" s="16"/>
      <c r="Q657" s="16"/>
      <c r="R657" s="19"/>
      <c r="S657" s="19"/>
      <c r="T657" s="19"/>
      <c r="U657" s="19"/>
      <c r="V657" s="19"/>
      <c r="W657" s="19"/>
      <c r="X657" s="18"/>
    </row>
    <row r="658" spans="1:24" x14ac:dyDescent="0.2">
      <c r="A658" s="20"/>
      <c r="B658" s="20"/>
      <c r="C658" s="15"/>
      <c r="D658" s="18"/>
      <c r="E658" s="18"/>
      <c r="F658" s="18"/>
      <c r="G658" s="18"/>
      <c r="H658" s="18"/>
      <c r="I658" s="16"/>
      <c r="J658" s="16"/>
      <c r="K658" s="17"/>
      <c r="L658" s="18"/>
      <c r="M658" s="19"/>
      <c r="N658" s="19"/>
      <c r="O658" s="19"/>
      <c r="P658" s="16"/>
      <c r="Q658" s="16"/>
      <c r="R658" s="19"/>
      <c r="S658" s="19"/>
      <c r="T658" s="19"/>
      <c r="U658" s="19"/>
      <c r="V658" s="19"/>
      <c r="W658" s="19"/>
      <c r="X658" s="18"/>
    </row>
    <row r="659" spans="1:24" x14ac:dyDescent="0.2">
      <c r="A659" s="20"/>
      <c r="B659" s="20"/>
      <c r="C659" s="15"/>
      <c r="D659" s="18"/>
      <c r="E659" s="18"/>
      <c r="F659" s="18"/>
      <c r="G659" s="18"/>
      <c r="H659" s="18"/>
      <c r="I659" s="16"/>
      <c r="J659" s="16"/>
      <c r="K659" s="17"/>
      <c r="L659" s="18"/>
      <c r="M659" s="19"/>
      <c r="N659" s="19"/>
      <c r="O659" s="19"/>
      <c r="P659" s="16"/>
      <c r="Q659" s="16"/>
      <c r="R659" s="19"/>
      <c r="S659" s="19"/>
      <c r="T659" s="19"/>
      <c r="U659" s="19"/>
      <c r="V659" s="19"/>
      <c r="W659" s="19"/>
      <c r="X659" s="18"/>
    </row>
    <row r="660" spans="1:24" x14ac:dyDescent="0.2">
      <c r="A660" s="20"/>
      <c r="B660" s="20"/>
      <c r="C660" s="15"/>
      <c r="D660" s="18"/>
      <c r="E660" s="18"/>
      <c r="F660" s="18"/>
      <c r="G660" s="18"/>
      <c r="H660" s="18"/>
      <c r="I660" s="16"/>
      <c r="J660" s="16"/>
      <c r="K660" s="17"/>
      <c r="L660" s="18"/>
      <c r="M660" s="19"/>
      <c r="N660" s="19"/>
      <c r="O660" s="19"/>
      <c r="P660" s="16"/>
      <c r="Q660" s="16"/>
      <c r="R660" s="19"/>
      <c r="S660" s="19"/>
      <c r="T660" s="19"/>
      <c r="U660" s="19"/>
      <c r="V660" s="19"/>
      <c r="W660" s="19"/>
      <c r="X660" s="18"/>
    </row>
    <row r="661" spans="1:24" x14ac:dyDescent="0.2">
      <c r="A661" s="20"/>
      <c r="B661" s="20"/>
      <c r="C661" s="15"/>
      <c r="D661" s="18"/>
      <c r="E661" s="18"/>
      <c r="F661" s="18"/>
      <c r="G661" s="18"/>
      <c r="H661" s="18"/>
      <c r="I661" s="16"/>
      <c r="J661" s="16"/>
      <c r="K661" s="17"/>
      <c r="L661" s="18"/>
      <c r="M661" s="19"/>
      <c r="N661" s="19"/>
      <c r="O661" s="19"/>
      <c r="P661" s="16"/>
      <c r="Q661" s="16"/>
      <c r="R661" s="19"/>
      <c r="S661" s="19"/>
      <c r="T661" s="19"/>
      <c r="U661" s="19"/>
      <c r="V661" s="19"/>
      <c r="W661" s="19"/>
      <c r="X661" s="18"/>
    </row>
    <row r="662" spans="1:24" x14ac:dyDescent="0.2">
      <c r="A662" s="20"/>
      <c r="B662" s="20"/>
      <c r="C662" s="15"/>
      <c r="D662" s="18"/>
      <c r="E662" s="18"/>
      <c r="F662" s="18"/>
      <c r="G662" s="18"/>
      <c r="H662" s="18"/>
      <c r="I662" s="16"/>
      <c r="J662" s="16"/>
      <c r="K662" s="17"/>
      <c r="L662" s="18"/>
      <c r="M662" s="19"/>
      <c r="N662" s="19"/>
      <c r="O662" s="19"/>
      <c r="P662" s="16"/>
      <c r="Q662" s="16"/>
      <c r="R662" s="19"/>
      <c r="S662" s="19"/>
      <c r="T662" s="19"/>
      <c r="U662" s="19"/>
      <c r="V662" s="19"/>
      <c r="W662" s="19"/>
      <c r="X662" s="18"/>
    </row>
    <row r="663" spans="1:24" x14ac:dyDescent="0.2">
      <c r="A663" s="20"/>
      <c r="B663" s="20"/>
      <c r="C663" s="15"/>
      <c r="D663" s="18"/>
      <c r="E663" s="18"/>
      <c r="F663" s="18"/>
      <c r="G663" s="18"/>
      <c r="H663" s="18"/>
      <c r="I663" s="16"/>
      <c r="J663" s="16"/>
      <c r="K663" s="17"/>
      <c r="L663" s="18"/>
      <c r="M663" s="19"/>
      <c r="N663" s="19"/>
      <c r="O663" s="19"/>
      <c r="P663" s="16"/>
      <c r="Q663" s="16"/>
      <c r="R663" s="19"/>
      <c r="S663" s="19"/>
      <c r="T663" s="19"/>
      <c r="U663" s="19"/>
      <c r="V663" s="19"/>
      <c r="W663" s="19"/>
      <c r="X663" s="18"/>
    </row>
    <row r="664" spans="1:24" x14ac:dyDescent="0.2">
      <c r="A664" s="20"/>
      <c r="B664" s="20"/>
      <c r="C664" s="15"/>
      <c r="D664" s="18"/>
      <c r="E664" s="18"/>
      <c r="F664" s="18"/>
      <c r="G664" s="18"/>
      <c r="H664" s="18"/>
      <c r="I664" s="16"/>
      <c r="J664" s="16"/>
      <c r="K664" s="17"/>
      <c r="L664" s="18"/>
      <c r="M664" s="19"/>
      <c r="N664" s="19"/>
      <c r="O664" s="19"/>
      <c r="P664" s="16"/>
      <c r="Q664" s="16"/>
      <c r="R664" s="19"/>
      <c r="S664" s="19"/>
      <c r="T664" s="19"/>
      <c r="U664" s="19"/>
      <c r="V664" s="19"/>
      <c r="W664" s="19"/>
      <c r="X664" s="18"/>
    </row>
    <row r="665" spans="1:24" x14ac:dyDescent="0.2">
      <c r="A665" s="20"/>
      <c r="B665" s="20"/>
      <c r="C665" s="15"/>
      <c r="D665" s="18"/>
      <c r="E665" s="18"/>
      <c r="F665" s="18"/>
      <c r="G665" s="18"/>
      <c r="H665" s="18"/>
      <c r="I665" s="16"/>
      <c r="J665" s="16"/>
      <c r="K665" s="17"/>
      <c r="L665" s="18"/>
      <c r="M665" s="19"/>
      <c r="N665" s="19"/>
      <c r="O665" s="19"/>
      <c r="P665" s="16"/>
      <c r="Q665" s="16"/>
      <c r="R665" s="19"/>
      <c r="S665" s="19"/>
      <c r="T665" s="19"/>
      <c r="U665" s="19"/>
      <c r="V665" s="19"/>
      <c r="W665" s="19"/>
      <c r="X665" s="18"/>
    </row>
    <row r="666" spans="1:24" x14ac:dyDescent="0.2">
      <c r="A666" s="20"/>
      <c r="B666" s="20"/>
      <c r="C666" s="15"/>
      <c r="D666" s="18"/>
      <c r="E666" s="18"/>
      <c r="F666" s="18"/>
      <c r="G666" s="18"/>
      <c r="H666" s="18"/>
      <c r="I666" s="16"/>
      <c r="J666" s="16"/>
      <c r="K666" s="17"/>
      <c r="L666" s="18"/>
      <c r="M666" s="19"/>
      <c r="N666" s="19"/>
      <c r="O666" s="19"/>
      <c r="P666" s="16"/>
      <c r="Q666" s="16"/>
      <c r="R666" s="19"/>
      <c r="S666" s="19"/>
      <c r="T666" s="19"/>
      <c r="U666" s="19"/>
      <c r="V666" s="19"/>
      <c r="W666" s="19"/>
      <c r="X666" s="18"/>
    </row>
    <row r="667" spans="1:24" x14ac:dyDescent="0.2">
      <c r="A667" s="20"/>
      <c r="B667" s="20"/>
      <c r="C667" s="15"/>
      <c r="D667" s="18"/>
      <c r="E667" s="18"/>
      <c r="F667" s="18"/>
      <c r="G667" s="18"/>
      <c r="H667" s="18"/>
      <c r="I667" s="16"/>
      <c r="J667" s="16"/>
      <c r="K667" s="17"/>
      <c r="L667" s="18"/>
      <c r="M667" s="19"/>
      <c r="N667" s="19"/>
      <c r="O667" s="19"/>
      <c r="P667" s="16"/>
      <c r="Q667" s="16"/>
      <c r="R667" s="19"/>
      <c r="S667" s="19"/>
      <c r="T667" s="19"/>
      <c r="U667" s="19"/>
      <c r="V667" s="19"/>
      <c r="W667" s="19"/>
      <c r="X667" s="18"/>
    </row>
    <row r="668" spans="1:24" x14ac:dyDescent="0.2">
      <c r="A668" s="20"/>
      <c r="B668" s="20"/>
      <c r="C668" s="15"/>
      <c r="D668" s="18"/>
      <c r="E668" s="18"/>
      <c r="F668" s="18"/>
      <c r="G668" s="18"/>
      <c r="H668" s="18"/>
      <c r="I668" s="16"/>
      <c r="J668" s="16"/>
      <c r="K668" s="17"/>
      <c r="L668" s="18"/>
      <c r="M668" s="19"/>
      <c r="N668" s="19"/>
      <c r="O668" s="19"/>
      <c r="P668" s="16"/>
      <c r="Q668" s="16"/>
      <c r="R668" s="19"/>
      <c r="S668" s="19"/>
      <c r="T668" s="19"/>
      <c r="U668" s="19"/>
      <c r="V668" s="19"/>
      <c r="W668" s="19"/>
      <c r="X668" s="18"/>
    </row>
    <row r="669" spans="1:24" x14ac:dyDescent="0.2">
      <c r="A669" s="20"/>
      <c r="B669" s="20"/>
      <c r="C669" s="15"/>
      <c r="D669" s="18"/>
      <c r="E669" s="18"/>
      <c r="F669" s="18"/>
      <c r="G669" s="18"/>
      <c r="H669" s="18"/>
      <c r="I669" s="16"/>
      <c r="J669" s="16"/>
      <c r="K669" s="17"/>
      <c r="L669" s="18"/>
      <c r="M669" s="19"/>
      <c r="N669" s="19"/>
      <c r="O669" s="19"/>
      <c r="P669" s="16"/>
      <c r="Q669" s="16"/>
      <c r="R669" s="19"/>
      <c r="S669" s="19"/>
      <c r="T669" s="19"/>
      <c r="U669" s="19"/>
      <c r="V669" s="19"/>
      <c r="W669" s="19"/>
      <c r="X669" s="18"/>
    </row>
    <row r="670" spans="1:24" x14ac:dyDescent="0.2">
      <c r="A670" s="20"/>
      <c r="B670" s="20"/>
      <c r="C670" s="15"/>
      <c r="D670" s="18"/>
      <c r="E670" s="18"/>
      <c r="F670" s="18"/>
      <c r="G670" s="18"/>
      <c r="H670" s="18"/>
      <c r="I670" s="16"/>
      <c r="J670" s="16"/>
      <c r="K670" s="17"/>
      <c r="L670" s="18"/>
      <c r="M670" s="19"/>
      <c r="N670" s="19"/>
      <c r="O670" s="19"/>
      <c r="P670" s="16"/>
      <c r="Q670" s="16"/>
      <c r="R670" s="19"/>
      <c r="S670" s="19"/>
      <c r="T670" s="19"/>
      <c r="U670" s="19"/>
      <c r="V670" s="19"/>
      <c r="W670" s="19"/>
      <c r="X670" s="18"/>
    </row>
    <row r="671" spans="1:24" x14ac:dyDescent="0.2">
      <c r="A671" s="20"/>
      <c r="B671" s="20"/>
      <c r="C671" s="15"/>
      <c r="D671" s="18"/>
      <c r="E671" s="18"/>
      <c r="F671" s="18"/>
      <c r="G671" s="18"/>
      <c r="H671" s="18"/>
      <c r="I671" s="16"/>
      <c r="J671" s="16"/>
      <c r="K671" s="17"/>
      <c r="L671" s="18"/>
      <c r="M671" s="19"/>
      <c r="N671" s="19"/>
      <c r="O671" s="19"/>
      <c r="P671" s="16"/>
      <c r="Q671" s="16"/>
      <c r="R671" s="19"/>
      <c r="S671" s="19"/>
      <c r="T671" s="19"/>
      <c r="U671" s="19"/>
      <c r="V671" s="19"/>
      <c r="W671" s="19"/>
      <c r="X671" s="18"/>
    </row>
    <row r="672" spans="1:24" x14ac:dyDescent="0.2">
      <c r="A672" s="20"/>
      <c r="B672" s="20"/>
      <c r="C672" s="15"/>
      <c r="D672" s="18"/>
      <c r="E672" s="18"/>
      <c r="F672" s="18"/>
      <c r="G672" s="18"/>
      <c r="H672" s="18"/>
      <c r="I672" s="16"/>
      <c r="J672" s="16"/>
      <c r="K672" s="17"/>
      <c r="L672" s="18"/>
      <c r="M672" s="19"/>
      <c r="N672" s="19"/>
      <c r="O672" s="19"/>
      <c r="P672" s="16"/>
      <c r="Q672" s="16"/>
      <c r="R672" s="19"/>
      <c r="S672" s="19"/>
      <c r="T672" s="19"/>
      <c r="U672" s="19"/>
      <c r="V672" s="19"/>
      <c r="W672" s="19"/>
      <c r="X672" s="18"/>
    </row>
    <row r="673" spans="1:24" x14ac:dyDescent="0.2">
      <c r="A673" s="20"/>
      <c r="B673" s="20"/>
      <c r="C673" s="15"/>
      <c r="D673" s="18"/>
      <c r="E673" s="18"/>
      <c r="F673" s="18"/>
      <c r="G673" s="18"/>
      <c r="H673" s="18"/>
      <c r="I673" s="16"/>
      <c r="J673" s="16"/>
      <c r="K673" s="17"/>
      <c r="L673" s="18"/>
      <c r="M673" s="19"/>
      <c r="N673" s="19"/>
      <c r="O673" s="19"/>
      <c r="P673" s="16"/>
      <c r="Q673" s="16"/>
      <c r="R673" s="19"/>
      <c r="S673" s="19"/>
      <c r="T673" s="19"/>
      <c r="U673" s="19"/>
      <c r="V673" s="19"/>
      <c r="W673" s="19"/>
      <c r="X673" s="18"/>
    </row>
    <row r="674" spans="1:24" x14ac:dyDescent="0.2">
      <c r="A674" s="20"/>
      <c r="B674" s="20"/>
      <c r="C674" s="15"/>
      <c r="D674" s="18"/>
      <c r="E674" s="18"/>
      <c r="F674" s="18"/>
      <c r="G674" s="18"/>
      <c r="H674" s="18"/>
      <c r="I674" s="16"/>
      <c r="J674" s="16"/>
      <c r="K674" s="17"/>
      <c r="L674" s="18"/>
      <c r="M674" s="19"/>
      <c r="N674" s="19"/>
      <c r="O674" s="19"/>
      <c r="P674" s="16"/>
      <c r="Q674" s="16"/>
      <c r="R674" s="19"/>
      <c r="S674" s="19"/>
      <c r="T674" s="19"/>
      <c r="U674" s="19"/>
      <c r="V674" s="19"/>
      <c r="W674" s="19"/>
      <c r="X674" s="18"/>
    </row>
    <row r="675" spans="1:24" x14ac:dyDescent="0.2">
      <c r="A675" s="20"/>
      <c r="B675" s="20"/>
      <c r="C675" s="15"/>
      <c r="D675" s="18"/>
      <c r="E675" s="18"/>
      <c r="F675" s="18"/>
      <c r="G675" s="18"/>
      <c r="H675" s="18"/>
      <c r="I675" s="16"/>
      <c r="J675" s="16"/>
      <c r="K675" s="17"/>
      <c r="L675" s="18"/>
      <c r="M675" s="19"/>
      <c r="N675" s="19"/>
      <c r="O675" s="19"/>
      <c r="P675" s="16"/>
      <c r="Q675" s="16"/>
      <c r="R675" s="19"/>
      <c r="S675" s="19"/>
      <c r="T675" s="19"/>
      <c r="U675" s="19"/>
      <c r="V675" s="19"/>
      <c r="W675" s="19"/>
      <c r="X675" s="18"/>
    </row>
    <row r="676" spans="1:24" x14ac:dyDescent="0.2">
      <c r="A676" s="20"/>
      <c r="B676" s="20"/>
      <c r="C676" s="15"/>
      <c r="D676" s="18"/>
      <c r="E676" s="18"/>
      <c r="F676" s="18"/>
      <c r="G676" s="18"/>
      <c r="H676" s="18"/>
      <c r="I676" s="16"/>
      <c r="J676" s="16"/>
      <c r="K676" s="17"/>
      <c r="L676" s="18"/>
      <c r="M676" s="19"/>
      <c r="N676" s="19"/>
      <c r="O676" s="19"/>
      <c r="P676" s="16"/>
      <c r="Q676" s="16"/>
      <c r="R676" s="19"/>
      <c r="S676" s="19"/>
      <c r="T676" s="19"/>
      <c r="U676" s="19"/>
      <c r="V676" s="19"/>
      <c r="W676" s="19"/>
      <c r="X676" s="18"/>
    </row>
    <row r="677" spans="1:24" x14ac:dyDescent="0.2">
      <c r="A677" s="20"/>
      <c r="B677" s="20"/>
      <c r="C677" s="15"/>
      <c r="D677" s="18"/>
      <c r="E677" s="18"/>
      <c r="F677" s="18"/>
      <c r="G677" s="18"/>
      <c r="H677" s="18"/>
      <c r="I677" s="16"/>
      <c r="J677" s="16"/>
      <c r="K677" s="17"/>
      <c r="L677" s="18"/>
      <c r="M677" s="19"/>
      <c r="N677" s="19"/>
      <c r="O677" s="19"/>
      <c r="P677" s="16"/>
      <c r="Q677" s="16"/>
      <c r="R677" s="19"/>
      <c r="S677" s="19"/>
      <c r="T677" s="19"/>
      <c r="U677" s="19"/>
      <c r="V677" s="19"/>
      <c r="W677" s="19"/>
      <c r="X677" s="18"/>
    </row>
    <row r="678" spans="1:24" x14ac:dyDescent="0.2">
      <c r="A678" s="20"/>
      <c r="B678" s="20"/>
      <c r="C678" s="15"/>
      <c r="D678" s="18"/>
      <c r="E678" s="18"/>
      <c r="F678" s="18"/>
      <c r="G678" s="18"/>
      <c r="H678" s="18"/>
      <c r="I678" s="16"/>
      <c r="J678" s="16"/>
      <c r="K678" s="17"/>
      <c r="L678" s="18"/>
      <c r="M678" s="19"/>
      <c r="N678" s="19"/>
      <c r="O678" s="19"/>
      <c r="P678" s="16"/>
      <c r="Q678" s="16"/>
      <c r="R678" s="19"/>
      <c r="S678" s="19"/>
      <c r="T678" s="19"/>
      <c r="U678" s="19"/>
      <c r="V678" s="19"/>
      <c r="W678" s="19"/>
      <c r="X678" s="18"/>
    </row>
    <row r="679" spans="1:24" x14ac:dyDescent="0.2">
      <c r="A679" s="20"/>
      <c r="B679" s="20"/>
      <c r="C679" s="15"/>
      <c r="D679" s="18"/>
      <c r="E679" s="18"/>
      <c r="F679" s="18"/>
      <c r="G679" s="18"/>
      <c r="H679" s="18"/>
      <c r="I679" s="16"/>
      <c r="J679" s="16"/>
      <c r="K679" s="17"/>
      <c r="L679" s="18"/>
      <c r="M679" s="19"/>
      <c r="N679" s="19"/>
      <c r="O679" s="19"/>
      <c r="P679" s="16"/>
      <c r="Q679" s="16"/>
      <c r="R679" s="19"/>
      <c r="S679" s="19"/>
      <c r="T679" s="19"/>
      <c r="U679" s="19"/>
      <c r="V679" s="19"/>
      <c r="W679" s="19"/>
      <c r="X679" s="18"/>
    </row>
    <row r="680" spans="1:24" x14ac:dyDescent="0.2">
      <c r="A680" s="20"/>
      <c r="B680" s="20"/>
      <c r="C680" s="15"/>
      <c r="D680" s="18"/>
      <c r="E680" s="18"/>
      <c r="F680" s="18"/>
      <c r="G680" s="18"/>
      <c r="H680" s="18"/>
      <c r="I680" s="16"/>
      <c r="J680" s="16"/>
      <c r="K680" s="17"/>
      <c r="L680" s="18"/>
      <c r="M680" s="19"/>
      <c r="N680" s="19"/>
      <c r="O680" s="19"/>
      <c r="P680" s="16"/>
      <c r="Q680" s="16"/>
      <c r="R680" s="19"/>
      <c r="S680" s="19"/>
      <c r="T680" s="19"/>
      <c r="U680" s="19"/>
      <c r="V680" s="19"/>
      <c r="W680" s="19"/>
      <c r="X680" s="18"/>
    </row>
    <row r="681" spans="1:24" x14ac:dyDescent="0.2">
      <c r="A681" s="20"/>
      <c r="B681" s="20"/>
      <c r="C681" s="15"/>
      <c r="D681" s="18"/>
      <c r="E681" s="18"/>
      <c r="F681" s="18"/>
      <c r="G681" s="18"/>
      <c r="H681" s="18"/>
      <c r="I681" s="16"/>
      <c r="J681" s="16"/>
      <c r="K681" s="17"/>
      <c r="L681" s="18"/>
      <c r="M681" s="19"/>
      <c r="N681" s="19"/>
      <c r="O681" s="19"/>
      <c r="P681" s="16"/>
      <c r="Q681" s="16"/>
      <c r="R681" s="19"/>
      <c r="S681" s="19"/>
      <c r="T681" s="19"/>
      <c r="U681" s="19"/>
      <c r="V681" s="19"/>
      <c r="W681" s="19"/>
      <c r="X681" s="18"/>
    </row>
    <row r="682" spans="1:24" x14ac:dyDescent="0.2">
      <c r="A682" s="20"/>
      <c r="B682" s="20"/>
      <c r="C682" s="15"/>
      <c r="D682" s="18"/>
      <c r="E682" s="18"/>
      <c r="F682" s="18"/>
      <c r="G682" s="18"/>
      <c r="H682" s="18"/>
      <c r="I682" s="16"/>
      <c r="J682" s="16"/>
      <c r="K682" s="17"/>
      <c r="L682" s="18"/>
      <c r="M682" s="19"/>
      <c r="N682" s="19"/>
      <c r="O682" s="19"/>
      <c r="P682" s="16"/>
      <c r="Q682" s="16"/>
      <c r="R682" s="19"/>
      <c r="S682" s="19"/>
      <c r="T682" s="19"/>
      <c r="U682" s="19"/>
      <c r="V682" s="19"/>
      <c r="W682" s="19"/>
      <c r="X682" s="18"/>
    </row>
    <row r="683" spans="1:24" x14ac:dyDescent="0.2">
      <c r="A683" s="20"/>
      <c r="B683" s="20"/>
      <c r="C683" s="15"/>
      <c r="D683" s="18"/>
      <c r="E683" s="18"/>
      <c r="F683" s="18"/>
      <c r="G683" s="18"/>
      <c r="H683" s="18"/>
      <c r="I683" s="16"/>
      <c r="J683" s="16"/>
      <c r="K683" s="17"/>
      <c r="L683" s="18"/>
      <c r="M683" s="19"/>
      <c r="N683" s="19"/>
      <c r="O683" s="19"/>
      <c r="P683" s="16"/>
      <c r="Q683" s="16"/>
      <c r="R683" s="19"/>
      <c r="S683" s="19"/>
      <c r="T683" s="19"/>
      <c r="U683" s="19"/>
      <c r="V683" s="19"/>
      <c r="W683" s="19"/>
      <c r="X683" s="18"/>
    </row>
    <row r="684" spans="1:24" x14ac:dyDescent="0.2">
      <c r="A684" s="20"/>
      <c r="B684" s="20"/>
      <c r="C684" s="15"/>
      <c r="D684" s="18"/>
      <c r="E684" s="18"/>
      <c r="F684" s="18"/>
      <c r="G684" s="18"/>
      <c r="H684" s="18"/>
      <c r="I684" s="16"/>
      <c r="J684" s="16"/>
      <c r="K684" s="17"/>
      <c r="L684" s="18"/>
      <c r="M684" s="19"/>
      <c r="N684" s="19"/>
      <c r="O684" s="19"/>
      <c r="P684" s="16"/>
      <c r="Q684" s="16"/>
      <c r="R684" s="19"/>
      <c r="S684" s="19"/>
      <c r="T684" s="19"/>
      <c r="U684" s="19"/>
      <c r="V684" s="19"/>
      <c r="W684" s="19"/>
      <c r="X684" s="18"/>
    </row>
    <row r="685" spans="1:24" x14ac:dyDescent="0.2">
      <c r="A685" s="20"/>
      <c r="B685" s="20"/>
      <c r="C685" s="15"/>
      <c r="D685" s="18"/>
      <c r="E685" s="18"/>
      <c r="F685" s="18"/>
      <c r="G685" s="18"/>
      <c r="H685" s="18"/>
      <c r="I685" s="16"/>
      <c r="J685" s="16"/>
      <c r="K685" s="17"/>
      <c r="L685" s="18"/>
      <c r="M685" s="19"/>
      <c r="N685" s="19"/>
      <c r="O685" s="19"/>
      <c r="P685" s="16"/>
      <c r="Q685" s="16"/>
      <c r="R685" s="19"/>
      <c r="S685" s="19"/>
      <c r="T685" s="19"/>
      <c r="U685" s="19"/>
      <c r="V685" s="19"/>
      <c r="W685" s="19"/>
      <c r="X685" s="18"/>
    </row>
    <row r="686" spans="1:24" x14ac:dyDescent="0.2">
      <c r="A686" s="20"/>
      <c r="B686" s="20"/>
      <c r="C686" s="15"/>
      <c r="D686" s="18"/>
      <c r="E686" s="18"/>
      <c r="F686" s="18"/>
      <c r="G686" s="18"/>
      <c r="H686" s="18"/>
      <c r="I686" s="16"/>
      <c r="J686" s="16"/>
      <c r="K686" s="17"/>
      <c r="L686" s="18"/>
      <c r="M686" s="19"/>
      <c r="N686" s="19"/>
      <c r="O686" s="19"/>
      <c r="P686" s="16"/>
      <c r="Q686" s="16"/>
      <c r="R686" s="19"/>
      <c r="S686" s="19"/>
      <c r="T686" s="19"/>
      <c r="U686" s="19"/>
      <c r="V686" s="19"/>
      <c r="W686" s="19"/>
      <c r="X686" s="18"/>
    </row>
    <row r="687" spans="1:24" x14ac:dyDescent="0.2">
      <c r="A687" s="20"/>
      <c r="B687" s="20"/>
      <c r="C687" s="15"/>
      <c r="D687" s="18"/>
      <c r="E687" s="18"/>
      <c r="F687" s="18"/>
      <c r="G687" s="18"/>
      <c r="H687" s="18"/>
      <c r="I687" s="16"/>
      <c r="J687" s="16"/>
      <c r="K687" s="17"/>
      <c r="L687" s="18"/>
      <c r="M687" s="19"/>
      <c r="N687" s="19"/>
      <c r="O687" s="19"/>
      <c r="P687" s="16"/>
      <c r="Q687" s="16"/>
      <c r="R687" s="19"/>
      <c r="S687" s="19"/>
      <c r="T687" s="19"/>
      <c r="U687" s="19"/>
      <c r="V687" s="19"/>
      <c r="W687" s="19"/>
      <c r="X687" s="18"/>
    </row>
    <row r="688" spans="1:24" x14ac:dyDescent="0.2">
      <c r="A688" s="20"/>
      <c r="B688" s="20"/>
      <c r="C688" s="15"/>
      <c r="D688" s="18"/>
      <c r="E688" s="18"/>
      <c r="F688" s="18"/>
      <c r="G688" s="18"/>
      <c r="H688" s="18"/>
      <c r="I688" s="16"/>
      <c r="J688" s="16"/>
      <c r="K688" s="17"/>
      <c r="L688" s="18"/>
      <c r="M688" s="19"/>
      <c r="N688" s="19"/>
      <c r="O688" s="19"/>
      <c r="P688" s="16"/>
      <c r="Q688" s="16"/>
      <c r="R688" s="19"/>
      <c r="S688" s="19"/>
      <c r="T688" s="19"/>
      <c r="U688" s="19"/>
      <c r="V688" s="19"/>
      <c r="W688" s="19"/>
      <c r="X688" s="18"/>
    </row>
    <row r="689" spans="1:24" x14ac:dyDescent="0.2">
      <c r="A689" s="20"/>
      <c r="B689" s="20"/>
      <c r="C689" s="15"/>
      <c r="D689" s="18"/>
      <c r="E689" s="18"/>
      <c r="F689" s="18"/>
      <c r="G689" s="18"/>
      <c r="H689" s="18"/>
      <c r="I689" s="16"/>
      <c r="J689" s="16"/>
      <c r="K689" s="17"/>
      <c r="L689" s="18"/>
      <c r="M689" s="19"/>
      <c r="N689" s="19"/>
      <c r="O689" s="19"/>
      <c r="P689" s="16"/>
      <c r="Q689" s="16"/>
      <c r="R689" s="19"/>
      <c r="S689" s="19"/>
      <c r="T689" s="19"/>
      <c r="U689" s="19"/>
      <c r="V689" s="19"/>
      <c r="W689" s="19"/>
      <c r="X689" s="18"/>
    </row>
    <row r="690" spans="1:24" x14ac:dyDescent="0.2">
      <c r="A690" s="20"/>
      <c r="B690" s="20"/>
      <c r="C690" s="15"/>
      <c r="D690" s="18"/>
      <c r="E690" s="18"/>
      <c r="F690" s="18"/>
      <c r="G690" s="18"/>
      <c r="H690" s="18"/>
      <c r="I690" s="16"/>
      <c r="J690" s="16"/>
      <c r="K690" s="17"/>
      <c r="L690" s="18"/>
      <c r="M690" s="19"/>
      <c r="N690" s="19"/>
      <c r="O690" s="19"/>
      <c r="P690" s="16"/>
      <c r="Q690" s="16"/>
      <c r="R690" s="19"/>
      <c r="S690" s="19"/>
      <c r="T690" s="19"/>
      <c r="U690" s="19"/>
      <c r="V690" s="19"/>
      <c r="W690" s="19"/>
      <c r="X690" s="18"/>
    </row>
    <row r="691" spans="1:24" x14ac:dyDescent="0.2">
      <c r="A691" s="20"/>
      <c r="B691" s="20"/>
      <c r="C691" s="15"/>
      <c r="D691" s="18"/>
      <c r="E691" s="18"/>
      <c r="F691" s="18"/>
      <c r="G691" s="18"/>
      <c r="H691" s="18"/>
      <c r="I691" s="16"/>
      <c r="J691" s="16"/>
      <c r="K691" s="17"/>
      <c r="L691" s="18"/>
      <c r="M691" s="19"/>
      <c r="N691" s="19"/>
      <c r="O691" s="19"/>
      <c r="P691" s="16"/>
      <c r="Q691" s="16"/>
      <c r="R691" s="19"/>
      <c r="S691" s="19"/>
      <c r="T691" s="19"/>
      <c r="U691" s="19"/>
      <c r="V691" s="19"/>
      <c r="W691" s="19"/>
      <c r="X691" s="18"/>
    </row>
    <row r="692" spans="1:24" x14ac:dyDescent="0.2">
      <c r="A692" s="20"/>
      <c r="B692" s="20"/>
      <c r="C692" s="15"/>
      <c r="D692" s="18"/>
      <c r="E692" s="18"/>
      <c r="F692" s="18"/>
      <c r="G692" s="18"/>
      <c r="H692" s="18"/>
      <c r="I692" s="16"/>
      <c r="J692" s="16"/>
      <c r="K692" s="17"/>
      <c r="L692" s="18"/>
      <c r="M692" s="19"/>
      <c r="N692" s="19"/>
      <c r="O692" s="19"/>
      <c r="P692" s="16"/>
      <c r="Q692" s="16"/>
      <c r="R692" s="19"/>
      <c r="S692" s="19"/>
      <c r="T692" s="19"/>
      <c r="U692" s="19"/>
      <c r="V692" s="19"/>
      <c r="W692" s="19"/>
      <c r="X692" s="18"/>
    </row>
    <row r="693" spans="1:24" x14ac:dyDescent="0.2">
      <c r="A693" s="20"/>
      <c r="B693" s="20"/>
      <c r="C693" s="15"/>
      <c r="D693" s="18"/>
      <c r="E693" s="18"/>
      <c r="F693" s="18"/>
      <c r="G693" s="18"/>
      <c r="H693" s="18"/>
      <c r="I693" s="16"/>
      <c r="J693" s="16"/>
      <c r="K693" s="17"/>
      <c r="L693" s="18"/>
      <c r="M693" s="19"/>
      <c r="N693" s="19"/>
      <c r="O693" s="19"/>
      <c r="P693" s="16"/>
      <c r="Q693" s="16"/>
      <c r="R693" s="19"/>
      <c r="S693" s="19"/>
      <c r="T693" s="19"/>
      <c r="U693" s="19"/>
      <c r="V693" s="19"/>
      <c r="W693" s="19"/>
      <c r="X693" s="18"/>
    </row>
    <row r="694" spans="1:24" x14ac:dyDescent="0.2">
      <c r="A694" s="20"/>
      <c r="B694" s="20"/>
      <c r="C694" s="15"/>
      <c r="D694" s="18"/>
      <c r="E694" s="18"/>
      <c r="F694" s="18"/>
      <c r="G694" s="18"/>
      <c r="H694" s="18"/>
      <c r="I694" s="16"/>
      <c r="J694" s="16"/>
      <c r="K694" s="17"/>
      <c r="L694" s="18"/>
      <c r="M694" s="19"/>
      <c r="N694" s="19"/>
      <c r="O694" s="19"/>
      <c r="P694" s="16"/>
      <c r="Q694" s="16"/>
      <c r="R694" s="19"/>
      <c r="S694" s="19"/>
      <c r="T694" s="19"/>
      <c r="U694" s="19"/>
      <c r="V694" s="19"/>
      <c r="W694" s="19"/>
      <c r="X694" s="18"/>
    </row>
    <row r="695" spans="1:24" x14ac:dyDescent="0.2">
      <c r="A695" s="20"/>
      <c r="B695" s="20"/>
      <c r="C695" s="15"/>
      <c r="D695" s="18"/>
      <c r="E695" s="18"/>
      <c r="F695" s="18"/>
      <c r="G695" s="18"/>
      <c r="H695" s="18"/>
      <c r="I695" s="16"/>
      <c r="J695" s="16"/>
      <c r="K695" s="17"/>
      <c r="L695" s="18"/>
      <c r="M695" s="19"/>
      <c r="N695" s="19"/>
      <c r="O695" s="19"/>
      <c r="P695" s="16"/>
      <c r="Q695" s="16"/>
      <c r="R695" s="19"/>
      <c r="S695" s="19"/>
      <c r="T695" s="19"/>
      <c r="U695" s="19"/>
      <c r="V695" s="19"/>
      <c r="W695" s="19"/>
      <c r="X695" s="18"/>
    </row>
    <row r="696" spans="1:24" x14ac:dyDescent="0.2">
      <c r="A696" s="20"/>
      <c r="B696" s="20"/>
      <c r="C696" s="15"/>
      <c r="D696" s="18"/>
      <c r="E696" s="18"/>
      <c r="F696" s="18"/>
      <c r="G696" s="18"/>
      <c r="H696" s="18"/>
      <c r="I696" s="16"/>
      <c r="J696" s="16"/>
      <c r="K696" s="17"/>
      <c r="L696" s="18"/>
      <c r="M696" s="19"/>
      <c r="N696" s="19"/>
      <c r="O696" s="19"/>
      <c r="P696" s="16"/>
      <c r="Q696" s="16"/>
      <c r="R696" s="19"/>
      <c r="S696" s="19"/>
      <c r="T696" s="19"/>
      <c r="U696" s="19"/>
      <c r="V696" s="19"/>
      <c r="W696" s="19"/>
      <c r="X696" s="18"/>
    </row>
    <row r="697" spans="1:24" x14ac:dyDescent="0.2">
      <c r="A697" s="20"/>
      <c r="B697" s="20"/>
      <c r="C697" s="15"/>
      <c r="D697" s="18"/>
      <c r="E697" s="18"/>
      <c r="F697" s="18"/>
      <c r="G697" s="18"/>
      <c r="H697" s="18"/>
      <c r="I697" s="16"/>
      <c r="J697" s="16"/>
      <c r="K697" s="17"/>
      <c r="L697" s="18"/>
      <c r="M697" s="19"/>
      <c r="N697" s="19"/>
      <c r="O697" s="19"/>
      <c r="P697" s="16"/>
      <c r="Q697" s="16"/>
      <c r="R697" s="19"/>
      <c r="S697" s="19"/>
      <c r="T697" s="19"/>
      <c r="U697" s="19"/>
      <c r="V697" s="19"/>
      <c r="W697" s="19"/>
      <c r="X697" s="18"/>
    </row>
    <row r="698" spans="1:24" x14ac:dyDescent="0.2">
      <c r="A698" s="20"/>
      <c r="B698" s="20"/>
      <c r="C698" s="15"/>
      <c r="D698" s="18"/>
      <c r="E698" s="18"/>
      <c r="F698" s="18"/>
      <c r="G698" s="18"/>
      <c r="H698" s="18"/>
      <c r="I698" s="16"/>
      <c r="J698" s="16"/>
      <c r="K698" s="17"/>
      <c r="L698" s="18"/>
      <c r="M698" s="19"/>
      <c r="N698" s="19"/>
      <c r="O698" s="19"/>
      <c r="P698" s="16"/>
      <c r="Q698" s="16"/>
      <c r="R698" s="19"/>
      <c r="S698" s="19"/>
      <c r="T698" s="19"/>
      <c r="U698" s="19"/>
      <c r="V698" s="19"/>
      <c r="W698" s="19"/>
      <c r="X698" s="18"/>
    </row>
    <row r="699" spans="1:24" x14ac:dyDescent="0.2">
      <c r="A699" s="20"/>
      <c r="B699" s="20"/>
      <c r="C699" s="15"/>
      <c r="D699" s="18"/>
      <c r="E699" s="18"/>
      <c r="F699" s="18"/>
      <c r="G699" s="18"/>
      <c r="H699" s="18"/>
      <c r="I699" s="16"/>
      <c r="J699" s="16"/>
      <c r="K699" s="17"/>
      <c r="L699" s="18"/>
      <c r="M699" s="19"/>
      <c r="N699" s="19"/>
      <c r="O699" s="19"/>
      <c r="P699" s="16"/>
      <c r="Q699" s="16"/>
      <c r="R699" s="19"/>
      <c r="S699" s="19"/>
      <c r="T699" s="19"/>
      <c r="U699" s="19"/>
      <c r="V699" s="19"/>
      <c r="W699" s="19"/>
      <c r="X699" s="18"/>
    </row>
    <row r="700" spans="1:24" x14ac:dyDescent="0.2">
      <c r="A700" s="20"/>
      <c r="B700" s="20"/>
      <c r="C700" s="15"/>
      <c r="D700" s="18"/>
      <c r="E700" s="18"/>
      <c r="F700" s="18"/>
      <c r="G700" s="18"/>
      <c r="H700" s="18"/>
      <c r="I700" s="16"/>
      <c r="J700" s="16"/>
      <c r="K700" s="17"/>
      <c r="L700" s="18"/>
      <c r="M700" s="19"/>
      <c r="N700" s="19"/>
      <c r="O700" s="19"/>
      <c r="P700" s="16"/>
      <c r="Q700" s="16"/>
      <c r="R700" s="19"/>
      <c r="S700" s="19"/>
      <c r="T700" s="19"/>
      <c r="U700" s="19"/>
      <c r="V700" s="19"/>
      <c r="W700" s="19"/>
      <c r="X700" s="18"/>
    </row>
    <row r="701" spans="1:24" x14ac:dyDescent="0.2">
      <c r="A701" s="20"/>
      <c r="B701" s="20"/>
      <c r="C701" s="15"/>
      <c r="D701" s="18"/>
      <c r="E701" s="18"/>
      <c r="F701" s="18"/>
      <c r="G701" s="18"/>
      <c r="H701" s="18"/>
      <c r="I701" s="16"/>
      <c r="J701" s="16"/>
      <c r="K701" s="17"/>
      <c r="L701" s="18"/>
      <c r="M701" s="19"/>
      <c r="N701" s="19"/>
      <c r="O701" s="19"/>
      <c r="P701" s="16"/>
      <c r="Q701" s="16"/>
      <c r="R701" s="19"/>
      <c r="S701" s="19"/>
      <c r="T701" s="19"/>
      <c r="U701" s="19"/>
      <c r="V701" s="19"/>
      <c r="W701" s="19"/>
      <c r="X701" s="18"/>
    </row>
    <row r="702" spans="1:24" x14ac:dyDescent="0.2">
      <c r="A702" s="20"/>
      <c r="B702" s="20"/>
      <c r="C702" s="15"/>
      <c r="D702" s="18"/>
      <c r="E702" s="18"/>
      <c r="F702" s="18"/>
      <c r="G702" s="18"/>
      <c r="H702" s="18"/>
      <c r="I702" s="16"/>
      <c r="J702" s="16"/>
      <c r="K702" s="17"/>
      <c r="L702" s="18"/>
      <c r="M702" s="19"/>
      <c r="N702" s="19"/>
      <c r="O702" s="19"/>
      <c r="P702" s="16"/>
      <c r="Q702" s="16"/>
      <c r="R702" s="19"/>
      <c r="S702" s="19"/>
      <c r="T702" s="19"/>
      <c r="U702" s="19"/>
      <c r="V702" s="19"/>
      <c r="W702" s="19"/>
      <c r="X702" s="18"/>
    </row>
    <row r="703" spans="1:24" x14ac:dyDescent="0.2">
      <c r="A703" s="20"/>
      <c r="B703" s="20"/>
      <c r="C703" s="15"/>
      <c r="D703" s="18"/>
      <c r="E703" s="18"/>
      <c r="F703" s="18"/>
      <c r="G703" s="18"/>
      <c r="H703" s="18"/>
      <c r="I703" s="16"/>
      <c r="J703" s="16"/>
      <c r="K703" s="17"/>
      <c r="L703" s="18"/>
      <c r="M703" s="19"/>
      <c r="N703" s="19"/>
      <c r="O703" s="19"/>
      <c r="P703" s="16"/>
      <c r="Q703" s="16"/>
      <c r="R703" s="19"/>
      <c r="S703" s="19"/>
      <c r="T703" s="19"/>
      <c r="U703" s="19"/>
      <c r="V703" s="19"/>
      <c r="W703" s="19"/>
      <c r="X703" s="18"/>
    </row>
    <row r="704" spans="1:24" x14ac:dyDescent="0.2">
      <c r="A704" s="20"/>
      <c r="B704" s="20"/>
      <c r="C704" s="15"/>
      <c r="D704" s="18"/>
      <c r="E704" s="18"/>
      <c r="F704" s="18"/>
      <c r="G704" s="18"/>
      <c r="H704" s="18"/>
      <c r="I704" s="16"/>
      <c r="J704" s="16"/>
      <c r="K704" s="17"/>
      <c r="L704" s="18"/>
      <c r="M704" s="19"/>
      <c r="N704" s="19"/>
      <c r="O704" s="19"/>
      <c r="P704" s="16"/>
      <c r="Q704" s="16"/>
      <c r="R704" s="19"/>
      <c r="S704" s="19"/>
      <c r="T704" s="19"/>
      <c r="U704" s="19"/>
      <c r="V704" s="19"/>
      <c r="W704" s="19"/>
      <c r="X704" s="18"/>
    </row>
    <row r="705" spans="1:24" x14ac:dyDescent="0.2">
      <c r="A705" s="20"/>
      <c r="B705" s="20"/>
      <c r="C705" s="15"/>
      <c r="D705" s="18"/>
      <c r="E705" s="18"/>
      <c r="F705" s="18"/>
      <c r="G705" s="18"/>
      <c r="H705" s="18"/>
      <c r="I705" s="16"/>
      <c r="J705" s="16"/>
      <c r="K705" s="17"/>
      <c r="L705" s="18"/>
      <c r="M705" s="19"/>
      <c r="N705" s="19"/>
      <c r="O705" s="19"/>
      <c r="P705" s="16"/>
      <c r="Q705" s="16"/>
      <c r="R705" s="19"/>
      <c r="S705" s="19"/>
      <c r="T705" s="19"/>
      <c r="U705" s="19"/>
      <c r="V705" s="19"/>
      <c r="W705" s="19"/>
      <c r="X705" s="18"/>
    </row>
    <row r="706" spans="1:24" x14ac:dyDescent="0.2">
      <c r="A706" s="20"/>
      <c r="B706" s="20"/>
      <c r="C706" s="15"/>
      <c r="D706" s="18"/>
      <c r="E706" s="18"/>
      <c r="F706" s="18"/>
      <c r="G706" s="18"/>
      <c r="H706" s="18"/>
      <c r="I706" s="16"/>
      <c r="J706" s="16"/>
      <c r="K706" s="17"/>
      <c r="L706" s="18"/>
      <c r="M706" s="19"/>
      <c r="N706" s="19"/>
      <c r="O706" s="19"/>
      <c r="P706" s="16"/>
      <c r="Q706" s="16"/>
      <c r="R706" s="19"/>
      <c r="S706" s="19"/>
      <c r="T706" s="19"/>
      <c r="U706" s="19"/>
      <c r="V706" s="19"/>
      <c r="W706" s="19"/>
      <c r="X706" s="18"/>
    </row>
    <row r="707" spans="1:24" x14ac:dyDescent="0.2">
      <c r="A707" s="20"/>
      <c r="B707" s="20"/>
      <c r="C707" s="15"/>
      <c r="D707" s="18"/>
      <c r="E707" s="18"/>
      <c r="F707" s="18"/>
      <c r="G707" s="18"/>
      <c r="H707" s="18"/>
      <c r="I707" s="16"/>
      <c r="J707" s="16"/>
      <c r="K707" s="17"/>
      <c r="L707" s="18"/>
      <c r="M707" s="19"/>
      <c r="N707" s="19"/>
      <c r="O707" s="19"/>
      <c r="P707" s="16"/>
      <c r="Q707" s="16"/>
      <c r="R707" s="19"/>
      <c r="S707" s="19"/>
      <c r="T707" s="19"/>
      <c r="U707" s="19"/>
      <c r="V707" s="19"/>
      <c r="W707" s="19"/>
      <c r="X707" s="18"/>
    </row>
    <row r="708" spans="1:24" x14ac:dyDescent="0.2">
      <c r="A708" s="20"/>
      <c r="B708" s="20"/>
      <c r="C708" s="15"/>
      <c r="D708" s="18"/>
      <c r="E708" s="18"/>
      <c r="F708" s="18"/>
      <c r="G708" s="18"/>
      <c r="H708" s="18"/>
      <c r="I708" s="16"/>
      <c r="J708" s="16"/>
      <c r="K708" s="17"/>
      <c r="L708" s="18"/>
      <c r="M708" s="19"/>
      <c r="N708" s="19"/>
      <c r="O708" s="19"/>
      <c r="P708" s="16"/>
      <c r="Q708" s="16"/>
      <c r="R708" s="19"/>
      <c r="S708" s="19"/>
      <c r="T708" s="19"/>
      <c r="U708" s="19"/>
      <c r="V708" s="19"/>
      <c r="W708" s="19"/>
      <c r="X708" s="18"/>
    </row>
    <row r="709" spans="1:24" x14ac:dyDescent="0.2">
      <c r="A709" s="20"/>
      <c r="B709" s="20"/>
      <c r="C709" s="15"/>
      <c r="D709" s="18"/>
      <c r="E709" s="18"/>
      <c r="F709" s="18"/>
      <c r="G709" s="18"/>
      <c r="H709" s="18"/>
      <c r="I709" s="16"/>
      <c r="J709" s="16"/>
      <c r="K709" s="17"/>
      <c r="L709" s="18"/>
      <c r="M709" s="19"/>
      <c r="N709" s="19"/>
      <c r="O709" s="19"/>
      <c r="P709" s="16"/>
      <c r="Q709" s="16"/>
      <c r="R709" s="19"/>
      <c r="S709" s="19"/>
      <c r="T709" s="19"/>
      <c r="U709" s="19"/>
      <c r="V709" s="19"/>
      <c r="W709" s="19"/>
      <c r="X709" s="18"/>
    </row>
    <row r="710" spans="1:24" x14ac:dyDescent="0.2">
      <c r="A710" s="20"/>
      <c r="B710" s="20"/>
      <c r="C710" s="15"/>
      <c r="D710" s="18"/>
      <c r="E710" s="18"/>
      <c r="F710" s="18"/>
      <c r="G710" s="18"/>
      <c r="H710" s="18"/>
      <c r="I710" s="16"/>
      <c r="J710" s="16"/>
      <c r="K710" s="17"/>
      <c r="L710" s="18"/>
      <c r="M710" s="19"/>
      <c r="N710" s="19"/>
      <c r="O710" s="19"/>
      <c r="P710" s="16"/>
      <c r="Q710" s="16"/>
      <c r="R710" s="19"/>
      <c r="S710" s="19"/>
      <c r="T710" s="19"/>
      <c r="U710" s="19"/>
      <c r="V710" s="19"/>
      <c r="W710" s="19"/>
      <c r="X710" s="18"/>
    </row>
    <row r="711" spans="1:24" x14ac:dyDescent="0.2">
      <c r="A711" s="20"/>
      <c r="B711" s="20"/>
      <c r="C711" s="15"/>
      <c r="D711" s="18"/>
      <c r="E711" s="18"/>
      <c r="F711" s="18"/>
      <c r="G711" s="18"/>
      <c r="H711" s="18"/>
      <c r="I711" s="16"/>
      <c r="J711" s="16"/>
      <c r="K711" s="17"/>
      <c r="L711" s="18"/>
      <c r="M711" s="19"/>
      <c r="N711" s="19"/>
      <c r="O711" s="19"/>
      <c r="P711" s="16"/>
      <c r="Q711" s="16"/>
      <c r="R711" s="19"/>
      <c r="S711" s="19"/>
      <c r="T711" s="19"/>
      <c r="U711" s="19"/>
      <c r="V711" s="19"/>
      <c r="W711" s="19"/>
      <c r="X711" s="18"/>
    </row>
    <row r="712" spans="1:24" x14ac:dyDescent="0.2">
      <c r="A712" s="20"/>
      <c r="B712" s="20"/>
      <c r="C712" s="15"/>
      <c r="D712" s="18"/>
      <c r="E712" s="18"/>
      <c r="F712" s="18"/>
      <c r="G712" s="18"/>
      <c r="H712" s="18"/>
      <c r="I712" s="16"/>
      <c r="J712" s="16"/>
      <c r="K712" s="17"/>
      <c r="L712" s="18"/>
      <c r="M712" s="19"/>
      <c r="N712" s="19"/>
      <c r="O712" s="19"/>
      <c r="P712" s="16"/>
      <c r="Q712" s="16"/>
      <c r="R712" s="19"/>
      <c r="S712" s="19"/>
      <c r="T712" s="19"/>
      <c r="U712" s="19"/>
      <c r="V712" s="19"/>
      <c r="W712" s="19"/>
      <c r="X712" s="18"/>
    </row>
    <row r="713" spans="1:24" x14ac:dyDescent="0.2">
      <c r="A713" s="20"/>
      <c r="B713" s="20"/>
      <c r="C713" s="15"/>
      <c r="D713" s="18"/>
      <c r="E713" s="18"/>
      <c r="F713" s="18"/>
      <c r="G713" s="18"/>
      <c r="H713" s="18"/>
      <c r="I713" s="16"/>
      <c r="J713" s="16"/>
      <c r="K713" s="17"/>
      <c r="L713" s="18"/>
      <c r="M713" s="19"/>
      <c r="N713" s="19"/>
      <c r="O713" s="19"/>
      <c r="P713" s="16"/>
      <c r="Q713" s="16"/>
      <c r="R713" s="19"/>
      <c r="S713" s="19"/>
      <c r="T713" s="19"/>
      <c r="U713" s="19"/>
      <c r="V713" s="19"/>
      <c r="W713" s="19"/>
      <c r="X713" s="18"/>
    </row>
    <row r="714" spans="1:24" x14ac:dyDescent="0.2">
      <c r="A714" s="20"/>
      <c r="B714" s="20"/>
      <c r="C714" s="15"/>
      <c r="D714" s="18"/>
      <c r="E714" s="18"/>
      <c r="F714" s="18"/>
      <c r="G714" s="18"/>
      <c r="H714" s="18"/>
      <c r="I714" s="16"/>
      <c r="J714" s="16"/>
      <c r="K714" s="17"/>
      <c r="L714" s="18"/>
      <c r="M714" s="19"/>
      <c r="N714" s="19"/>
      <c r="O714" s="19"/>
      <c r="P714" s="16"/>
      <c r="Q714" s="16"/>
      <c r="R714" s="19"/>
      <c r="S714" s="19"/>
      <c r="T714" s="19"/>
      <c r="U714" s="19"/>
      <c r="V714" s="19"/>
      <c r="W714" s="19"/>
      <c r="X714" s="18"/>
    </row>
    <row r="715" spans="1:24" x14ac:dyDescent="0.2">
      <c r="A715" s="20"/>
      <c r="B715" s="20"/>
      <c r="C715" s="15"/>
      <c r="D715" s="18"/>
      <c r="E715" s="18"/>
      <c r="F715" s="18"/>
      <c r="G715" s="18"/>
      <c r="H715" s="18"/>
      <c r="I715" s="16"/>
      <c r="J715" s="16"/>
      <c r="K715" s="17"/>
      <c r="L715" s="18"/>
      <c r="M715" s="19"/>
      <c r="N715" s="19"/>
      <c r="O715" s="19"/>
      <c r="P715" s="16"/>
      <c r="Q715" s="16"/>
      <c r="R715" s="19"/>
      <c r="S715" s="19"/>
      <c r="T715" s="19"/>
      <c r="U715" s="19"/>
      <c r="V715" s="19"/>
      <c r="W715" s="19"/>
      <c r="X715" s="18"/>
    </row>
    <row r="716" spans="1:24" x14ac:dyDescent="0.2">
      <c r="A716" s="20"/>
      <c r="B716" s="20"/>
      <c r="C716" s="15"/>
      <c r="D716" s="18"/>
      <c r="E716" s="18"/>
      <c r="F716" s="18"/>
      <c r="G716" s="18"/>
      <c r="H716" s="18"/>
      <c r="I716" s="16"/>
      <c r="J716" s="16"/>
      <c r="K716" s="17"/>
      <c r="L716" s="18"/>
      <c r="M716" s="19"/>
      <c r="N716" s="19"/>
      <c r="O716" s="19"/>
      <c r="P716" s="16"/>
      <c r="Q716" s="16"/>
      <c r="R716" s="19"/>
      <c r="S716" s="19"/>
      <c r="T716" s="19"/>
      <c r="U716" s="19"/>
      <c r="V716" s="19"/>
      <c r="W716" s="19"/>
      <c r="X716" s="18"/>
    </row>
    <row r="717" spans="1:24" x14ac:dyDescent="0.2">
      <c r="A717" s="20"/>
      <c r="B717" s="20"/>
      <c r="C717" s="15"/>
      <c r="D717" s="18"/>
      <c r="E717" s="18"/>
      <c r="F717" s="18"/>
      <c r="G717" s="18"/>
      <c r="H717" s="18"/>
      <c r="I717" s="16"/>
      <c r="J717" s="16"/>
      <c r="K717" s="17"/>
      <c r="L717" s="18"/>
      <c r="M717" s="19"/>
      <c r="N717" s="19"/>
      <c r="O717" s="19"/>
      <c r="P717" s="16"/>
      <c r="Q717" s="16"/>
      <c r="R717" s="19"/>
      <c r="S717" s="19"/>
      <c r="T717" s="19"/>
      <c r="U717" s="19"/>
      <c r="V717" s="19"/>
      <c r="W717" s="19"/>
      <c r="X717" s="18"/>
    </row>
  </sheetData>
  <phoneticPr fontId="0" type="noConversion"/>
  <conditionalFormatting sqref="J10:J21">
    <cfRule type="cellIs" dxfId="1523" priority="6133" stopIfTrue="1" operator="lessThanOrEqual">
      <formula>9</formula>
    </cfRule>
    <cfRule type="cellIs" dxfId="1522" priority="6134" stopIfTrue="1" operator="between">
      <formula>9</formula>
      <formula>45</formula>
    </cfRule>
    <cfRule type="cellIs" dxfId="1521" priority="6135" stopIfTrue="1" operator="greaterThan">
      <formula>45</formula>
    </cfRule>
  </conditionalFormatting>
  <conditionalFormatting sqref="K10:K21">
    <cfRule type="cellIs" dxfId="1520" priority="6136" stopIfTrue="1" operator="lessThanOrEqual">
      <formula>0.3</formula>
    </cfRule>
    <cfRule type="cellIs" dxfId="1519" priority="6137" stopIfTrue="1" operator="between">
      <formula>0.3</formula>
      <formula>1.5</formula>
    </cfRule>
    <cfRule type="cellIs" dxfId="1518" priority="6138" stopIfTrue="1" operator="greaterThan">
      <formula>1.5</formula>
    </cfRule>
  </conditionalFormatting>
  <conditionalFormatting sqref="L10:L21">
    <cfRule type="cellIs" dxfId="1517" priority="6139" stopIfTrue="1" operator="lessThanOrEqual">
      <formula>15</formula>
    </cfRule>
    <cfRule type="cellIs" dxfId="1516" priority="6140" stopIfTrue="1" operator="between">
      <formula>15</formula>
      <formula>75</formula>
    </cfRule>
    <cfRule type="cellIs" dxfId="1515" priority="6141" stopIfTrue="1" operator="greaterThan">
      <formula>75</formula>
    </cfRule>
  </conditionalFormatting>
  <conditionalFormatting sqref="M10:M21">
    <cfRule type="cellIs" dxfId="1514" priority="6142" stopIfTrue="1" operator="lessThanOrEqual">
      <formula>45</formula>
    </cfRule>
    <cfRule type="cellIs" dxfId="1513" priority="6143" stopIfTrue="1" operator="between">
      <formula>45</formula>
      <formula>225</formula>
    </cfRule>
    <cfRule type="cellIs" dxfId="1512" priority="6144" stopIfTrue="1" operator="greaterThan">
      <formula>225</formula>
    </cfRule>
  </conditionalFormatting>
  <conditionalFormatting sqref="N10:N21">
    <cfRule type="cellIs" dxfId="1511" priority="6145" stopIfTrue="1" operator="lessThanOrEqual">
      <formula>3</formula>
    </cfRule>
    <cfRule type="cellIs" dxfId="1510" priority="6146" stopIfTrue="1" operator="between">
      <formula>3</formula>
      <formula>15</formula>
    </cfRule>
    <cfRule type="cellIs" dxfId="1509" priority="6147" stopIfTrue="1" operator="greaterThan">
      <formula>15</formula>
    </cfRule>
  </conditionalFormatting>
  <conditionalFormatting sqref="O10:O21 R10:W21">
    <cfRule type="cellIs" dxfId="1508" priority="6148" stopIfTrue="1" operator="lessThanOrEqual">
      <formula>60</formula>
    </cfRule>
    <cfRule type="cellIs" dxfId="1507" priority="6149" stopIfTrue="1" operator="between">
      <formula>60</formula>
      <formula>300</formula>
    </cfRule>
    <cfRule type="cellIs" dxfId="1506" priority="6150" stopIfTrue="1" operator="greaterThan">
      <formula>300</formula>
    </cfRule>
  </conditionalFormatting>
  <conditionalFormatting sqref="J33">
    <cfRule type="cellIs" dxfId="1505" priority="1936" stopIfTrue="1" operator="lessThanOrEqual">
      <formula>9</formula>
    </cfRule>
    <cfRule type="cellIs" dxfId="1504" priority="1937" stopIfTrue="1" operator="between">
      <formula>9</formula>
      <formula>45</formula>
    </cfRule>
    <cfRule type="cellIs" dxfId="1503" priority="1938" stopIfTrue="1" operator="greaterThan">
      <formula>45</formula>
    </cfRule>
  </conditionalFormatting>
  <conditionalFormatting sqref="L33">
    <cfRule type="cellIs" dxfId="1502" priority="1942" stopIfTrue="1" operator="lessThanOrEqual">
      <formula>15</formula>
    </cfRule>
    <cfRule type="cellIs" dxfId="1501" priority="1943" stopIfTrue="1" operator="between">
      <formula>15</formula>
      <formula>75</formula>
    </cfRule>
    <cfRule type="cellIs" dxfId="1500" priority="1944" stopIfTrue="1" operator="greaterThan">
      <formula>75</formula>
    </cfRule>
  </conditionalFormatting>
  <conditionalFormatting sqref="M33">
    <cfRule type="cellIs" dxfId="1499" priority="1945" stopIfTrue="1" operator="lessThanOrEqual">
      <formula>45</formula>
    </cfRule>
    <cfRule type="cellIs" dxfId="1498" priority="1946" stopIfTrue="1" operator="between">
      <formula>45</formula>
      <formula>225</formula>
    </cfRule>
    <cfRule type="cellIs" dxfId="1497" priority="1947" stopIfTrue="1" operator="greaterThan">
      <formula>225</formula>
    </cfRule>
  </conditionalFormatting>
  <conditionalFormatting sqref="N33">
    <cfRule type="cellIs" dxfId="1496" priority="1948" stopIfTrue="1" operator="lessThanOrEqual">
      <formula>3</formula>
    </cfRule>
    <cfRule type="cellIs" dxfId="1495" priority="1949" stopIfTrue="1" operator="between">
      <formula>3</formula>
      <formula>15</formula>
    </cfRule>
    <cfRule type="cellIs" dxfId="1494" priority="1950" stopIfTrue="1" operator="greaterThan">
      <formula>15</formula>
    </cfRule>
  </conditionalFormatting>
  <conditionalFormatting sqref="O33 R33:W33">
    <cfRule type="cellIs" dxfId="1493" priority="1951" stopIfTrue="1" operator="lessThanOrEqual">
      <formula>60</formula>
    </cfRule>
    <cfRule type="cellIs" dxfId="1492" priority="1952" stopIfTrue="1" operator="between">
      <formula>60</formula>
      <formula>300</formula>
    </cfRule>
    <cfRule type="cellIs" dxfId="1491" priority="1953" stopIfTrue="1" operator="greaterThan">
      <formula>300</formula>
    </cfRule>
  </conditionalFormatting>
  <conditionalFormatting sqref="J47">
    <cfRule type="cellIs" dxfId="1490" priority="1918" stopIfTrue="1" operator="lessThanOrEqual">
      <formula>9</formula>
    </cfRule>
    <cfRule type="cellIs" dxfId="1489" priority="1919" stopIfTrue="1" operator="between">
      <formula>9</formula>
      <formula>45</formula>
    </cfRule>
    <cfRule type="cellIs" dxfId="1488" priority="1920" stopIfTrue="1" operator="greaterThan">
      <formula>45</formula>
    </cfRule>
  </conditionalFormatting>
  <conditionalFormatting sqref="K47">
    <cfRule type="cellIs" dxfId="1487" priority="1921" stopIfTrue="1" operator="lessThanOrEqual">
      <formula>0.3</formula>
    </cfRule>
    <cfRule type="cellIs" dxfId="1486" priority="1922" stopIfTrue="1" operator="between">
      <formula>0.3</formula>
      <formula>1.5</formula>
    </cfRule>
    <cfRule type="cellIs" dxfId="1485" priority="1923" stopIfTrue="1" operator="greaterThan">
      <formula>1.5</formula>
    </cfRule>
  </conditionalFormatting>
  <conditionalFormatting sqref="L47">
    <cfRule type="cellIs" dxfId="1484" priority="1924" stopIfTrue="1" operator="lessThanOrEqual">
      <formula>15</formula>
    </cfRule>
    <cfRule type="cellIs" dxfId="1483" priority="1925" stopIfTrue="1" operator="between">
      <formula>15</formula>
      <formula>75</formula>
    </cfRule>
    <cfRule type="cellIs" dxfId="1482" priority="1926" stopIfTrue="1" operator="greaterThan">
      <formula>75</formula>
    </cfRule>
  </conditionalFormatting>
  <conditionalFormatting sqref="M47">
    <cfRule type="cellIs" dxfId="1481" priority="1927" stopIfTrue="1" operator="lessThanOrEqual">
      <formula>45</formula>
    </cfRule>
    <cfRule type="cellIs" dxfId="1480" priority="1928" stopIfTrue="1" operator="between">
      <formula>45</formula>
      <formula>225</formula>
    </cfRule>
    <cfRule type="cellIs" dxfId="1479" priority="1929" stopIfTrue="1" operator="greaterThan">
      <formula>225</formula>
    </cfRule>
  </conditionalFormatting>
  <conditionalFormatting sqref="N47">
    <cfRule type="cellIs" dxfId="1478" priority="1930" stopIfTrue="1" operator="lessThanOrEqual">
      <formula>3</formula>
    </cfRule>
    <cfRule type="cellIs" dxfId="1477" priority="1931" stopIfTrue="1" operator="between">
      <formula>3</formula>
      <formula>15</formula>
    </cfRule>
    <cfRule type="cellIs" dxfId="1476" priority="1932" stopIfTrue="1" operator="greaterThan">
      <formula>15</formula>
    </cfRule>
  </conditionalFormatting>
  <conditionalFormatting sqref="O47 R47:W47">
    <cfRule type="cellIs" dxfId="1475" priority="1933" stopIfTrue="1" operator="lessThanOrEqual">
      <formula>60</formula>
    </cfRule>
    <cfRule type="cellIs" dxfId="1474" priority="1934" stopIfTrue="1" operator="between">
      <formula>60</formula>
      <formula>300</formula>
    </cfRule>
    <cfRule type="cellIs" dxfId="1473" priority="1935" stopIfTrue="1" operator="greaterThan">
      <formula>300</formula>
    </cfRule>
  </conditionalFormatting>
  <conditionalFormatting sqref="J63">
    <cfRule type="cellIs" dxfId="1472" priority="1900" stopIfTrue="1" operator="lessThanOrEqual">
      <formula>9</formula>
    </cfRule>
    <cfRule type="cellIs" dxfId="1471" priority="1901" stopIfTrue="1" operator="between">
      <formula>9</formula>
      <formula>45</formula>
    </cfRule>
    <cfRule type="cellIs" dxfId="1470" priority="1902" stopIfTrue="1" operator="greaterThan">
      <formula>45</formula>
    </cfRule>
  </conditionalFormatting>
  <conditionalFormatting sqref="K63">
    <cfRule type="cellIs" dxfId="1469" priority="1903" stopIfTrue="1" operator="lessThanOrEqual">
      <formula>0.3</formula>
    </cfRule>
    <cfRule type="cellIs" dxfId="1468" priority="1904" stopIfTrue="1" operator="between">
      <formula>0.3</formula>
      <formula>1.5</formula>
    </cfRule>
    <cfRule type="cellIs" dxfId="1467" priority="1905" stopIfTrue="1" operator="greaterThan">
      <formula>1.5</formula>
    </cfRule>
  </conditionalFormatting>
  <conditionalFormatting sqref="L63">
    <cfRule type="cellIs" dxfId="1466" priority="1906" stopIfTrue="1" operator="lessThanOrEqual">
      <formula>15</formula>
    </cfRule>
    <cfRule type="cellIs" dxfId="1465" priority="1907" stopIfTrue="1" operator="between">
      <formula>15</formula>
      <formula>75</formula>
    </cfRule>
    <cfRule type="cellIs" dxfId="1464" priority="1908" stopIfTrue="1" operator="greaterThan">
      <formula>75</formula>
    </cfRule>
  </conditionalFormatting>
  <conditionalFormatting sqref="M63">
    <cfRule type="cellIs" dxfId="1463" priority="1909" stopIfTrue="1" operator="lessThanOrEqual">
      <formula>45</formula>
    </cfRule>
    <cfRule type="cellIs" dxfId="1462" priority="1910" stopIfTrue="1" operator="between">
      <formula>45</formula>
      <formula>225</formula>
    </cfRule>
    <cfRule type="cellIs" dxfId="1461" priority="1911" stopIfTrue="1" operator="greaterThan">
      <formula>225</formula>
    </cfRule>
  </conditionalFormatting>
  <conditionalFormatting sqref="N63">
    <cfRule type="cellIs" dxfId="1460" priority="1912" stopIfTrue="1" operator="lessThanOrEqual">
      <formula>3</formula>
    </cfRule>
    <cfRule type="cellIs" dxfId="1459" priority="1913" stopIfTrue="1" operator="between">
      <formula>3</formula>
      <formula>15</formula>
    </cfRule>
    <cfRule type="cellIs" dxfId="1458" priority="1914" stopIfTrue="1" operator="greaterThan">
      <formula>15</formula>
    </cfRule>
  </conditionalFormatting>
  <conditionalFormatting sqref="O63 R63:W63">
    <cfRule type="cellIs" dxfId="1457" priority="1915" stopIfTrue="1" operator="lessThanOrEqual">
      <formula>60</formula>
    </cfRule>
    <cfRule type="cellIs" dxfId="1456" priority="1916" stopIfTrue="1" operator="between">
      <formula>60</formula>
      <formula>300</formula>
    </cfRule>
    <cfRule type="cellIs" dxfId="1455" priority="1917" stopIfTrue="1" operator="greaterThan">
      <formula>300</formula>
    </cfRule>
  </conditionalFormatting>
  <conditionalFormatting sqref="J77">
    <cfRule type="cellIs" dxfId="1454" priority="1882" stopIfTrue="1" operator="lessThanOrEqual">
      <formula>9</formula>
    </cfRule>
    <cfRule type="cellIs" dxfId="1453" priority="1883" stopIfTrue="1" operator="between">
      <formula>9</formula>
      <formula>45</formula>
    </cfRule>
    <cfRule type="cellIs" dxfId="1452" priority="1884" stopIfTrue="1" operator="greaterThan">
      <formula>45</formula>
    </cfRule>
  </conditionalFormatting>
  <conditionalFormatting sqref="K77">
    <cfRule type="cellIs" dxfId="1451" priority="1885" stopIfTrue="1" operator="lessThanOrEqual">
      <formula>0.3</formula>
    </cfRule>
    <cfRule type="cellIs" dxfId="1450" priority="1886" stopIfTrue="1" operator="between">
      <formula>0.3</formula>
      <formula>1.5</formula>
    </cfRule>
    <cfRule type="cellIs" dxfId="1449" priority="1887" stopIfTrue="1" operator="greaterThan">
      <formula>1.5</formula>
    </cfRule>
  </conditionalFormatting>
  <conditionalFormatting sqref="L77">
    <cfRule type="cellIs" dxfId="1448" priority="1888" stopIfTrue="1" operator="lessThanOrEqual">
      <formula>15</formula>
    </cfRule>
    <cfRule type="cellIs" dxfId="1447" priority="1889" stopIfTrue="1" operator="between">
      <formula>15</formula>
      <formula>75</formula>
    </cfRule>
    <cfRule type="cellIs" dxfId="1446" priority="1890" stopIfTrue="1" operator="greaterThan">
      <formula>75</formula>
    </cfRule>
  </conditionalFormatting>
  <conditionalFormatting sqref="M77">
    <cfRule type="cellIs" dxfId="1445" priority="1891" stopIfTrue="1" operator="lessThanOrEqual">
      <formula>45</formula>
    </cfRule>
    <cfRule type="cellIs" dxfId="1444" priority="1892" stopIfTrue="1" operator="between">
      <formula>45</formula>
      <formula>225</formula>
    </cfRule>
    <cfRule type="cellIs" dxfId="1443" priority="1893" stopIfTrue="1" operator="greaterThan">
      <formula>225</formula>
    </cfRule>
  </conditionalFormatting>
  <conditionalFormatting sqref="N77">
    <cfRule type="cellIs" dxfId="1442" priority="1894" stopIfTrue="1" operator="lessThanOrEqual">
      <formula>3</formula>
    </cfRule>
    <cfRule type="cellIs" dxfId="1441" priority="1895" stopIfTrue="1" operator="between">
      <formula>3</formula>
      <formula>15</formula>
    </cfRule>
    <cfRule type="cellIs" dxfId="1440" priority="1896" stopIfTrue="1" operator="greaterThan">
      <formula>15</formula>
    </cfRule>
  </conditionalFormatting>
  <conditionalFormatting sqref="O77 R77:W77">
    <cfRule type="cellIs" dxfId="1439" priority="1897" stopIfTrue="1" operator="lessThanOrEqual">
      <formula>60</formula>
    </cfRule>
    <cfRule type="cellIs" dxfId="1438" priority="1898" stopIfTrue="1" operator="between">
      <formula>60</formula>
      <formula>300</formula>
    </cfRule>
    <cfRule type="cellIs" dxfId="1437" priority="1899" stopIfTrue="1" operator="greaterThan">
      <formula>300</formula>
    </cfRule>
  </conditionalFormatting>
  <conditionalFormatting sqref="J89">
    <cfRule type="cellIs" dxfId="1436" priority="1864" stopIfTrue="1" operator="lessThanOrEqual">
      <formula>9</formula>
    </cfRule>
    <cfRule type="cellIs" dxfId="1435" priority="1865" stopIfTrue="1" operator="between">
      <formula>9</formula>
      <formula>45</formula>
    </cfRule>
    <cfRule type="cellIs" dxfId="1434" priority="1866" stopIfTrue="1" operator="greaterThan">
      <formula>45</formula>
    </cfRule>
  </conditionalFormatting>
  <conditionalFormatting sqref="K89">
    <cfRule type="cellIs" dxfId="1433" priority="1867" stopIfTrue="1" operator="lessThanOrEqual">
      <formula>0.3</formula>
    </cfRule>
    <cfRule type="cellIs" dxfId="1432" priority="1868" stopIfTrue="1" operator="between">
      <formula>0.3</formula>
      <formula>1.5</formula>
    </cfRule>
    <cfRule type="cellIs" dxfId="1431" priority="1869" stopIfTrue="1" operator="greaterThan">
      <formula>1.5</formula>
    </cfRule>
  </conditionalFormatting>
  <conditionalFormatting sqref="L89">
    <cfRule type="cellIs" dxfId="1430" priority="1870" stopIfTrue="1" operator="lessThanOrEqual">
      <formula>15</formula>
    </cfRule>
    <cfRule type="cellIs" dxfId="1429" priority="1871" stopIfTrue="1" operator="between">
      <formula>15</formula>
      <formula>75</formula>
    </cfRule>
    <cfRule type="cellIs" dxfId="1428" priority="1872" stopIfTrue="1" operator="greaterThan">
      <formula>75</formula>
    </cfRule>
  </conditionalFormatting>
  <conditionalFormatting sqref="M89">
    <cfRule type="cellIs" dxfId="1427" priority="1873" stopIfTrue="1" operator="lessThanOrEqual">
      <formula>45</formula>
    </cfRule>
    <cfRule type="cellIs" dxfId="1426" priority="1874" stopIfTrue="1" operator="between">
      <formula>45</formula>
      <formula>225</formula>
    </cfRule>
    <cfRule type="cellIs" dxfId="1425" priority="1875" stopIfTrue="1" operator="greaterThan">
      <formula>225</formula>
    </cfRule>
  </conditionalFormatting>
  <conditionalFormatting sqref="N89">
    <cfRule type="cellIs" dxfId="1424" priority="1876" stopIfTrue="1" operator="lessThanOrEqual">
      <formula>3</formula>
    </cfRule>
    <cfRule type="cellIs" dxfId="1423" priority="1877" stopIfTrue="1" operator="between">
      <formula>3</formula>
      <formula>15</formula>
    </cfRule>
    <cfRule type="cellIs" dxfId="1422" priority="1878" stopIfTrue="1" operator="greaterThan">
      <formula>15</formula>
    </cfRule>
  </conditionalFormatting>
  <conditionalFormatting sqref="O89 R89:W89">
    <cfRule type="cellIs" dxfId="1421" priority="1879" stopIfTrue="1" operator="lessThanOrEqual">
      <formula>60</formula>
    </cfRule>
    <cfRule type="cellIs" dxfId="1420" priority="1880" stopIfTrue="1" operator="between">
      <formula>60</formula>
      <formula>300</formula>
    </cfRule>
    <cfRule type="cellIs" dxfId="1419" priority="1881" stopIfTrue="1" operator="greaterThan">
      <formula>300</formula>
    </cfRule>
  </conditionalFormatting>
  <conditionalFormatting sqref="J101">
    <cfRule type="cellIs" dxfId="1418" priority="1846" stopIfTrue="1" operator="lessThanOrEqual">
      <formula>9</formula>
    </cfRule>
    <cfRule type="cellIs" dxfId="1417" priority="1847" stopIfTrue="1" operator="between">
      <formula>9</formula>
      <formula>45</formula>
    </cfRule>
    <cfRule type="cellIs" dxfId="1416" priority="1848" stopIfTrue="1" operator="greaterThan">
      <formula>45</formula>
    </cfRule>
  </conditionalFormatting>
  <conditionalFormatting sqref="K101">
    <cfRule type="cellIs" dxfId="1415" priority="1849" stopIfTrue="1" operator="lessThanOrEqual">
      <formula>0.3</formula>
    </cfRule>
    <cfRule type="cellIs" dxfId="1414" priority="1850" stopIfTrue="1" operator="between">
      <formula>0.3</formula>
      <formula>1.5</formula>
    </cfRule>
    <cfRule type="cellIs" dxfId="1413" priority="1851" stopIfTrue="1" operator="greaterThan">
      <formula>1.5</formula>
    </cfRule>
  </conditionalFormatting>
  <conditionalFormatting sqref="L101">
    <cfRule type="cellIs" dxfId="1412" priority="1852" stopIfTrue="1" operator="lessThanOrEqual">
      <formula>15</formula>
    </cfRule>
    <cfRule type="cellIs" dxfId="1411" priority="1853" stopIfTrue="1" operator="between">
      <formula>15</formula>
      <formula>75</formula>
    </cfRule>
    <cfRule type="cellIs" dxfId="1410" priority="1854" stopIfTrue="1" operator="greaterThan">
      <formula>75</formula>
    </cfRule>
  </conditionalFormatting>
  <conditionalFormatting sqref="M101">
    <cfRule type="cellIs" dxfId="1409" priority="1855" stopIfTrue="1" operator="lessThanOrEqual">
      <formula>45</formula>
    </cfRule>
    <cfRule type="cellIs" dxfId="1408" priority="1856" stopIfTrue="1" operator="between">
      <formula>45</formula>
      <formula>225</formula>
    </cfRule>
    <cfRule type="cellIs" dxfId="1407" priority="1857" stopIfTrue="1" operator="greaterThan">
      <formula>225</formula>
    </cfRule>
  </conditionalFormatting>
  <conditionalFormatting sqref="N101">
    <cfRule type="cellIs" dxfId="1406" priority="1858" stopIfTrue="1" operator="lessThanOrEqual">
      <formula>3</formula>
    </cfRule>
    <cfRule type="cellIs" dxfId="1405" priority="1859" stopIfTrue="1" operator="between">
      <formula>3</formula>
      <formula>15</formula>
    </cfRule>
    <cfRule type="cellIs" dxfId="1404" priority="1860" stopIfTrue="1" operator="greaterThan">
      <formula>15</formula>
    </cfRule>
  </conditionalFormatting>
  <conditionalFormatting sqref="O101 R101:W101">
    <cfRule type="cellIs" dxfId="1403" priority="1861" stopIfTrue="1" operator="lessThanOrEqual">
      <formula>60</formula>
    </cfRule>
    <cfRule type="cellIs" dxfId="1402" priority="1862" stopIfTrue="1" operator="between">
      <formula>60</formula>
      <formula>300</formula>
    </cfRule>
    <cfRule type="cellIs" dxfId="1401" priority="1863" stopIfTrue="1" operator="greaterThan">
      <formula>300</formula>
    </cfRule>
  </conditionalFormatting>
  <conditionalFormatting sqref="J117">
    <cfRule type="cellIs" dxfId="1400" priority="1828" stopIfTrue="1" operator="lessThanOrEqual">
      <formula>9</formula>
    </cfRule>
    <cfRule type="cellIs" dxfId="1399" priority="1829" stopIfTrue="1" operator="between">
      <formula>9</formula>
      <formula>45</formula>
    </cfRule>
    <cfRule type="cellIs" dxfId="1398" priority="1830" stopIfTrue="1" operator="greaterThan">
      <formula>45</formula>
    </cfRule>
  </conditionalFormatting>
  <conditionalFormatting sqref="L117">
    <cfRule type="cellIs" dxfId="1397" priority="1834" stopIfTrue="1" operator="lessThanOrEqual">
      <formula>15</formula>
    </cfRule>
    <cfRule type="cellIs" dxfId="1396" priority="1835" stopIfTrue="1" operator="between">
      <formula>15</formula>
      <formula>75</formula>
    </cfRule>
    <cfRule type="cellIs" dxfId="1395" priority="1836" stopIfTrue="1" operator="greaterThan">
      <formula>75</formula>
    </cfRule>
  </conditionalFormatting>
  <conditionalFormatting sqref="M117">
    <cfRule type="cellIs" dxfId="1394" priority="1837" stopIfTrue="1" operator="lessThanOrEqual">
      <formula>45</formula>
    </cfRule>
    <cfRule type="cellIs" dxfId="1393" priority="1838" stopIfTrue="1" operator="between">
      <formula>45</formula>
      <formula>225</formula>
    </cfRule>
    <cfRule type="cellIs" dxfId="1392" priority="1839" stopIfTrue="1" operator="greaterThan">
      <formula>225</formula>
    </cfRule>
  </conditionalFormatting>
  <conditionalFormatting sqref="N117">
    <cfRule type="cellIs" dxfId="1391" priority="1840" stopIfTrue="1" operator="lessThanOrEqual">
      <formula>3</formula>
    </cfRule>
    <cfRule type="cellIs" dxfId="1390" priority="1841" stopIfTrue="1" operator="between">
      <formula>3</formula>
      <formula>15</formula>
    </cfRule>
    <cfRule type="cellIs" dxfId="1389" priority="1842" stopIfTrue="1" operator="greaterThan">
      <formula>15</formula>
    </cfRule>
  </conditionalFormatting>
  <conditionalFormatting sqref="O117 R117:W117">
    <cfRule type="cellIs" dxfId="1388" priority="1843" stopIfTrue="1" operator="lessThanOrEqual">
      <formula>60</formula>
    </cfRule>
    <cfRule type="cellIs" dxfId="1387" priority="1844" stopIfTrue="1" operator="between">
      <formula>60</formula>
      <formula>300</formula>
    </cfRule>
    <cfRule type="cellIs" dxfId="1386" priority="1845" stopIfTrue="1" operator="greaterThan">
      <formula>300</formula>
    </cfRule>
  </conditionalFormatting>
  <conditionalFormatting sqref="J131">
    <cfRule type="cellIs" dxfId="1385" priority="1810" stopIfTrue="1" operator="lessThanOrEqual">
      <formula>9</formula>
    </cfRule>
    <cfRule type="cellIs" dxfId="1384" priority="1811" stopIfTrue="1" operator="between">
      <formula>9</formula>
      <formula>45</formula>
    </cfRule>
    <cfRule type="cellIs" dxfId="1383" priority="1812" stopIfTrue="1" operator="greaterThan">
      <formula>45</formula>
    </cfRule>
  </conditionalFormatting>
  <conditionalFormatting sqref="L131">
    <cfRule type="cellIs" dxfId="1382" priority="1816" stopIfTrue="1" operator="lessThanOrEqual">
      <formula>15</formula>
    </cfRule>
    <cfRule type="cellIs" dxfId="1381" priority="1817" stopIfTrue="1" operator="between">
      <formula>15</formula>
      <formula>75</formula>
    </cfRule>
    <cfRule type="cellIs" dxfId="1380" priority="1818" stopIfTrue="1" operator="greaterThan">
      <formula>75</formula>
    </cfRule>
  </conditionalFormatting>
  <conditionalFormatting sqref="M131">
    <cfRule type="cellIs" dxfId="1379" priority="1819" stopIfTrue="1" operator="lessThanOrEqual">
      <formula>45</formula>
    </cfRule>
    <cfRule type="cellIs" dxfId="1378" priority="1820" stopIfTrue="1" operator="between">
      <formula>45</formula>
      <formula>225</formula>
    </cfRule>
    <cfRule type="cellIs" dxfId="1377" priority="1821" stopIfTrue="1" operator="greaterThan">
      <formula>225</formula>
    </cfRule>
  </conditionalFormatting>
  <conditionalFormatting sqref="N131">
    <cfRule type="cellIs" dxfId="1376" priority="1822" stopIfTrue="1" operator="lessThanOrEqual">
      <formula>3</formula>
    </cfRule>
    <cfRule type="cellIs" dxfId="1375" priority="1823" stopIfTrue="1" operator="between">
      <formula>3</formula>
      <formula>15</formula>
    </cfRule>
    <cfRule type="cellIs" dxfId="1374" priority="1824" stopIfTrue="1" operator="greaterThan">
      <formula>15</formula>
    </cfRule>
  </conditionalFormatting>
  <conditionalFormatting sqref="O131 R131:W131">
    <cfRule type="cellIs" dxfId="1373" priority="1825" stopIfTrue="1" operator="lessThanOrEqual">
      <formula>60</formula>
    </cfRule>
    <cfRule type="cellIs" dxfId="1372" priority="1826" stopIfTrue="1" operator="between">
      <formula>60</formula>
      <formula>300</formula>
    </cfRule>
    <cfRule type="cellIs" dxfId="1371" priority="1827" stopIfTrue="1" operator="greaterThan">
      <formula>300</formula>
    </cfRule>
  </conditionalFormatting>
  <conditionalFormatting sqref="J143">
    <cfRule type="cellIs" dxfId="1370" priority="1792" stopIfTrue="1" operator="lessThanOrEqual">
      <formula>9</formula>
    </cfRule>
    <cfRule type="cellIs" dxfId="1369" priority="1793" stopIfTrue="1" operator="between">
      <formula>9</formula>
      <formula>45</formula>
    </cfRule>
    <cfRule type="cellIs" dxfId="1368" priority="1794" stopIfTrue="1" operator="greaterThan">
      <formula>45</formula>
    </cfRule>
  </conditionalFormatting>
  <conditionalFormatting sqref="L143">
    <cfRule type="cellIs" dxfId="1367" priority="1798" stopIfTrue="1" operator="lessThanOrEqual">
      <formula>15</formula>
    </cfRule>
    <cfRule type="cellIs" dxfId="1366" priority="1799" stopIfTrue="1" operator="between">
      <formula>15</formula>
      <formula>75</formula>
    </cfRule>
    <cfRule type="cellIs" dxfId="1365" priority="1800" stopIfTrue="1" operator="greaterThan">
      <formula>75</formula>
    </cfRule>
  </conditionalFormatting>
  <conditionalFormatting sqref="M143">
    <cfRule type="cellIs" dxfId="1364" priority="1801" stopIfTrue="1" operator="lessThanOrEqual">
      <formula>45</formula>
    </cfRule>
    <cfRule type="cellIs" dxfId="1363" priority="1802" stopIfTrue="1" operator="between">
      <formula>45</formula>
      <formula>225</formula>
    </cfRule>
    <cfRule type="cellIs" dxfId="1362" priority="1803" stopIfTrue="1" operator="greaterThan">
      <formula>225</formula>
    </cfRule>
  </conditionalFormatting>
  <conditionalFormatting sqref="N143">
    <cfRule type="cellIs" dxfId="1361" priority="1804" stopIfTrue="1" operator="lessThanOrEqual">
      <formula>3</formula>
    </cfRule>
    <cfRule type="cellIs" dxfId="1360" priority="1805" stopIfTrue="1" operator="between">
      <formula>3</formula>
      <formula>15</formula>
    </cfRule>
    <cfRule type="cellIs" dxfId="1359" priority="1806" stopIfTrue="1" operator="greaterThan">
      <formula>15</formula>
    </cfRule>
  </conditionalFormatting>
  <conditionalFormatting sqref="O143 R143:W143">
    <cfRule type="cellIs" dxfId="1358" priority="1807" stopIfTrue="1" operator="lessThanOrEqual">
      <formula>60</formula>
    </cfRule>
    <cfRule type="cellIs" dxfId="1357" priority="1808" stopIfTrue="1" operator="between">
      <formula>60</formula>
      <formula>300</formula>
    </cfRule>
    <cfRule type="cellIs" dxfId="1356" priority="1809" stopIfTrue="1" operator="greaterThan">
      <formula>300</formula>
    </cfRule>
  </conditionalFormatting>
  <conditionalFormatting sqref="J155">
    <cfRule type="cellIs" dxfId="1355" priority="1774" stopIfTrue="1" operator="lessThanOrEqual">
      <formula>9</formula>
    </cfRule>
    <cfRule type="cellIs" dxfId="1354" priority="1775" stopIfTrue="1" operator="between">
      <formula>9</formula>
      <formula>45</formula>
    </cfRule>
    <cfRule type="cellIs" dxfId="1353" priority="1776" stopIfTrue="1" operator="greaterThan">
      <formula>45</formula>
    </cfRule>
  </conditionalFormatting>
  <conditionalFormatting sqref="L155">
    <cfRule type="cellIs" dxfId="1352" priority="1780" stopIfTrue="1" operator="lessThanOrEqual">
      <formula>15</formula>
    </cfRule>
    <cfRule type="cellIs" dxfId="1351" priority="1781" stopIfTrue="1" operator="between">
      <formula>15</formula>
      <formula>75</formula>
    </cfRule>
    <cfRule type="cellIs" dxfId="1350" priority="1782" stopIfTrue="1" operator="greaterThan">
      <formula>75</formula>
    </cfRule>
  </conditionalFormatting>
  <conditionalFormatting sqref="M155">
    <cfRule type="cellIs" dxfId="1349" priority="1783" stopIfTrue="1" operator="lessThanOrEqual">
      <formula>45</formula>
    </cfRule>
    <cfRule type="cellIs" dxfId="1348" priority="1784" stopIfTrue="1" operator="between">
      <formula>45</formula>
      <formula>225</formula>
    </cfRule>
    <cfRule type="cellIs" dxfId="1347" priority="1785" stopIfTrue="1" operator="greaterThan">
      <formula>225</formula>
    </cfRule>
  </conditionalFormatting>
  <conditionalFormatting sqref="N155">
    <cfRule type="cellIs" dxfId="1346" priority="1786" stopIfTrue="1" operator="lessThanOrEqual">
      <formula>3</formula>
    </cfRule>
    <cfRule type="cellIs" dxfId="1345" priority="1787" stopIfTrue="1" operator="between">
      <formula>3</formula>
      <formula>15</formula>
    </cfRule>
    <cfRule type="cellIs" dxfId="1344" priority="1788" stopIfTrue="1" operator="greaterThan">
      <formula>15</formula>
    </cfRule>
  </conditionalFormatting>
  <conditionalFormatting sqref="O155 R155:W155">
    <cfRule type="cellIs" dxfId="1343" priority="1789" stopIfTrue="1" operator="lessThanOrEqual">
      <formula>60</formula>
    </cfRule>
    <cfRule type="cellIs" dxfId="1342" priority="1790" stopIfTrue="1" operator="between">
      <formula>60</formula>
      <formula>300</formula>
    </cfRule>
    <cfRule type="cellIs" dxfId="1341" priority="1791" stopIfTrue="1" operator="greaterThan">
      <formula>300</formula>
    </cfRule>
  </conditionalFormatting>
  <conditionalFormatting sqref="J167">
    <cfRule type="cellIs" dxfId="1340" priority="1756" stopIfTrue="1" operator="lessThanOrEqual">
      <formula>9</formula>
    </cfRule>
    <cfRule type="cellIs" dxfId="1339" priority="1757" stopIfTrue="1" operator="between">
      <formula>9</formula>
      <formula>45</formula>
    </cfRule>
    <cfRule type="cellIs" dxfId="1338" priority="1758" stopIfTrue="1" operator="greaterThan">
      <formula>45</formula>
    </cfRule>
  </conditionalFormatting>
  <conditionalFormatting sqref="L167">
    <cfRule type="cellIs" dxfId="1337" priority="1762" stopIfTrue="1" operator="lessThanOrEqual">
      <formula>15</formula>
    </cfRule>
    <cfRule type="cellIs" dxfId="1336" priority="1763" stopIfTrue="1" operator="between">
      <formula>15</formula>
      <formula>75</formula>
    </cfRule>
    <cfRule type="cellIs" dxfId="1335" priority="1764" stopIfTrue="1" operator="greaterThan">
      <formula>75</formula>
    </cfRule>
  </conditionalFormatting>
  <conditionalFormatting sqref="M167">
    <cfRule type="cellIs" dxfId="1334" priority="1765" stopIfTrue="1" operator="lessThanOrEqual">
      <formula>45</formula>
    </cfRule>
    <cfRule type="cellIs" dxfId="1333" priority="1766" stopIfTrue="1" operator="between">
      <formula>45</formula>
      <formula>225</formula>
    </cfRule>
    <cfRule type="cellIs" dxfId="1332" priority="1767" stopIfTrue="1" operator="greaterThan">
      <formula>225</formula>
    </cfRule>
  </conditionalFormatting>
  <conditionalFormatting sqref="N167">
    <cfRule type="cellIs" dxfId="1331" priority="1768" stopIfTrue="1" operator="lessThanOrEqual">
      <formula>3</formula>
    </cfRule>
    <cfRule type="cellIs" dxfId="1330" priority="1769" stopIfTrue="1" operator="between">
      <formula>3</formula>
      <formula>15</formula>
    </cfRule>
    <cfRule type="cellIs" dxfId="1329" priority="1770" stopIfTrue="1" operator="greaterThan">
      <formula>15</formula>
    </cfRule>
  </conditionalFormatting>
  <conditionalFormatting sqref="O167 R167:W167">
    <cfRule type="cellIs" dxfId="1328" priority="1771" stopIfTrue="1" operator="lessThanOrEqual">
      <formula>60</formula>
    </cfRule>
    <cfRule type="cellIs" dxfId="1327" priority="1772" stopIfTrue="1" operator="between">
      <formula>60</formula>
      <formula>300</formula>
    </cfRule>
    <cfRule type="cellIs" dxfId="1326" priority="1773" stopIfTrue="1" operator="greaterThan">
      <formula>300</formula>
    </cfRule>
  </conditionalFormatting>
  <conditionalFormatting sqref="J179">
    <cfRule type="cellIs" dxfId="1325" priority="1738" stopIfTrue="1" operator="lessThanOrEqual">
      <formula>9</formula>
    </cfRule>
    <cfRule type="cellIs" dxfId="1324" priority="1739" stopIfTrue="1" operator="between">
      <formula>9</formula>
      <formula>45</formula>
    </cfRule>
    <cfRule type="cellIs" dxfId="1323" priority="1740" stopIfTrue="1" operator="greaterThan">
      <formula>45</formula>
    </cfRule>
  </conditionalFormatting>
  <conditionalFormatting sqref="L179">
    <cfRule type="cellIs" dxfId="1322" priority="1744" stopIfTrue="1" operator="lessThanOrEqual">
      <formula>15</formula>
    </cfRule>
    <cfRule type="cellIs" dxfId="1321" priority="1745" stopIfTrue="1" operator="between">
      <formula>15</formula>
      <formula>75</formula>
    </cfRule>
    <cfRule type="cellIs" dxfId="1320" priority="1746" stopIfTrue="1" operator="greaterThan">
      <formula>75</formula>
    </cfRule>
  </conditionalFormatting>
  <conditionalFormatting sqref="M179">
    <cfRule type="cellIs" dxfId="1319" priority="1747" stopIfTrue="1" operator="lessThanOrEqual">
      <formula>45</formula>
    </cfRule>
    <cfRule type="cellIs" dxfId="1318" priority="1748" stopIfTrue="1" operator="between">
      <formula>45</formula>
      <formula>225</formula>
    </cfRule>
    <cfRule type="cellIs" dxfId="1317" priority="1749" stopIfTrue="1" operator="greaterThan">
      <formula>225</formula>
    </cfRule>
  </conditionalFormatting>
  <conditionalFormatting sqref="N179">
    <cfRule type="cellIs" dxfId="1316" priority="1750" stopIfTrue="1" operator="lessThanOrEqual">
      <formula>3</formula>
    </cfRule>
    <cfRule type="cellIs" dxfId="1315" priority="1751" stopIfTrue="1" operator="between">
      <formula>3</formula>
      <formula>15</formula>
    </cfRule>
    <cfRule type="cellIs" dxfId="1314" priority="1752" stopIfTrue="1" operator="greaterThan">
      <formula>15</formula>
    </cfRule>
  </conditionalFormatting>
  <conditionalFormatting sqref="O179 R179:W179">
    <cfRule type="cellIs" dxfId="1313" priority="1753" stopIfTrue="1" operator="lessThanOrEqual">
      <formula>60</formula>
    </cfRule>
    <cfRule type="cellIs" dxfId="1312" priority="1754" stopIfTrue="1" operator="between">
      <formula>60</formula>
      <formula>300</formula>
    </cfRule>
    <cfRule type="cellIs" dxfId="1311" priority="1755" stopIfTrue="1" operator="greaterThan">
      <formula>300</formula>
    </cfRule>
  </conditionalFormatting>
  <conditionalFormatting sqref="J34">
    <cfRule type="cellIs" dxfId="1310" priority="1720" stopIfTrue="1" operator="lessThanOrEqual">
      <formula>9</formula>
    </cfRule>
    <cfRule type="cellIs" dxfId="1309" priority="1721" stopIfTrue="1" operator="between">
      <formula>9</formula>
      <formula>45</formula>
    </cfRule>
    <cfRule type="cellIs" dxfId="1308" priority="1722" stopIfTrue="1" operator="greaterThan">
      <formula>45</formula>
    </cfRule>
  </conditionalFormatting>
  <conditionalFormatting sqref="L34">
    <cfRule type="cellIs" dxfId="1307" priority="1726" stopIfTrue="1" operator="lessThanOrEqual">
      <formula>15</formula>
    </cfRule>
    <cfRule type="cellIs" dxfId="1306" priority="1727" stopIfTrue="1" operator="between">
      <formula>15</formula>
      <formula>75</formula>
    </cfRule>
    <cfRule type="cellIs" dxfId="1305" priority="1728" stopIfTrue="1" operator="greaterThan">
      <formula>75</formula>
    </cfRule>
  </conditionalFormatting>
  <conditionalFormatting sqref="M34">
    <cfRule type="cellIs" dxfId="1304" priority="1729" stopIfTrue="1" operator="lessThanOrEqual">
      <formula>45</formula>
    </cfRule>
    <cfRule type="cellIs" dxfId="1303" priority="1730" stopIfTrue="1" operator="between">
      <formula>45</formula>
      <formula>225</formula>
    </cfRule>
    <cfRule type="cellIs" dxfId="1302" priority="1731" stopIfTrue="1" operator="greaterThan">
      <formula>225</formula>
    </cfRule>
  </conditionalFormatting>
  <conditionalFormatting sqref="N34">
    <cfRule type="cellIs" dxfId="1301" priority="1732" stopIfTrue="1" operator="lessThanOrEqual">
      <formula>3</formula>
    </cfRule>
    <cfRule type="cellIs" dxfId="1300" priority="1733" stopIfTrue="1" operator="between">
      <formula>3</formula>
      <formula>15</formula>
    </cfRule>
    <cfRule type="cellIs" dxfId="1299" priority="1734" stopIfTrue="1" operator="greaterThan">
      <formula>15</formula>
    </cfRule>
  </conditionalFormatting>
  <conditionalFormatting sqref="O34 R34:W34">
    <cfRule type="cellIs" dxfId="1298" priority="1735" stopIfTrue="1" operator="lessThanOrEqual">
      <formula>60</formula>
    </cfRule>
    <cfRule type="cellIs" dxfId="1297" priority="1736" stopIfTrue="1" operator="between">
      <formula>60</formula>
      <formula>300</formula>
    </cfRule>
    <cfRule type="cellIs" dxfId="1296" priority="1737" stopIfTrue="1" operator="greaterThan">
      <formula>300</formula>
    </cfRule>
  </conditionalFormatting>
  <conditionalFormatting sqref="J64">
    <cfRule type="cellIs" dxfId="1295" priority="1702" stopIfTrue="1" operator="lessThanOrEqual">
      <formula>9</formula>
    </cfRule>
    <cfRule type="cellIs" dxfId="1294" priority="1703" stopIfTrue="1" operator="between">
      <formula>9</formula>
      <formula>45</formula>
    </cfRule>
    <cfRule type="cellIs" dxfId="1293" priority="1704" stopIfTrue="1" operator="greaterThan">
      <formula>45</formula>
    </cfRule>
  </conditionalFormatting>
  <conditionalFormatting sqref="K64">
    <cfRule type="cellIs" dxfId="1292" priority="1705" stopIfTrue="1" operator="lessThanOrEqual">
      <formula>0.3</formula>
    </cfRule>
    <cfRule type="cellIs" dxfId="1291" priority="1706" stopIfTrue="1" operator="between">
      <formula>0.3</formula>
      <formula>1.5</formula>
    </cfRule>
    <cfRule type="cellIs" dxfId="1290" priority="1707" stopIfTrue="1" operator="greaterThan">
      <formula>1.5</formula>
    </cfRule>
  </conditionalFormatting>
  <conditionalFormatting sqref="L64">
    <cfRule type="cellIs" dxfId="1289" priority="1708" stopIfTrue="1" operator="lessThanOrEqual">
      <formula>15</formula>
    </cfRule>
    <cfRule type="cellIs" dxfId="1288" priority="1709" stopIfTrue="1" operator="between">
      <formula>15</formula>
      <formula>75</formula>
    </cfRule>
    <cfRule type="cellIs" dxfId="1287" priority="1710" stopIfTrue="1" operator="greaterThan">
      <formula>75</formula>
    </cfRule>
  </conditionalFormatting>
  <conditionalFormatting sqref="M64">
    <cfRule type="cellIs" dxfId="1286" priority="1711" stopIfTrue="1" operator="lessThanOrEqual">
      <formula>45</formula>
    </cfRule>
    <cfRule type="cellIs" dxfId="1285" priority="1712" stopIfTrue="1" operator="between">
      <formula>45</formula>
      <formula>225</formula>
    </cfRule>
    <cfRule type="cellIs" dxfId="1284" priority="1713" stopIfTrue="1" operator="greaterThan">
      <formula>225</formula>
    </cfRule>
  </conditionalFormatting>
  <conditionalFormatting sqref="N64">
    <cfRule type="cellIs" dxfId="1283" priority="1714" stopIfTrue="1" operator="lessThanOrEqual">
      <formula>3</formula>
    </cfRule>
    <cfRule type="cellIs" dxfId="1282" priority="1715" stopIfTrue="1" operator="between">
      <formula>3</formula>
      <formula>15</formula>
    </cfRule>
    <cfRule type="cellIs" dxfId="1281" priority="1716" stopIfTrue="1" operator="greaterThan">
      <formula>15</formula>
    </cfRule>
  </conditionalFormatting>
  <conditionalFormatting sqref="O64 R64:W64">
    <cfRule type="cellIs" dxfId="1280" priority="1717" stopIfTrue="1" operator="lessThanOrEqual">
      <formula>60</formula>
    </cfRule>
    <cfRule type="cellIs" dxfId="1279" priority="1718" stopIfTrue="1" operator="between">
      <formula>60</formula>
      <formula>300</formula>
    </cfRule>
    <cfRule type="cellIs" dxfId="1278" priority="1719" stopIfTrue="1" operator="greaterThan">
      <formula>300</formula>
    </cfRule>
  </conditionalFormatting>
  <conditionalFormatting sqref="J118">
    <cfRule type="cellIs" dxfId="1277" priority="1684" stopIfTrue="1" operator="lessThanOrEqual">
      <formula>9</formula>
    </cfRule>
    <cfRule type="cellIs" dxfId="1276" priority="1685" stopIfTrue="1" operator="between">
      <formula>9</formula>
      <formula>45</formula>
    </cfRule>
    <cfRule type="cellIs" dxfId="1275" priority="1686" stopIfTrue="1" operator="greaterThan">
      <formula>45</formula>
    </cfRule>
  </conditionalFormatting>
  <conditionalFormatting sqref="L118">
    <cfRule type="cellIs" dxfId="1274" priority="1690" stopIfTrue="1" operator="lessThanOrEqual">
      <formula>15</formula>
    </cfRule>
    <cfRule type="cellIs" dxfId="1273" priority="1691" stopIfTrue="1" operator="between">
      <formula>15</formula>
      <formula>75</formula>
    </cfRule>
    <cfRule type="cellIs" dxfId="1272" priority="1692" stopIfTrue="1" operator="greaterThan">
      <formula>75</formula>
    </cfRule>
  </conditionalFormatting>
  <conditionalFormatting sqref="M118">
    <cfRule type="cellIs" dxfId="1271" priority="1693" stopIfTrue="1" operator="lessThanOrEqual">
      <formula>45</formula>
    </cfRule>
    <cfRule type="cellIs" dxfId="1270" priority="1694" stopIfTrue="1" operator="between">
      <formula>45</formula>
      <formula>225</formula>
    </cfRule>
    <cfRule type="cellIs" dxfId="1269" priority="1695" stopIfTrue="1" operator="greaterThan">
      <formula>225</formula>
    </cfRule>
  </conditionalFormatting>
  <conditionalFormatting sqref="N118">
    <cfRule type="cellIs" dxfId="1268" priority="1696" stopIfTrue="1" operator="lessThanOrEqual">
      <formula>3</formula>
    </cfRule>
    <cfRule type="cellIs" dxfId="1267" priority="1697" stopIfTrue="1" operator="between">
      <formula>3</formula>
      <formula>15</formula>
    </cfRule>
    <cfRule type="cellIs" dxfId="1266" priority="1698" stopIfTrue="1" operator="greaterThan">
      <formula>15</formula>
    </cfRule>
  </conditionalFormatting>
  <conditionalFormatting sqref="O118 R118:W118">
    <cfRule type="cellIs" dxfId="1265" priority="1699" stopIfTrue="1" operator="lessThanOrEqual">
      <formula>60</formula>
    </cfRule>
    <cfRule type="cellIs" dxfId="1264" priority="1700" stopIfTrue="1" operator="between">
      <formula>60</formula>
      <formula>300</formula>
    </cfRule>
    <cfRule type="cellIs" dxfId="1263" priority="1701" stopIfTrue="1" operator="greaterThan">
      <formula>300</formula>
    </cfRule>
  </conditionalFormatting>
  <conditionalFormatting sqref="J35">
    <cfRule type="cellIs" dxfId="1262" priority="1666" stopIfTrue="1" operator="lessThanOrEqual">
      <formula>9</formula>
    </cfRule>
    <cfRule type="cellIs" dxfId="1261" priority="1667" stopIfTrue="1" operator="between">
      <formula>9</formula>
      <formula>45</formula>
    </cfRule>
    <cfRule type="cellIs" dxfId="1260" priority="1668" stopIfTrue="1" operator="greaterThan">
      <formula>45</formula>
    </cfRule>
  </conditionalFormatting>
  <conditionalFormatting sqref="L35">
    <cfRule type="cellIs" dxfId="1259" priority="1672" stopIfTrue="1" operator="lessThanOrEqual">
      <formula>15</formula>
    </cfRule>
    <cfRule type="cellIs" dxfId="1258" priority="1673" stopIfTrue="1" operator="between">
      <formula>15</formula>
      <formula>75</formula>
    </cfRule>
    <cfRule type="cellIs" dxfId="1257" priority="1674" stopIfTrue="1" operator="greaterThan">
      <formula>75</formula>
    </cfRule>
  </conditionalFormatting>
  <conditionalFormatting sqref="M35">
    <cfRule type="cellIs" dxfId="1256" priority="1675" stopIfTrue="1" operator="lessThanOrEqual">
      <formula>45</formula>
    </cfRule>
    <cfRule type="cellIs" dxfId="1255" priority="1676" stopIfTrue="1" operator="between">
      <formula>45</formula>
      <formula>225</formula>
    </cfRule>
    <cfRule type="cellIs" dxfId="1254" priority="1677" stopIfTrue="1" operator="greaterThan">
      <formula>225</formula>
    </cfRule>
  </conditionalFormatting>
  <conditionalFormatting sqref="N35">
    <cfRule type="cellIs" dxfId="1253" priority="1678" stopIfTrue="1" operator="lessThanOrEqual">
      <formula>3</formula>
    </cfRule>
    <cfRule type="cellIs" dxfId="1252" priority="1679" stopIfTrue="1" operator="between">
      <formula>3</formula>
      <formula>15</formula>
    </cfRule>
    <cfRule type="cellIs" dxfId="1251" priority="1680" stopIfTrue="1" operator="greaterThan">
      <formula>15</formula>
    </cfRule>
  </conditionalFormatting>
  <conditionalFormatting sqref="O35 R35:W35">
    <cfRule type="cellIs" dxfId="1250" priority="1681" stopIfTrue="1" operator="lessThanOrEqual">
      <formula>60</formula>
    </cfRule>
    <cfRule type="cellIs" dxfId="1249" priority="1682" stopIfTrue="1" operator="between">
      <formula>60</formula>
      <formula>300</formula>
    </cfRule>
    <cfRule type="cellIs" dxfId="1248" priority="1683" stopIfTrue="1" operator="greaterThan">
      <formula>300</formula>
    </cfRule>
  </conditionalFormatting>
  <conditionalFormatting sqref="J48">
    <cfRule type="cellIs" dxfId="1247" priority="1648" stopIfTrue="1" operator="lessThanOrEqual">
      <formula>9</formula>
    </cfRule>
    <cfRule type="cellIs" dxfId="1246" priority="1649" stopIfTrue="1" operator="between">
      <formula>9</formula>
      <formula>45</formula>
    </cfRule>
    <cfRule type="cellIs" dxfId="1245" priority="1650" stopIfTrue="1" operator="greaterThan">
      <formula>45</formula>
    </cfRule>
  </conditionalFormatting>
  <conditionalFormatting sqref="K48">
    <cfRule type="cellIs" dxfId="1244" priority="1651" stopIfTrue="1" operator="lessThanOrEqual">
      <formula>0.3</formula>
    </cfRule>
    <cfRule type="cellIs" dxfId="1243" priority="1652" stopIfTrue="1" operator="between">
      <formula>0.3</formula>
      <formula>1.5</formula>
    </cfRule>
    <cfRule type="cellIs" dxfId="1242" priority="1653" stopIfTrue="1" operator="greaterThan">
      <formula>1.5</formula>
    </cfRule>
  </conditionalFormatting>
  <conditionalFormatting sqref="L48">
    <cfRule type="cellIs" dxfId="1241" priority="1654" stopIfTrue="1" operator="lessThanOrEqual">
      <formula>15</formula>
    </cfRule>
    <cfRule type="cellIs" dxfId="1240" priority="1655" stopIfTrue="1" operator="between">
      <formula>15</formula>
      <formula>75</formula>
    </cfRule>
    <cfRule type="cellIs" dxfId="1239" priority="1656" stopIfTrue="1" operator="greaterThan">
      <formula>75</formula>
    </cfRule>
  </conditionalFormatting>
  <conditionalFormatting sqref="M48">
    <cfRule type="cellIs" dxfId="1238" priority="1657" stopIfTrue="1" operator="lessThanOrEqual">
      <formula>45</formula>
    </cfRule>
    <cfRule type="cellIs" dxfId="1237" priority="1658" stopIfTrue="1" operator="between">
      <formula>45</formula>
      <formula>225</formula>
    </cfRule>
    <cfRule type="cellIs" dxfId="1236" priority="1659" stopIfTrue="1" operator="greaterThan">
      <formula>225</formula>
    </cfRule>
  </conditionalFormatting>
  <conditionalFormatting sqref="N48">
    <cfRule type="cellIs" dxfId="1235" priority="1660" stopIfTrue="1" operator="lessThanOrEqual">
      <formula>3</formula>
    </cfRule>
    <cfRule type="cellIs" dxfId="1234" priority="1661" stopIfTrue="1" operator="between">
      <formula>3</formula>
      <formula>15</formula>
    </cfRule>
    <cfRule type="cellIs" dxfId="1233" priority="1662" stopIfTrue="1" operator="greaterThan">
      <formula>15</formula>
    </cfRule>
  </conditionalFormatting>
  <conditionalFormatting sqref="O48 R48:W48">
    <cfRule type="cellIs" dxfId="1232" priority="1663" stopIfTrue="1" operator="lessThanOrEqual">
      <formula>60</formula>
    </cfRule>
    <cfRule type="cellIs" dxfId="1231" priority="1664" stopIfTrue="1" operator="between">
      <formula>60</formula>
      <formula>300</formula>
    </cfRule>
    <cfRule type="cellIs" dxfId="1230" priority="1665" stopIfTrue="1" operator="greaterThan">
      <formula>300</formula>
    </cfRule>
  </conditionalFormatting>
  <conditionalFormatting sqref="J65">
    <cfRule type="cellIs" dxfId="1229" priority="1630" stopIfTrue="1" operator="lessThanOrEqual">
      <formula>9</formula>
    </cfRule>
    <cfRule type="cellIs" dxfId="1228" priority="1631" stopIfTrue="1" operator="between">
      <formula>9</formula>
      <formula>45</formula>
    </cfRule>
    <cfRule type="cellIs" dxfId="1227" priority="1632" stopIfTrue="1" operator="greaterThan">
      <formula>45</formula>
    </cfRule>
  </conditionalFormatting>
  <conditionalFormatting sqref="K65">
    <cfRule type="cellIs" dxfId="1226" priority="1633" stopIfTrue="1" operator="lessThanOrEqual">
      <formula>0.3</formula>
    </cfRule>
    <cfRule type="cellIs" dxfId="1225" priority="1634" stopIfTrue="1" operator="between">
      <formula>0.3</formula>
      <formula>1.5</formula>
    </cfRule>
    <cfRule type="cellIs" dxfId="1224" priority="1635" stopIfTrue="1" operator="greaterThan">
      <formula>1.5</formula>
    </cfRule>
  </conditionalFormatting>
  <conditionalFormatting sqref="L65">
    <cfRule type="cellIs" dxfId="1223" priority="1636" stopIfTrue="1" operator="lessThanOrEqual">
      <formula>15</formula>
    </cfRule>
    <cfRule type="cellIs" dxfId="1222" priority="1637" stopIfTrue="1" operator="between">
      <formula>15</formula>
      <formula>75</formula>
    </cfRule>
    <cfRule type="cellIs" dxfId="1221" priority="1638" stopIfTrue="1" operator="greaterThan">
      <formula>75</formula>
    </cfRule>
  </conditionalFormatting>
  <conditionalFormatting sqref="M65">
    <cfRule type="cellIs" dxfId="1220" priority="1639" stopIfTrue="1" operator="lessThanOrEqual">
      <formula>45</formula>
    </cfRule>
    <cfRule type="cellIs" dxfId="1219" priority="1640" stopIfTrue="1" operator="between">
      <formula>45</formula>
      <formula>225</formula>
    </cfRule>
    <cfRule type="cellIs" dxfId="1218" priority="1641" stopIfTrue="1" operator="greaterThan">
      <formula>225</formula>
    </cfRule>
  </conditionalFormatting>
  <conditionalFormatting sqref="N65">
    <cfRule type="cellIs" dxfId="1217" priority="1642" stopIfTrue="1" operator="lessThanOrEqual">
      <formula>3</formula>
    </cfRule>
    <cfRule type="cellIs" dxfId="1216" priority="1643" stopIfTrue="1" operator="between">
      <formula>3</formula>
      <formula>15</formula>
    </cfRule>
    <cfRule type="cellIs" dxfId="1215" priority="1644" stopIfTrue="1" operator="greaterThan">
      <formula>15</formula>
    </cfRule>
  </conditionalFormatting>
  <conditionalFormatting sqref="O65 R65:W65">
    <cfRule type="cellIs" dxfId="1214" priority="1645" stopIfTrue="1" operator="lessThanOrEqual">
      <formula>60</formula>
    </cfRule>
    <cfRule type="cellIs" dxfId="1213" priority="1646" stopIfTrue="1" operator="between">
      <formula>60</formula>
      <formula>300</formula>
    </cfRule>
    <cfRule type="cellIs" dxfId="1212" priority="1647" stopIfTrue="1" operator="greaterThan">
      <formula>300</formula>
    </cfRule>
  </conditionalFormatting>
  <conditionalFormatting sqref="J78">
    <cfRule type="cellIs" dxfId="1211" priority="1612" stopIfTrue="1" operator="lessThanOrEqual">
      <formula>9</formula>
    </cfRule>
    <cfRule type="cellIs" dxfId="1210" priority="1613" stopIfTrue="1" operator="between">
      <formula>9</formula>
      <formula>45</formula>
    </cfRule>
    <cfRule type="cellIs" dxfId="1209" priority="1614" stopIfTrue="1" operator="greaterThan">
      <formula>45</formula>
    </cfRule>
  </conditionalFormatting>
  <conditionalFormatting sqref="K78">
    <cfRule type="cellIs" dxfId="1208" priority="1615" stopIfTrue="1" operator="lessThanOrEqual">
      <formula>0.3</formula>
    </cfRule>
    <cfRule type="cellIs" dxfId="1207" priority="1616" stopIfTrue="1" operator="between">
      <formula>0.3</formula>
      <formula>1.5</formula>
    </cfRule>
    <cfRule type="cellIs" dxfId="1206" priority="1617" stopIfTrue="1" operator="greaterThan">
      <formula>1.5</formula>
    </cfRule>
  </conditionalFormatting>
  <conditionalFormatting sqref="L78">
    <cfRule type="cellIs" dxfId="1205" priority="1618" stopIfTrue="1" operator="lessThanOrEqual">
      <formula>15</formula>
    </cfRule>
    <cfRule type="cellIs" dxfId="1204" priority="1619" stopIfTrue="1" operator="between">
      <formula>15</formula>
      <formula>75</formula>
    </cfRule>
    <cfRule type="cellIs" dxfId="1203" priority="1620" stopIfTrue="1" operator="greaterThan">
      <formula>75</formula>
    </cfRule>
  </conditionalFormatting>
  <conditionalFormatting sqref="M78">
    <cfRule type="cellIs" dxfId="1202" priority="1621" stopIfTrue="1" operator="lessThanOrEqual">
      <formula>45</formula>
    </cfRule>
    <cfRule type="cellIs" dxfId="1201" priority="1622" stopIfTrue="1" operator="between">
      <formula>45</formula>
      <formula>225</formula>
    </cfRule>
    <cfRule type="cellIs" dxfId="1200" priority="1623" stopIfTrue="1" operator="greaterThan">
      <formula>225</formula>
    </cfRule>
  </conditionalFormatting>
  <conditionalFormatting sqref="N78">
    <cfRule type="cellIs" dxfId="1199" priority="1624" stopIfTrue="1" operator="lessThanOrEqual">
      <formula>3</formula>
    </cfRule>
    <cfRule type="cellIs" dxfId="1198" priority="1625" stopIfTrue="1" operator="between">
      <formula>3</formula>
      <formula>15</formula>
    </cfRule>
    <cfRule type="cellIs" dxfId="1197" priority="1626" stopIfTrue="1" operator="greaterThan">
      <formula>15</formula>
    </cfRule>
  </conditionalFormatting>
  <conditionalFormatting sqref="O78 R78:W78">
    <cfRule type="cellIs" dxfId="1196" priority="1627" stopIfTrue="1" operator="lessThanOrEqual">
      <formula>60</formula>
    </cfRule>
    <cfRule type="cellIs" dxfId="1195" priority="1628" stopIfTrue="1" operator="between">
      <formula>60</formula>
      <formula>300</formula>
    </cfRule>
    <cfRule type="cellIs" dxfId="1194" priority="1629" stopIfTrue="1" operator="greaterThan">
      <formula>300</formula>
    </cfRule>
  </conditionalFormatting>
  <conditionalFormatting sqref="J90">
    <cfRule type="cellIs" dxfId="1193" priority="1594" stopIfTrue="1" operator="lessThanOrEqual">
      <formula>9</formula>
    </cfRule>
    <cfRule type="cellIs" dxfId="1192" priority="1595" stopIfTrue="1" operator="between">
      <formula>9</formula>
      <formula>45</formula>
    </cfRule>
    <cfRule type="cellIs" dxfId="1191" priority="1596" stopIfTrue="1" operator="greaterThan">
      <formula>45</formula>
    </cfRule>
  </conditionalFormatting>
  <conditionalFormatting sqref="K90">
    <cfRule type="cellIs" dxfId="1190" priority="1597" stopIfTrue="1" operator="lessThanOrEqual">
      <formula>0.3</formula>
    </cfRule>
    <cfRule type="cellIs" dxfId="1189" priority="1598" stopIfTrue="1" operator="between">
      <formula>0.3</formula>
      <formula>1.5</formula>
    </cfRule>
    <cfRule type="cellIs" dxfId="1188" priority="1599" stopIfTrue="1" operator="greaterThan">
      <formula>1.5</formula>
    </cfRule>
  </conditionalFormatting>
  <conditionalFormatting sqref="L90">
    <cfRule type="cellIs" dxfId="1187" priority="1600" stopIfTrue="1" operator="lessThanOrEqual">
      <formula>15</formula>
    </cfRule>
    <cfRule type="cellIs" dxfId="1186" priority="1601" stopIfTrue="1" operator="between">
      <formula>15</formula>
      <formula>75</formula>
    </cfRule>
    <cfRule type="cellIs" dxfId="1185" priority="1602" stopIfTrue="1" operator="greaterThan">
      <formula>75</formula>
    </cfRule>
  </conditionalFormatting>
  <conditionalFormatting sqref="M90">
    <cfRule type="cellIs" dxfId="1184" priority="1603" stopIfTrue="1" operator="lessThanOrEqual">
      <formula>45</formula>
    </cfRule>
    <cfRule type="cellIs" dxfId="1183" priority="1604" stopIfTrue="1" operator="between">
      <formula>45</formula>
      <formula>225</formula>
    </cfRule>
    <cfRule type="cellIs" dxfId="1182" priority="1605" stopIfTrue="1" operator="greaterThan">
      <formula>225</formula>
    </cfRule>
  </conditionalFormatting>
  <conditionalFormatting sqref="N90">
    <cfRule type="cellIs" dxfId="1181" priority="1606" stopIfTrue="1" operator="lessThanOrEqual">
      <formula>3</formula>
    </cfRule>
    <cfRule type="cellIs" dxfId="1180" priority="1607" stopIfTrue="1" operator="between">
      <formula>3</formula>
      <formula>15</formula>
    </cfRule>
    <cfRule type="cellIs" dxfId="1179" priority="1608" stopIfTrue="1" operator="greaterThan">
      <formula>15</formula>
    </cfRule>
  </conditionalFormatting>
  <conditionalFormatting sqref="O90 R90:W90">
    <cfRule type="cellIs" dxfId="1178" priority="1609" stopIfTrue="1" operator="lessThanOrEqual">
      <formula>60</formula>
    </cfRule>
    <cfRule type="cellIs" dxfId="1177" priority="1610" stopIfTrue="1" operator="between">
      <formula>60</formula>
      <formula>300</formula>
    </cfRule>
    <cfRule type="cellIs" dxfId="1176" priority="1611" stopIfTrue="1" operator="greaterThan">
      <formula>300</formula>
    </cfRule>
  </conditionalFormatting>
  <conditionalFormatting sqref="J102">
    <cfRule type="cellIs" dxfId="1175" priority="1576" stopIfTrue="1" operator="lessThanOrEqual">
      <formula>9</formula>
    </cfRule>
    <cfRule type="cellIs" dxfId="1174" priority="1577" stopIfTrue="1" operator="between">
      <formula>9</formula>
      <formula>45</formula>
    </cfRule>
    <cfRule type="cellIs" dxfId="1173" priority="1578" stopIfTrue="1" operator="greaterThan">
      <formula>45</formula>
    </cfRule>
  </conditionalFormatting>
  <conditionalFormatting sqref="K102">
    <cfRule type="cellIs" dxfId="1172" priority="1579" stopIfTrue="1" operator="lessThanOrEqual">
      <formula>0.3</formula>
    </cfRule>
    <cfRule type="cellIs" dxfId="1171" priority="1580" stopIfTrue="1" operator="between">
      <formula>0.3</formula>
      <formula>1.5</formula>
    </cfRule>
    <cfRule type="cellIs" dxfId="1170" priority="1581" stopIfTrue="1" operator="greaterThan">
      <formula>1.5</formula>
    </cfRule>
  </conditionalFormatting>
  <conditionalFormatting sqref="L102">
    <cfRule type="cellIs" dxfId="1169" priority="1582" stopIfTrue="1" operator="lessThanOrEqual">
      <formula>15</formula>
    </cfRule>
    <cfRule type="cellIs" dxfId="1168" priority="1583" stopIfTrue="1" operator="between">
      <formula>15</formula>
      <formula>75</formula>
    </cfRule>
    <cfRule type="cellIs" dxfId="1167" priority="1584" stopIfTrue="1" operator="greaterThan">
      <formula>75</formula>
    </cfRule>
  </conditionalFormatting>
  <conditionalFormatting sqref="M102">
    <cfRule type="cellIs" dxfId="1166" priority="1585" stopIfTrue="1" operator="lessThanOrEqual">
      <formula>45</formula>
    </cfRule>
    <cfRule type="cellIs" dxfId="1165" priority="1586" stopIfTrue="1" operator="between">
      <formula>45</formula>
      <formula>225</formula>
    </cfRule>
    <cfRule type="cellIs" dxfId="1164" priority="1587" stopIfTrue="1" operator="greaterThan">
      <formula>225</formula>
    </cfRule>
  </conditionalFormatting>
  <conditionalFormatting sqref="N102">
    <cfRule type="cellIs" dxfId="1163" priority="1588" stopIfTrue="1" operator="lessThanOrEqual">
      <formula>3</formula>
    </cfRule>
    <cfRule type="cellIs" dxfId="1162" priority="1589" stopIfTrue="1" operator="between">
      <formula>3</formula>
      <formula>15</formula>
    </cfRule>
    <cfRule type="cellIs" dxfId="1161" priority="1590" stopIfTrue="1" operator="greaterThan">
      <formula>15</formula>
    </cfRule>
  </conditionalFormatting>
  <conditionalFormatting sqref="O102 R102:W102">
    <cfRule type="cellIs" dxfId="1160" priority="1591" stopIfTrue="1" operator="lessThanOrEqual">
      <formula>60</formula>
    </cfRule>
    <cfRule type="cellIs" dxfId="1159" priority="1592" stopIfTrue="1" operator="between">
      <formula>60</formula>
      <formula>300</formula>
    </cfRule>
    <cfRule type="cellIs" dxfId="1158" priority="1593" stopIfTrue="1" operator="greaterThan">
      <formula>300</formula>
    </cfRule>
  </conditionalFormatting>
  <conditionalFormatting sqref="J119">
    <cfRule type="cellIs" dxfId="1157" priority="1561" stopIfTrue="1" operator="lessThanOrEqual">
      <formula>9</formula>
    </cfRule>
    <cfRule type="cellIs" dxfId="1156" priority="1562" stopIfTrue="1" operator="between">
      <formula>9</formula>
      <formula>45</formula>
    </cfRule>
    <cfRule type="cellIs" dxfId="1155" priority="1563" stopIfTrue="1" operator="greaterThan">
      <formula>45</formula>
    </cfRule>
  </conditionalFormatting>
  <conditionalFormatting sqref="L119">
    <cfRule type="cellIs" dxfId="1154" priority="1564" stopIfTrue="1" operator="lessThanOrEqual">
      <formula>15</formula>
    </cfRule>
    <cfRule type="cellIs" dxfId="1153" priority="1565" stopIfTrue="1" operator="between">
      <formula>15</formula>
      <formula>75</formula>
    </cfRule>
    <cfRule type="cellIs" dxfId="1152" priority="1566" stopIfTrue="1" operator="greaterThan">
      <formula>75</formula>
    </cfRule>
  </conditionalFormatting>
  <conditionalFormatting sqref="M119">
    <cfRule type="cellIs" dxfId="1151" priority="1567" stopIfTrue="1" operator="lessThanOrEqual">
      <formula>45</formula>
    </cfRule>
    <cfRule type="cellIs" dxfId="1150" priority="1568" stopIfTrue="1" operator="between">
      <formula>45</formula>
      <formula>225</formula>
    </cfRule>
    <cfRule type="cellIs" dxfId="1149" priority="1569" stopIfTrue="1" operator="greaterThan">
      <formula>225</formula>
    </cfRule>
  </conditionalFormatting>
  <conditionalFormatting sqref="N119">
    <cfRule type="cellIs" dxfId="1148" priority="1570" stopIfTrue="1" operator="lessThanOrEqual">
      <formula>3</formula>
    </cfRule>
    <cfRule type="cellIs" dxfId="1147" priority="1571" stopIfTrue="1" operator="between">
      <formula>3</formula>
      <formula>15</formula>
    </cfRule>
    <cfRule type="cellIs" dxfId="1146" priority="1572" stopIfTrue="1" operator="greaterThan">
      <formula>15</formula>
    </cfRule>
  </conditionalFormatting>
  <conditionalFormatting sqref="O119 R119:W119">
    <cfRule type="cellIs" dxfId="1145" priority="1573" stopIfTrue="1" operator="lessThanOrEqual">
      <formula>60</formula>
    </cfRule>
    <cfRule type="cellIs" dxfId="1144" priority="1574" stopIfTrue="1" operator="between">
      <formula>60</formula>
      <formula>300</formula>
    </cfRule>
    <cfRule type="cellIs" dxfId="1143" priority="1575" stopIfTrue="1" operator="greaterThan">
      <formula>300</formula>
    </cfRule>
  </conditionalFormatting>
  <conditionalFormatting sqref="J132">
    <cfRule type="cellIs" dxfId="1142" priority="1546" stopIfTrue="1" operator="lessThanOrEqual">
      <formula>9</formula>
    </cfRule>
    <cfRule type="cellIs" dxfId="1141" priority="1547" stopIfTrue="1" operator="between">
      <formula>9</formula>
      <formula>45</formula>
    </cfRule>
    <cfRule type="cellIs" dxfId="1140" priority="1548" stopIfTrue="1" operator="greaterThan">
      <formula>45</formula>
    </cfRule>
  </conditionalFormatting>
  <conditionalFormatting sqref="L132">
    <cfRule type="cellIs" dxfId="1139" priority="1549" stopIfTrue="1" operator="lessThanOrEqual">
      <formula>15</formula>
    </cfRule>
    <cfRule type="cellIs" dxfId="1138" priority="1550" stopIfTrue="1" operator="between">
      <formula>15</formula>
      <formula>75</formula>
    </cfRule>
    <cfRule type="cellIs" dxfId="1137" priority="1551" stopIfTrue="1" operator="greaterThan">
      <formula>75</formula>
    </cfRule>
  </conditionalFormatting>
  <conditionalFormatting sqref="M132">
    <cfRule type="cellIs" dxfId="1136" priority="1552" stopIfTrue="1" operator="lessThanOrEqual">
      <formula>45</formula>
    </cfRule>
    <cfRule type="cellIs" dxfId="1135" priority="1553" stopIfTrue="1" operator="between">
      <formula>45</formula>
      <formula>225</formula>
    </cfRule>
    <cfRule type="cellIs" dxfId="1134" priority="1554" stopIfTrue="1" operator="greaterThan">
      <formula>225</formula>
    </cfRule>
  </conditionalFormatting>
  <conditionalFormatting sqref="N132">
    <cfRule type="cellIs" dxfId="1133" priority="1555" stopIfTrue="1" operator="lessThanOrEqual">
      <formula>3</formula>
    </cfRule>
    <cfRule type="cellIs" dxfId="1132" priority="1556" stopIfTrue="1" operator="between">
      <formula>3</formula>
      <formula>15</formula>
    </cfRule>
    <cfRule type="cellIs" dxfId="1131" priority="1557" stopIfTrue="1" operator="greaterThan">
      <formula>15</formula>
    </cfRule>
  </conditionalFormatting>
  <conditionalFormatting sqref="O132 R132:W132">
    <cfRule type="cellIs" dxfId="1130" priority="1558" stopIfTrue="1" operator="lessThanOrEqual">
      <formula>60</formula>
    </cfRule>
    <cfRule type="cellIs" dxfId="1129" priority="1559" stopIfTrue="1" operator="between">
      <formula>60</formula>
      <formula>300</formula>
    </cfRule>
    <cfRule type="cellIs" dxfId="1128" priority="1560" stopIfTrue="1" operator="greaterThan">
      <formula>300</formula>
    </cfRule>
  </conditionalFormatting>
  <conditionalFormatting sqref="J144">
    <cfRule type="cellIs" dxfId="1127" priority="1531" stopIfTrue="1" operator="lessThanOrEqual">
      <formula>9</formula>
    </cfRule>
    <cfRule type="cellIs" dxfId="1126" priority="1532" stopIfTrue="1" operator="between">
      <formula>9</formula>
      <formula>45</formula>
    </cfRule>
    <cfRule type="cellIs" dxfId="1125" priority="1533" stopIfTrue="1" operator="greaterThan">
      <formula>45</formula>
    </cfRule>
  </conditionalFormatting>
  <conditionalFormatting sqref="L144">
    <cfRule type="cellIs" dxfId="1124" priority="1534" stopIfTrue="1" operator="lessThanOrEqual">
      <formula>15</formula>
    </cfRule>
    <cfRule type="cellIs" dxfId="1123" priority="1535" stopIfTrue="1" operator="between">
      <formula>15</formula>
      <formula>75</formula>
    </cfRule>
    <cfRule type="cellIs" dxfId="1122" priority="1536" stopIfTrue="1" operator="greaterThan">
      <formula>75</formula>
    </cfRule>
  </conditionalFormatting>
  <conditionalFormatting sqref="M144">
    <cfRule type="cellIs" dxfId="1121" priority="1537" stopIfTrue="1" operator="lessThanOrEqual">
      <formula>45</formula>
    </cfRule>
    <cfRule type="cellIs" dxfId="1120" priority="1538" stopIfTrue="1" operator="between">
      <formula>45</formula>
      <formula>225</formula>
    </cfRule>
    <cfRule type="cellIs" dxfId="1119" priority="1539" stopIfTrue="1" operator="greaterThan">
      <formula>225</formula>
    </cfRule>
  </conditionalFormatting>
  <conditionalFormatting sqref="N144">
    <cfRule type="cellIs" dxfId="1118" priority="1540" stopIfTrue="1" operator="lessThanOrEqual">
      <formula>3</formula>
    </cfRule>
    <cfRule type="cellIs" dxfId="1117" priority="1541" stopIfTrue="1" operator="between">
      <formula>3</formula>
      <formula>15</formula>
    </cfRule>
    <cfRule type="cellIs" dxfId="1116" priority="1542" stopIfTrue="1" operator="greaterThan">
      <formula>15</formula>
    </cfRule>
  </conditionalFormatting>
  <conditionalFormatting sqref="O144 R144:W144">
    <cfRule type="cellIs" dxfId="1115" priority="1543" stopIfTrue="1" operator="lessThanOrEqual">
      <formula>60</formula>
    </cfRule>
    <cfRule type="cellIs" dxfId="1114" priority="1544" stopIfTrue="1" operator="between">
      <formula>60</formula>
      <formula>300</formula>
    </cfRule>
    <cfRule type="cellIs" dxfId="1113" priority="1545" stopIfTrue="1" operator="greaterThan">
      <formula>300</formula>
    </cfRule>
  </conditionalFormatting>
  <conditionalFormatting sqref="J156">
    <cfRule type="cellIs" dxfId="1112" priority="1516" stopIfTrue="1" operator="lessThanOrEqual">
      <formula>9</formula>
    </cfRule>
    <cfRule type="cellIs" dxfId="1111" priority="1517" stopIfTrue="1" operator="between">
      <formula>9</formula>
      <formula>45</formula>
    </cfRule>
    <cfRule type="cellIs" dxfId="1110" priority="1518" stopIfTrue="1" operator="greaterThan">
      <formula>45</formula>
    </cfRule>
  </conditionalFormatting>
  <conditionalFormatting sqref="L156">
    <cfRule type="cellIs" dxfId="1109" priority="1519" stopIfTrue="1" operator="lessThanOrEqual">
      <formula>15</formula>
    </cfRule>
    <cfRule type="cellIs" dxfId="1108" priority="1520" stopIfTrue="1" operator="between">
      <formula>15</formula>
      <formula>75</formula>
    </cfRule>
    <cfRule type="cellIs" dxfId="1107" priority="1521" stopIfTrue="1" operator="greaterThan">
      <formula>75</formula>
    </cfRule>
  </conditionalFormatting>
  <conditionalFormatting sqref="M156">
    <cfRule type="cellIs" dxfId="1106" priority="1522" stopIfTrue="1" operator="lessThanOrEqual">
      <formula>45</formula>
    </cfRule>
    <cfRule type="cellIs" dxfId="1105" priority="1523" stopIfTrue="1" operator="between">
      <formula>45</formula>
      <formula>225</formula>
    </cfRule>
    <cfRule type="cellIs" dxfId="1104" priority="1524" stopIfTrue="1" operator="greaterThan">
      <formula>225</formula>
    </cfRule>
  </conditionalFormatting>
  <conditionalFormatting sqref="N156">
    <cfRule type="cellIs" dxfId="1103" priority="1525" stopIfTrue="1" operator="lessThanOrEqual">
      <formula>3</formula>
    </cfRule>
    <cfRule type="cellIs" dxfId="1102" priority="1526" stopIfTrue="1" operator="between">
      <formula>3</formula>
      <formula>15</formula>
    </cfRule>
    <cfRule type="cellIs" dxfId="1101" priority="1527" stopIfTrue="1" operator="greaterThan">
      <formula>15</formula>
    </cfRule>
  </conditionalFormatting>
  <conditionalFormatting sqref="O156 R156:W156">
    <cfRule type="cellIs" dxfId="1100" priority="1528" stopIfTrue="1" operator="lessThanOrEqual">
      <formula>60</formula>
    </cfRule>
    <cfRule type="cellIs" dxfId="1099" priority="1529" stopIfTrue="1" operator="between">
      <formula>60</formula>
      <formula>300</formula>
    </cfRule>
    <cfRule type="cellIs" dxfId="1098" priority="1530" stopIfTrue="1" operator="greaterThan">
      <formula>300</formula>
    </cfRule>
  </conditionalFormatting>
  <conditionalFormatting sqref="J168">
    <cfRule type="cellIs" dxfId="1097" priority="1501" stopIfTrue="1" operator="lessThanOrEqual">
      <formula>9</formula>
    </cfRule>
    <cfRule type="cellIs" dxfId="1096" priority="1502" stopIfTrue="1" operator="between">
      <formula>9</formula>
      <formula>45</formula>
    </cfRule>
    <cfRule type="cellIs" dxfId="1095" priority="1503" stopIfTrue="1" operator="greaterThan">
      <formula>45</formula>
    </cfRule>
  </conditionalFormatting>
  <conditionalFormatting sqref="L168">
    <cfRule type="cellIs" dxfId="1094" priority="1504" stopIfTrue="1" operator="lessThanOrEqual">
      <formula>15</formula>
    </cfRule>
    <cfRule type="cellIs" dxfId="1093" priority="1505" stopIfTrue="1" operator="between">
      <formula>15</formula>
      <formula>75</formula>
    </cfRule>
    <cfRule type="cellIs" dxfId="1092" priority="1506" stopIfTrue="1" operator="greaterThan">
      <formula>75</formula>
    </cfRule>
  </conditionalFormatting>
  <conditionalFormatting sqref="M168">
    <cfRule type="cellIs" dxfId="1091" priority="1507" stopIfTrue="1" operator="lessThanOrEqual">
      <formula>45</formula>
    </cfRule>
    <cfRule type="cellIs" dxfId="1090" priority="1508" stopIfTrue="1" operator="between">
      <formula>45</formula>
      <formula>225</formula>
    </cfRule>
    <cfRule type="cellIs" dxfId="1089" priority="1509" stopIfTrue="1" operator="greaterThan">
      <formula>225</formula>
    </cfRule>
  </conditionalFormatting>
  <conditionalFormatting sqref="N168">
    <cfRule type="cellIs" dxfId="1088" priority="1510" stopIfTrue="1" operator="lessThanOrEqual">
      <formula>3</formula>
    </cfRule>
    <cfRule type="cellIs" dxfId="1087" priority="1511" stopIfTrue="1" operator="between">
      <formula>3</formula>
      <formula>15</formula>
    </cfRule>
    <cfRule type="cellIs" dxfId="1086" priority="1512" stopIfTrue="1" operator="greaterThan">
      <formula>15</formula>
    </cfRule>
  </conditionalFormatting>
  <conditionalFormatting sqref="O168 R168:W168">
    <cfRule type="cellIs" dxfId="1085" priority="1513" stopIfTrue="1" operator="lessThanOrEqual">
      <formula>60</formula>
    </cfRule>
    <cfRule type="cellIs" dxfId="1084" priority="1514" stopIfTrue="1" operator="between">
      <formula>60</formula>
      <formula>300</formula>
    </cfRule>
    <cfRule type="cellIs" dxfId="1083" priority="1515" stopIfTrue="1" operator="greaterThan">
      <formula>300</formula>
    </cfRule>
  </conditionalFormatting>
  <conditionalFormatting sqref="J180">
    <cfRule type="cellIs" dxfId="1082" priority="1486" stopIfTrue="1" operator="lessThanOrEqual">
      <formula>9</formula>
    </cfRule>
    <cfRule type="cellIs" dxfId="1081" priority="1487" stopIfTrue="1" operator="between">
      <formula>9</formula>
      <formula>45</formula>
    </cfRule>
    <cfRule type="cellIs" dxfId="1080" priority="1488" stopIfTrue="1" operator="greaterThan">
      <formula>45</formula>
    </cfRule>
  </conditionalFormatting>
  <conditionalFormatting sqref="L180">
    <cfRule type="cellIs" dxfId="1079" priority="1489" stopIfTrue="1" operator="lessThanOrEqual">
      <formula>15</formula>
    </cfRule>
    <cfRule type="cellIs" dxfId="1078" priority="1490" stopIfTrue="1" operator="between">
      <formula>15</formula>
      <formula>75</formula>
    </cfRule>
    <cfRule type="cellIs" dxfId="1077" priority="1491" stopIfTrue="1" operator="greaterThan">
      <formula>75</formula>
    </cfRule>
  </conditionalFormatting>
  <conditionalFormatting sqref="M180">
    <cfRule type="cellIs" dxfId="1076" priority="1492" stopIfTrue="1" operator="lessThanOrEqual">
      <formula>45</formula>
    </cfRule>
    <cfRule type="cellIs" dxfId="1075" priority="1493" stopIfTrue="1" operator="between">
      <formula>45</formula>
      <formula>225</formula>
    </cfRule>
    <cfRule type="cellIs" dxfId="1074" priority="1494" stopIfTrue="1" operator="greaterThan">
      <formula>225</formula>
    </cfRule>
  </conditionalFormatting>
  <conditionalFormatting sqref="N180">
    <cfRule type="cellIs" dxfId="1073" priority="1495" stopIfTrue="1" operator="lessThanOrEqual">
      <formula>3</formula>
    </cfRule>
    <cfRule type="cellIs" dxfId="1072" priority="1496" stopIfTrue="1" operator="between">
      <formula>3</formula>
      <formula>15</formula>
    </cfRule>
    <cfRule type="cellIs" dxfId="1071" priority="1497" stopIfTrue="1" operator="greaterThan">
      <formula>15</formula>
    </cfRule>
  </conditionalFormatting>
  <conditionalFormatting sqref="O180 R180:W180">
    <cfRule type="cellIs" dxfId="1070" priority="1498" stopIfTrue="1" operator="lessThanOrEqual">
      <formula>60</formula>
    </cfRule>
    <cfRule type="cellIs" dxfId="1069" priority="1499" stopIfTrue="1" operator="between">
      <formula>60</formula>
      <formula>300</formula>
    </cfRule>
    <cfRule type="cellIs" dxfId="1068" priority="1500" stopIfTrue="1" operator="greaterThan">
      <formula>300</formula>
    </cfRule>
  </conditionalFormatting>
  <conditionalFormatting sqref="J26">
    <cfRule type="cellIs" dxfId="1067" priority="1108" stopIfTrue="1" operator="lessThanOrEqual">
      <formula>9</formula>
    </cfRule>
    <cfRule type="cellIs" dxfId="1066" priority="1109" stopIfTrue="1" operator="between">
      <formula>9</formula>
      <formula>45</formula>
    </cfRule>
    <cfRule type="cellIs" dxfId="1065" priority="1110" stopIfTrue="1" operator="greaterThan">
      <formula>45</formula>
    </cfRule>
  </conditionalFormatting>
  <conditionalFormatting sqref="L26">
    <cfRule type="cellIs" dxfId="1064" priority="1114" stopIfTrue="1" operator="lessThanOrEqual">
      <formula>15</formula>
    </cfRule>
    <cfRule type="cellIs" dxfId="1063" priority="1115" stopIfTrue="1" operator="between">
      <formula>15</formula>
      <formula>75</formula>
    </cfRule>
    <cfRule type="cellIs" dxfId="1062" priority="1116" stopIfTrue="1" operator="greaterThan">
      <formula>75</formula>
    </cfRule>
  </conditionalFormatting>
  <conditionalFormatting sqref="M26">
    <cfRule type="cellIs" dxfId="1061" priority="1117" stopIfTrue="1" operator="lessThanOrEqual">
      <formula>45</formula>
    </cfRule>
    <cfRule type="cellIs" dxfId="1060" priority="1118" stopIfTrue="1" operator="between">
      <formula>45</formula>
      <formula>225</formula>
    </cfRule>
    <cfRule type="cellIs" dxfId="1059" priority="1119" stopIfTrue="1" operator="greaterThan">
      <formula>225</formula>
    </cfRule>
  </conditionalFormatting>
  <conditionalFormatting sqref="N26">
    <cfRule type="cellIs" dxfId="1058" priority="1120" stopIfTrue="1" operator="lessThanOrEqual">
      <formula>3</formula>
    </cfRule>
    <cfRule type="cellIs" dxfId="1057" priority="1121" stopIfTrue="1" operator="between">
      <formula>3</formula>
      <formula>15</formula>
    </cfRule>
    <cfRule type="cellIs" dxfId="1056" priority="1122" stopIfTrue="1" operator="greaterThan">
      <formula>15</formula>
    </cfRule>
  </conditionalFormatting>
  <conditionalFormatting sqref="O26 R26:W26">
    <cfRule type="cellIs" dxfId="1055" priority="1123" stopIfTrue="1" operator="lessThanOrEqual">
      <formula>60</formula>
    </cfRule>
    <cfRule type="cellIs" dxfId="1054" priority="1124" stopIfTrue="1" operator="between">
      <formula>60</formula>
      <formula>300</formula>
    </cfRule>
    <cfRule type="cellIs" dxfId="1053" priority="1125" stopIfTrue="1" operator="greaterThan">
      <formula>300</formula>
    </cfRule>
  </conditionalFormatting>
  <conditionalFormatting sqref="J56">
    <cfRule type="cellIs" dxfId="1052" priority="1090" stopIfTrue="1" operator="lessThanOrEqual">
      <formula>9</formula>
    </cfRule>
    <cfRule type="cellIs" dxfId="1051" priority="1091" stopIfTrue="1" operator="between">
      <formula>9</formula>
      <formula>45</formula>
    </cfRule>
    <cfRule type="cellIs" dxfId="1050" priority="1092" stopIfTrue="1" operator="greaterThan">
      <formula>45</formula>
    </cfRule>
  </conditionalFormatting>
  <conditionalFormatting sqref="K56">
    <cfRule type="cellIs" dxfId="1049" priority="1093" stopIfTrue="1" operator="lessThanOrEqual">
      <formula>0.3</formula>
    </cfRule>
    <cfRule type="cellIs" dxfId="1048" priority="1094" stopIfTrue="1" operator="between">
      <formula>0.3</formula>
      <formula>1.5</formula>
    </cfRule>
    <cfRule type="cellIs" dxfId="1047" priority="1095" stopIfTrue="1" operator="greaterThan">
      <formula>1.5</formula>
    </cfRule>
  </conditionalFormatting>
  <conditionalFormatting sqref="L56">
    <cfRule type="cellIs" dxfId="1046" priority="1096" stopIfTrue="1" operator="lessThanOrEqual">
      <formula>15</formula>
    </cfRule>
    <cfRule type="cellIs" dxfId="1045" priority="1097" stopIfTrue="1" operator="between">
      <formula>15</formula>
      <formula>75</formula>
    </cfRule>
    <cfRule type="cellIs" dxfId="1044" priority="1098" stopIfTrue="1" operator="greaterThan">
      <formula>75</formula>
    </cfRule>
  </conditionalFormatting>
  <conditionalFormatting sqref="M56">
    <cfRule type="cellIs" dxfId="1043" priority="1099" stopIfTrue="1" operator="lessThanOrEqual">
      <formula>45</formula>
    </cfRule>
    <cfRule type="cellIs" dxfId="1042" priority="1100" stopIfTrue="1" operator="between">
      <formula>45</formula>
      <formula>225</formula>
    </cfRule>
    <cfRule type="cellIs" dxfId="1041" priority="1101" stopIfTrue="1" operator="greaterThan">
      <formula>225</formula>
    </cfRule>
  </conditionalFormatting>
  <conditionalFormatting sqref="N56">
    <cfRule type="cellIs" dxfId="1040" priority="1102" stopIfTrue="1" operator="lessThanOrEqual">
      <formula>3</formula>
    </cfRule>
    <cfRule type="cellIs" dxfId="1039" priority="1103" stopIfTrue="1" operator="between">
      <formula>3</formula>
      <formula>15</formula>
    </cfRule>
    <cfRule type="cellIs" dxfId="1038" priority="1104" stopIfTrue="1" operator="greaterThan">
      <formula>15</formula>
    </cfRule>
  </conditionalFormatting>
  <conditionalFormatting sqref="O56 R56:W56">
    <cfRule type="cellIs" dxfId="1037" priority="1105" stopIfTrue="1" operator="lessThanOrEqual">
      <formula>60</formula>
    </cfRule>
    <cfRule type="cellIs" dxfId="1036" priority="1106" stopIfTrue="1" operator="between">
      <formula>60</formula>
      <formula>300</formula>
    </cfRule>
    <cfRule type="cellIs" dxfId="1035" priority="1107" stopIfTrue="1" operator="greaterThan">
      <formula>300</formula>
    </cfRule>
  </conditionalFormatting>
  <conditionalFormatting sqref="J110">
    <cfRule type="cellIs" dxfId="1034" priority="1072" stopIfTrue="1" operator="lessThanOrEqual">
      <formula>9</formula>
    </cfRule>
    <cfRule type="cellIs" dxfId="1033" priority="1073" stopIfTrue="1" operator="between">
      <formula>9</formula>
      <formula>45</formula>
    </cfRule>
    <cfRule type="cellIs" dxfId="1032" priority="1074" stopIfTrue="1" operator="greaterThan">
      <formula>45</formula>
    </cfRule>
  </conditionalFormatting>
  <conditionalFormatting sqref="L110">
    <cfRule type="cellIs" dxfId="1031" priority="1078" stopIfTrue="1" operator="lessThanOrEqual">
      <formula>15</formula>
    </cfRule>
    <cfRule type="cellIs" dxfId="1030" priority="1079" stopIfTrue="1" operator="between">
      <formula>15</formula>
      <formula>75</formula>
    </cfRule>
    <cfRule type="cellIs" dxfId="1029" priority="1080" stopIfTrue="1" operator="greaterThan">
      <formula>75</formula>
    </cfRule>
  </conditionalFormatting>
  <conditionalFormatting sqref="M110">
    <cfRule type="cellIs" dxfId="1028" priority="1081" stopIfTrue="1" operator="lessThanOrEqual">
      <formula>45</formula>
    </cfRule>
    <cfRule type="cellIs" dxfId="1027" priority="1082" stopIfTrue="1" operator="between">
      <formula>45</formula>
      <formula>225</formula>
    </cfRule>
    <cfRule type="cellIs" dxfId="1026" priority="1083" stopIfTrue="1" operator="greaterThan">
      <formula>225</formula>
    </cfRule>
  </conditionalFormatting>
  <conditionalFormatting sqref="N110">
    <cfRule type="cellIs" dxfId="1025" priority="1084" stopIfTrue="1" operator="lessThanOrEqual">
      <formula>3</formula>
    </cfRule>
    <cfRule type="cellIs" dxfId="1024" priority="1085" stopIfTrue="1" operator="between">
      <formula>3</formula>
      <formula>15</formula>
    </cfRule>
    <cfRule type="cellIs" dxfId="1023" priority="1086" stopIfTrue="1" operator="greaterThan">
      <formula>15</formula>
    </cfRule>
  </conditionalFormatting>
  <conditionalFormatting sqref="O110 R110:W110">
    <cfRule type="cellIs" dxfId="1022" priority="1087" stopIfTrue="1" operator="lessThanOrEqual">
      <formula>60</formula>
    </cfRule>
    <cfRule type="cellIs" dxfId="1021" priority="1088" stopIfTrue="1" operator="between">
      <formula>60</formula>
      <formula>300</formula>
    </cfRule>
    <cfRule type="cellIs" dxfId="1020" priority="1089" stopIfTrue="1" operator="greaterThan">
      <formula>300</formula>
    </cfRule>
  </conditionalFormatting>
  <conditionalFormatting sqref="J27">
    <cfRule type="cellIs" dxfId="1019" priority="1054" stopIfTrue="1" operator="lessThanOrEqual">
      <formula>9</formula>
    </cfRule>
    <cfRule type="cellIs" dxfId="1018" priority="1055" stopIfTrue="1" operator="between">
      <formula>9</formula>
      <formula>45</formula>
    </cfRule>
    <cfRule type="cellIs" dxfId="1017" priority="1056" stopIfTrue="1" operator="greaterThan">
      <formula>45</formula>
    </cfRule>
  </conditionalFormatting>
  <conditionalFormatting sqref="L27">
    <cfRule type="cellIs" dxfId="1016" priority="1060" stopIfTrue="1" operator="lessThanOrEqual">
      <formula>15</formula>
    </cfRule>
    <cfRule type="cellIs" dxfId="1015" priority="1061" stopIfTrue="1" operator="between">
      <formula>15</formula>
      <formula>75</formula>
    </cfRule>
    <cfRule type="cellIs" dxfId="1014" priority="1062" stopIfTrue="1" operator="greaterThan">
      <formula>75</formula>
    </cfRule>
  </conditionalFormatting>
  <conditionalFormatting sqref="M27">
    <cfRule type="cellIs" dxfId="1013" priority="1063" stopIfTrue="1" operator="lessThanOrEqual">
      <formula>45</formula>
    </cfRule>
    <cfRule type="cellIs" dxfId="1012" priority="1064" stopIfTrue="1" operator="between">
      <formula>45</formula>
      <formula>225</formula>
    </cfRule>
    <cfRule type="cellIs" dxfId="1011" priority="1065" stopIfTrue="1" operator="greaterThan">
      <formula>225</formula>
    </cfRule>
  </conditionalFormatting>
  <conditionalFormatting sqref="N27">
    <cfRule type="cellIs" dxfId="1010" priority="1066" stopIfTrue="1" operator="lessThanOrEqual">
      <formula>3</formula>
    </cfRule>
    <cfRule type="cellIs" dxfId="1009" priority="1067" stopIfTrue="1" operator="between">
      <formula>3</formula>
      <formula>15</formula>
    </cfRule>
    <cfRule type="cellIs" dxfId="1008" priority="1068" stopIfTrue="1" operator="greaterThan">
      <formula>15</formula>
    </cfRule>
  </conditionalFormatting>
  <conditionalFormatting sqref="O27 R27:W27">
    <cfRule type="cellIs" dxfId="1007" priority="1069" stopIfTrue="1" operator="lessThanOrEqual">
      <formula>60</formula>
    </cfRule>
    <cfRule type="cellIs" dxfId="1006" priority="1070" stopIfTrue="1" operator="between">
      <formula>60</formula>
      <formula>300</formula>
    </cfRule>
    <cfRule type="cellIs" dxfId="1005" priority="1071" stopIfTrue="1" operator="greaterThan">
      <formula>300</formula>
    </cfRule>
  </conditionalFormatting>
  <conditionalFormatting sqref="J176">
    <cfRule type="cellIs" dxfId="1004" priority="856" stopIfTrue="1" operator="lessThanOrEqual">
      <formula>9</formula>
    </cfRule>
    <cfRule type="cellIs" dxfId="1003" priority="857" stopIfTrue="1" operator="between">
      <formula>9</formula>
      <formula>45</formula>
    </cfRule>
    <cfRule type="cellIs" dxfId="1002" priority="858" stopIfTrue="1" operator="greaterThan">
      <formula>45</formula>
    </cfRule>
  </conditionalFormatting>
  <conditionalFormatting sqref="J44">
    <cfRule type="cellIs" dxfId="1001" priority="1018" stopIfTrue="1" operator="lessThanOrEqual">
      <formula>9</formula>
    </cfRule>
    <cfRule type="cellIs" dxfId="1000" priority="1019" stopIfTrue="1" operator="between">
      <formula>9</formula>
      <formula>45</formula>
    </cfRule>
    <cfRule type="cellIs" dxfId="999" priority="1020" stopIfTrue="1" operator="greaterThan">
      <formula>45</formula>
    </cfRule>
  </conditionalFormatting>
  <conditionalFormatting sqref="K44">
    <cfRule type="cellIs" dxfId="998" priority="1021" stopIfTrue="1" operator="lessThanOrEqual">
      <formula>0.3</formula>
    </cfRule>
    <cfRule type="cellIs" dxfId="997" priority="1022" stopIfTrue="1" operator="between">
      <formula>0.3</formula>
      <formula>1.5</formula>
    </cfRule>
    <cfRule type="cellIs" dxfId="996" priority="1023" stopIfTrue="1" operator="greaterThan">
      <formula>1.5</formula>
    </cfRule>
  </conditionalFormatting>
  <conditionalFormatting sqref="L44">
    <cfRule type="cellIs" dxfId="995" priority="1024" stopIfTrue="1" operator="lessThanOrEqual">
      <formula>15</formula>
    </cfRule>
    <cfRule type="cellIs" dxfId="994" priority="1025" stopIfTrue="1" operator="between">
      <formula>15</formula>
      <formula>75</formula>
    </cfRule>
    <cfRule type="cellIs" dxfId="993" priority="1026" stopIfTrue="1" operator="greaterThan">
      <formula>75</formula>
    </cfRule>
  </conditionalFormatting>
  <conditionalFormatting sqref="M44">
    <cfRule type="cellIs" dxfId="992" priority="1027" stopIfTrue="1" operator="lessThanOrEqual">
      <formula>45</formula>
    </cfRule>
    <cfRule type="cellIs" dxfId="991" priority="1028" stopIfTrue="1" operator="between">
      <formula>45</formula>
      <formula>225</formula>
    </cfRule>
    <cfRule type="cellIs" dxfId="990" priority="1029" stopIfTrue="1" operator="greaterThan">
      <formula>225</formula>
    </cfRule>
  </conditionalFormatting>
  <conditionalFormatting sqref="N44">
    <cfRule type="cellIs" dxfId="989" priority="1030" stopIfTrue="1" operator="lessThanOrEqual">
      <formula>3</formula>
    </cfRule>
    <cfRule type="cellIs" dxfId="988" priority="1031" stopIfTrue="1" operator="between">
      <formula>3</formula>
      <formula>15</formula>
    </cfRule>
    <cfRule type="cellIs" dxfId="987" priority="1032" stopIfTrue="1" operator="greaterThan">
      <formula>15</formula>
    </cfRule>
  </conditionalFormatting>
  <conditionalFormatting sqref="O44 R44:W44">
    <cfRule type="cellIs" dxfId="986" priority="1033" stopIfTrue="1" operator="lessThanOrEqual">
      <formula>60</formula>
    </cfRule>
    <cfRule type="cellIs" dxfId="985" priority="1034" stopIfTrue="1" operator="between">
      <formula>60</formula>
      <formula>300</formula>
    </cfRule>
    <cfRule type="cellIs" dxfId="984" priority="1035" stopIfTrue="1" operator="greaterThan">
      <formula>300</formula>
    </cfRule>
  </conditionalFormatting>
  <conditionalFormatting sqref="J57">
    <cfRule type="cellIs" dxfId="983" priority="1000" stopIfTrue="1" operator="lessThanOrEqual">
      <formula>9</formula>
    </cfRule>
    <cfRule type="cellIs" dxfId="982" priority="1001" stopIfTrue="1" operator="between">
      <formula>9</formula>
      <formula>45</formula>
    </cfRule>
    <cfRule type="cellIs" dxfId="981" priority="1002" stopIfTrue="1" operator="greaterThan">
      <formula>45</formula>
    </cfRule>
  </conditionalFormatting>
  <conditionalFormatting sqref="K57">
    <cfRule type="cellIs" dxfId="980" priority="1003" stopIfTrue="1" operator="lessThanOrEqual">
      <formula>0.3</formula>
    </cfRule>
    <cfRule type="cellIs" dxfId="979" priority="1004" stopIfTrue="1" operator="between">
      <formula>0.3</formula>
      <formula>1.5</formula>
    </cfRule>
    <cfRule type="cellIs" dxfId="978" priority="1005" stopIfTrue="1" operator="greaterThan">
      <formula>1.5</formula>
    </cfRule>
  </conditionalFormatting>
  <conditionalFormatting sqref="L57">
    <cfRule type="cellIs" dxfId="977" priority="1006" stopIfTrue="1" operator="lessThanOrEqual">
      <formula>15</formula>
    </cfRule>
    <cfRule type="cellIs" dxfId="976" priority="1007" stopIfTrue="1" operator="between">
      <formula>15</formula>
      <formula>75</formula>
    </cfRule>
    <cfRule type="cellIs" dxfId="975" priority="1008" stopIfTrue="1" operator="greaterThan">
      <formula>75</formula>
    </cfRule>
  </conditionalFormatting>
  <conditionalFormatting sqref="M57">
    <cfRule type="cellIs" dxfId="974" priority="1009" stopIfTrue="1" operator="lessThanOrEqual">
      <formula>45</formula>
    </cfRule>
    <cfRule type="cellIs" dxfId="973" priority="1010" stopIfTrue="1" operator="between">
      <formula>45</formula>
      <formula>225</formula>
    </cfRule>
    <cfRule type="cellIs" dxfId="972" priority="1011" stopIfTrue="1" operator="greaterThan">
      <formula>225</formula>
    </cfRule>
  </conditionalFormatting>
  <conditionalFormatting sqref="N57">
    <cfRule type="cellIs" dxfId="971" priority="1012" stopIfTrue="1" operator="lessThanOrEqual">
      <formula>3</formula>
    </cfRule>
    <cfRule type="cellIs" dxfId="970" priority="1013" stopIfTrue="1" operator="between">
      <formula>3</formula>
      <formula>15</formula>
    </cfRule>
    <cfRule type="cellIs" dxfId="969" priority="1014" stopIfTrue="1" operator="greaterThan">
      <formula>15</formula>
    </cfRule>
  </conditionalFormatting>
  <conditionalFormatting sqref="O57 R57:W57">
    <cfRule type="cellIs" dxfId="968" priority="1015" stopIfTrue="1" operator="lessThanOrEqual">
      <formula>60</formula>
    </cfRule>
    <cfRule type="cellIs" dxfId="967" priority="1016" stopIfTrue="1" operator="between">
      <formula>60</formula>
      <formula>300</formula>
    </cfRule>
    <cfRule type="cellIs" dxfId="966" priority="1017" stopIfTrue="1" operator="greaterThan">
      <formula>300</formula>
    </cfRule>
  </conditionalFormatting>
  <conditionalFormatting sqref="J74">
    <cfRule type="cellIs" dxfId="965" priority="982" stopIfTrue="1" operator="lessThanOrEqual">
      <formula>9</formula>
    </cfRule>
    <cfRule type="cellIs" dxfId="964" priority="983" stopIfTrue="1" operator="between">
      <formula>9</formula>
      <formula>45</formula>
    </cfRule>
    <cfRule type="cellIs" dxfId="963" priority="984" stopIfTrue="1" operator="greaterThan">
      <formula>45</formula>
    </cfRule>
  </conditionalFormatting>
  <conditionalFormatting sqref="K74">
    <cfRule type="cellIs" dxfId="962" priority="985" stopIfTrue="1" operator="lessThanOrEqual">
      <formula>0.3</formula>
    </cfRule>
    <cfRule type="cellIs" dxfId="961" priority="986" stopIfTrue="1" operator="between">
      <formula>0.3</formula>
      <formula>1.5</formula>
    </cfRule>
    <cfRule type="cellIs" dxfId="960" priority="987" stopIfTrue="1" operator="greaterThan">
      <formula>1.5</formula>
    </cfRule>
  </conditionalFormatting>
  <conditionalFormatting sqref="L74">
    <cfRule type="cellIs" dxfId="959" priority="988" stopIfTrue="1" operator="lessThanOrEqual">
      <formula>15</formula>
    </cfRule>
    <cfRule type="cellIs" dxfId="958" priority="989" stopIfTrue="1" operator="between">
      <formula>15</formula>
      <formula>75</formula>
    </cfRule>
    <cfRule type="cellIs" dxfId="957" priority="990" stopIfTrue="1" operator="greaterThan">
      <formula>75</formula>
    </cfRule>
  </conditionalFormatting>
  <conditionalFormatting sqref="M74">
    <cfRule type="cellIs" dxfId="956" priority="991" stopIfTrue="1" operator="lessThanOrEqual">
      <formula>45</formula>
    </cfRule>
    <cfRule type="cellIs" dxfId="955" priority="992" stopIfTrue="1" operator="between">
      <formula>45</formula>
      <formula>225</formula>
    </cfRule>
    <cfRule type="cellIs" dxfId="954" priority="993" stopIfTrue="1" operator="greaterThan">
      <formula>225</formula>
    </cfRule>
  </conditionalFormatting>
  <conditionalFormatting sqref="N74">
    <cfRule type="cellIs" dxfId="953" priority="994" stopIfTrue="1" operator="lessThanOrEqual">
      <formula>3</formula>
    </cfRule>
    <cfRule type="cellIs" dxfId="952" priority="995" stopIfTrue="1" operator="between">
      <formula>3</formula>
      <formula>15</formula>
    </cfRule>
    <cfRule type="cellIs" dxfId="951" priority="996" stopIfTrue="1" operator="greaterThan">
      <formula>15</formula>
    </cfRule>
  </conditionalFormatting>
  <conditionalFormatting sqref="O74 R74:W74">
    <cfRule type="cellIs" dxfId="950" priority="997" stopIfTrue="1" operator="lessThanOrEqual">
      <formula>60</formula>
    </cfRule>
    <cfRule type="cellIs" dxfId="949" priority="998" stopIfTrue="1" operator="between">
      <formula>60</formula>
      <formula>300</formula>
    </cfRule>
    <cfRule type="cellIs" dxfId="948" priority="999" stopIfTrue="1" operator="greaterThan">
      <formula>300</formula>
    </cfRule>
  </conditionalFormatting>
  <conditionalFormatting sqref="J86">
    <cfRule type="cellIs" dxfId="947" priority="964" stopIfTrue="1" operator="lessThanOrEqual">
      <formula>9</formula>
    </cfRule>
    <cfRule type="cellIs" dxfId="946" priority="965" stopIfTrue="1" operator="between">
      <formula>9</formula>
      <formula>45</formula>
    </cfRule>
    <cfRule type="cellIs" dxfId="945" priority="966" stopIfTrue="1" operator="greaterThan">
      <formula>45</formula>
    </cfRule>
  </conditionalFormatting>
  <conditionalFormatting sqref="K86">
    <cfRule type="cellIs" dxfId="944" priority="967" stopIfTrue="1" operator="lessThanOrEqual">
      <formula>0.3</formula>
    </cfRule>
    <cfRule type="cellIs" dxfId="943" priority="968" stopIfTrue="1" operator="between">
      <formula>0.3</formula>
      <formula>1.5</formula>
    </cfRule>
    <cfRule type="cellIs" dxfId="942" priority="969" stopIfTrue="1" operator="greaterThan">
      <formula>1.5</formula>
    </cfRule>
  </conditionalFormatting>
  <conditionalFormatting sqref="L86">
    <cfRule type="cellIs" dxfId="941" priority="970" stopIfTrue="1" operator="lessThanOrEqual">
      <formula>15</formula>
    </cfRule>
    <cfRule type="cellIs" dxfId="940" priority="971" stopIfTrue="1" operator="between">
      <formula>15</formula>
      <formula>75</formula>
    </cfRule>
    <cfRule type="cellIs" dxfId="939" priority="972" stopIfTrue="1" operator="greaterThan">
      <formula>75</formula>
    </cfRule>
  </conditionalFormatting>
  <conditionalFormatting sqref="M86">
    <cfRule type="cellIs" dxfId="938" priority="973" stopIfTrue="1" operator="lessThanOrEqual">
      <formula>45</formula>
    </cfRule>
    <cfRule type="cellIs" dxfId="937" priority="974" stopIfTrue="1" operator="between">
      <formula>45</formula>
      <formula>225</formula>
    </cfRule>
    <cfRule type="cellIs" dxfId="936" priority="975" stopIfTrue="1" operator="greaterThan">
      <formula>225</formula>
    </cfRule>
  </conditionalFormatting>
  <conditionalFormatting sqref="N86">
    <cfRule type="cellIs" dxfId="935" priority="976" stopIfTrue="1" operator="lessThanOrEqual">
      <formula>3</formula>
    </cfRule>
    <cfRule type="cellIs" dxfId="934" priority="977" stopIfTrue="1" operator="between">
      <formula>3</formula>
      <formula>15</formula>
    </cfRule>
    <cfRule type="cellIs" dxfId="933" priority="978" stopIfTrue="1" operator="greaterThan">
      <formula>15</formula>
    </cfRule>
  </conditionalFormatting>
  <conditionalFormatting sqref="O86 R86:W86">
    <cfRule type="cellIs" dxfId="932" priority="979" stopIfTrue="1" operator="lessThanOrEqual">
      <formula>60</formula>
    </cfRule>
    <cfRule type="cellIs" dxfId="931" priority="980" stopIfTrue="1" operator="between">
      <formula>60</formula>
      <formula>300</formula>
    </cfRule>
    <cfRule type="cellIs" dxfId="930" priority="981" stopIfTrue="1" operator="greaterThan">
      <formula>300</formula>
    </cfRule>
  </conditionalFormatting>
  <conditionalFormatting sqref="J98">
    <cfRule type="cellIs" dxfId="929" priority="946" stopIfTrue="1" operator="lessThanOrEqual">
      <formula>9</formula>
    </cfRule>
    <cfRule type="cellIs" dxfId="928" priority="947" stopIfTrue="1" operator="between">
      <formula>9</formula>
      <formula>45</formula>
    </cfRule>
    <cfRule type="cellIs" dxfId="927" priority="948" stopIfTrue="1" operator="greaterThan">
      <formula>45</formula>
    </cfRule>
  </conditionalFormatting>
  <conditionalFormatting sqref="K98">
    <cfRule type="cellIs" dxfId="926" priority="949" stopIfTrue="1" operator="lessThanOrEqual">
      <formula>0.3</formula>
    </cfRule>
    <cfRule type="cellIs" dxfId="925" priority="950" stopIfTrue="1" operator="between">
      <formula>0.3</formula>
      <formula>1.5</formula>
    </cfRule>
    <cfRule type="cellIs" dxfId="924" priority="951" stopIfTrue="1" operator="greaterThan">
      <formula>1.5</formula>
    </cfRule>
  </conditionalFormatting>
  <conditionalFormatting sqref="L98">
    <cfRule type="cellIs" dxfId="923" priority="952" stopIfTrue="1" operator="lessThanOrEqual">
      <formula>15</formula>
    </cfRule>
    <cfRule type="cellIs" dxfId="922" priority="953" stopIfTrue="1" operator="between">
      <formula>15</formula>
      <formula>75</formula>
    </cfRule>
    <cfRule type="cellIs" dxfId="921" priority="954" stopIfTrue="1" operator="greaterThan">
      <formula>75</formula>
    </cfRule>
  </conditionalFormatting>
  <conditionalFormatting sqref="M98">
    <cfRule type="cellIs" dxfId="920" priority="955" stopIfTrue="1" operator="lessThanOrEqual">
      <formula>45</formula>
    </cfRule>
    <cfRule type="cellIs" dxfId="919" priority="956" stopIfTrue="1" operator="between">
      <formula>45</formula>
      <formula>225</formula>
    </cfRule>
    <cfRule type="cellIs" dxfId="918" priority="957" stopIfTrue="1" operator="greaterThan">
      <formula>225</formula>
    </cfRule>
  </conditionalFormatting>
  <conditionalFormatting sqref="N98">
    <cfRule type="cellIs" dxfId="917" priority="958" stopIfTrue="1" operator="lessThanOrEqual">
      <formula>3</formula>
    </cfRule>
    <cfRule type="cellIs" dxfId="916" priority="959" stopIfTrue="1" operator="between">
      <formula>3</formula>
      <formula>15</formula>
    </cfRule>
    <cfRule type="cellIs" dxfId="915" priority="960" stopIfTrue="1" operator="greaterThan">
      <formula>15</formula>
    </cfRule>
  </conditionalFormatting>
  <conditionalFormatting sqref="O98 R98:W98">
    <cfRule type="cellIs" dxfId="914" priority="961" stopIfTrue="1" operator="lessThanOrEqual">
      <formula>60</formula>
    </cfRule>
    <cfRule type="cellIs" dxfId="913" priority="962" stopIfTrue="1" operator="between">
      <formula>60</formula>
      <formula>300</formula>
    </cfRule>
    <cfRule type="cellIs" dxfId="912" priority="963" stopIfTrue="1" operator="greaterThan">
      <formula>300</formula>
    </cfRule>
  </conditionalFormatting>
  <conditionalFormatting sqref="J111">
    <cfRule type="cellIs" dxfId="911" priority="931" stopIfTrue="1" operator="lessThanOrEqual">
      <formula>9</formula>
    </cfRule>
    <cfRule type="cellIs" dxfId="910" priority="932" stopIfTrue="1" operator="between">
      <formula>9</formula>
      <formula>45</formula>
    </cfRule>
    <cfRule type="cellIs" dxfId="909" priority="933" stopIfTrue="1" operator="greaterThan">
      <formula>45</formula>
    </cfRule>
  </conditionalFormatting>
  <conditionalFormatting sqref="L111">
    <cfRule type="cellIs" dxfId="908" priority="934" stopIfTrue="1" operator="lessThanOrEqual">
      <formula>15</formula>
    </cfRule>
    <cfRule type="cellIs" dxfId="907" priority="935" stopIfTrue="1" operator="between">
      <formula>15</formula>
      <formula>75</formula>
    </cfRule>
    <cfRule type="cellIs" dxfId="906" priority="936" stopIfTrue="1" operator="greaterThan">
      <formula>75</formula>
    </cfRule>
  </conditionalFormatting>
  <conditionalFormatting sqref="M111">
    <cfRule type="cellIs" dxfId="905" priority="937" stopIfTrue="1" operator="lessThanOrEqual">
      <formula>45</formula>
    </cfRule>
    <cfRule type="cellIs" dxfId="904" priority="938" stopIfTrue="1" operator="between">
      <formula>45</formula>
      <formula>225</formula>
    </cfRule>
    <cfRule type="cellIs" dxfId="903" priority="939" stopIfTrue="1" operator="greaterThan">
      <formula>225</formula>
    </cfRule>
  </conditionalFormatting>
  <conditionalFormatting sqref="N111">
    <cfRule type="cellIs" dxfId="902" priority="940" stopIfTrue="1" operator="lessThanOrEqual">
      <formula>3</formula>
    </cfRule>
    <cfRule type="cellIs" dxfId="901" priority="941" stopIfTrue="1" operator="between">
      <formula>3</formula>
      <formula>15</formula>
    </cfRule>
    <cfRule type="cellIs" dxfId="900" priority="942" stopIfTrue="1" operator="greaterThan">
      <formula>15</formula>
    </cfRule>
  </conditionalFormatting>
  <conditionalFormatting sqref="O111 R111:W111">
    <cfRule type="cellIs" dxfId="899" priority="943" stopIfTrue="1" operator="lessThanOrEqual">
      <formula>60</formula>
    </cfRule>
    <cfRule type="cellIs" dxfId="898" priority="944" stopIfTrue="1" operator="between">
      <formula>60</formula>
      <formula>300</formula>
    </cfRule>
    <cfRule type="cellIs" dxfId="897" priority="945" stopIfTrue="1" operator="greaterThan">
      <formula>300</formula>
    </cfRule>
  </conditionalFormatting>
  <conditionalFormatting sqref="J128">
    <cfRule type="cellIs" dxfId="896" priority="916" stopIfTrue="1" operator="lessThanOrEqual">
      <formula>9</formula>
    </cfRule>
    <cfRule type="cellIs" dxfId="895" priority="917" stopIfTrue="1" operator="between">
      <formula>9</formula>
      <formula>45</formula>
    </cfRule>
    <cfRule type="cellIs" dxfId="894" priority="918" stopIfTrue="1" operator="greaterThan">
      <formula>45</formula>
    </cfRule>
  </conditionalFormatting>
  <conditionalFormatting sqref="L128">
    <cfRule type="cellIs" dxfId="893" priority="919" stopIfTrue="1" operator="lessThanOrEqual">
      <formula>15</formula>
    </cfRule>
    <cfRule type="cellIs" dxfId="892" priority="920" stopIfTrue="1" operator="between">
      <formula>15</formula>
      <formula>75</formula>
    </cfRule>
    <cfRule type="cellIs" dxfId="891" priority="921" stopIfTrue="1" operator="greaterThan">
      <formula>75</formula>
    </cfRule>
  </conditionalFormatting>
  <conditionalFormatting sqref="M128">
    <cfRule type="cellIs" dxfId="890" priority="922" stopIfTrue="1" operator="lessThanOrEqual">
      <formula>45</formula>
    </cfRule>
    <cfRule type="cellIs" dxfId="889" priority="923" stopIfTrue="1" operator="between">
      <formula>45</formula>
      <formula>225</formula>
    </cfRule>
    <cfRule type="cellIs" dxfId="888" priority="924" stopIfTrue="1" operator="greaterThan">
      <formula>225</formula>
    </cfRule>
  </conditionalFormatting>
  <conditionalFormatting sqref="N128">
    <cfRule type="cellIs" dxfId="887" priority="925" stopIfTrue="1" operator="lessThanOrEqual">
      <formula>3</formula>
    </cfRule>
    <cfRule type="cellIs" dxfId="886" priority="926" stopIfTrue="1" operator="between">
      <formula>3</formula>
      <formula>15</formula>
    </cfRule>
    <cfRule type="cellIs" dxfId="885" priority="927" stopIfTrue="1" operator="greaterThan">
      <formula>15</formula>
    </cfRule>
  </conditionalFormatting>
  <conditionalFormatting sqref="O128 R128:W128">
    <cfRule type="cellIs" dxfId="884" priority="928" stopIfTrue="1" operator="lessThanOrEqual">
      <formula>60</formula>
    </cfRule>
    <cfRule type="cellIs" dxfId="883" priority="929" stopIfTrue="1" operator="between">
      <formula>60</formula>
      <formula>300</formula>
    </cfRule>
    <cfRule type="cellIs" dxfId="882" priority="930" stopIfTrue="1" operator="greaterThan">
      <formula>300</formula>
    </cfRule>
  </conditionalFormatting>
  <conditionalFormatting sqref="J140">
    <cfRule type="cellIs" dxfId="881" priority="901" stopIfTrue="1" operator="lessThanOrEqual">
      <formula>9</formula>
    </cfRule>
    <cfRule type="cellIs" dxfId="880" priority="902" stopIfTrue="1" operator="between">
      <formula>9</formula>
      <formula>45</formula>
    </cfRule>
    <cfRule type="cellIs" dxfId="879" priority="903" stopIfTrue="1" operator="greaterThan">
      <formula>45</formula>
    </cfRule>
  </conditionalFormatting>
  <conditionalFormatting sqref="L140">
    <cfRule type="cellIs" dxfId="878" priority="904" stopIfTrue="1" operator="lessThanOrEqual">
      <formula>15</formula>
    </cfRule>
    <cfRule type="cellIs" dxfId="877" priority="905" stopIfTrue="1" operator="between">
      <formula>15</formula>
      <formula>75</formula>
    </cfRule>
    <cfRule type="cellIs" dxfId="876" priority="906" stopIfTrue="1" operator="greaterThan">
      <formula>75</formula>
    </cfRule>
  </conditionalFormatting>
  <conditionalFormatting sqref="M140">
    <cfRule type="cellIs" dxfId="875" priority="907" stopIfTrue="1" operator="lessThanOrEqual">
      <formula>45</formula>
    </cfRule>
    <cfRule type="cellIs" dxfId="874" priority="908" stopIfTrue="1" operator="between">
      <formula>45</formula>
      <formula>225</formula>
    </cfRule>
    <cfRule type="cellIs" dxfId="873" priority="909" stopIfTrue="1" operator="greaterThan">
      <formula>225</formula>
    </cfRule>
  </conditionalFormatting>
  <conditionalFormatting sqref="N140">
    <cfRule type="cellIs" dxfId="872" priority="910" stopIfTrue="1" operator="lessThanOrEqual">
      <formula>3</formula>
    </cfRule>
    <cfRule type="cellIs" dxfId="871" priority="911" stopIfTrue="1" operator="between">
      <formula>3</formula>
      <formula>15</formula>
    </cfRule>
    <cfRule type="cellIs" dxfId="870" priority="912" stopIfTrue="1" operator="greaterThan">
      <formula>15</formula>
    </cfRule>
  </conditionalFormatting>
  <conditionalFormatting sqref="O140 R140:W140">
    <cfRule type="cellIs" dxfId="869" priority="913" stopIfTrue="1" operator="lessThanOrEqual">
      <formula>60</formula>
    </cfRule>
    <cfRule type="cellIs" dxfId="868" priority="914" stopIfTrue="1" operator="between">
      <formula>60</formula>
      <formula>300</formula>
    </cfRule>
    <cfRule type="cellIs" dxfId="867" priority="915" stopIfTrue="1" operator="greaterThan">
      <formula>300</formula>
    </cfRule>
  </conditionalFormatting>
  <conditionalFormatting sqref="J152">
    <cfRule type="cellIs" dxfId="866" priority="886" stopIfTrue="1" operator="lessThanOrEqual">
      <formula>9</formula>
    </cfRule>
    <cfRule type="cellIs" dxfId="865" priority="887" stopIfTrue="1" operator="between">
      <formula>9</formula>
      <formula>45</formula>
    </cfRule>
    <cfRule type="cellIs" dxfId="864" priority="888" stopIfTrue="1" operator="greaterThan">
      <formula>45</formula>
    </cfRule>
  </conditionalFormatting>
  <conditionalFormatting sqref="L152">
    <cfRule type="cellIs" dxfId="863" priority="889" stopIfTrue="1" operator="lessThanOrEqual">
      <formula>15</formula>
    </cfRule>
    <cfRule type="cellIs" dxfId="862" priority="890" stopIfTrue="1" operator="between">
      <formula>15</formula>
      <formula>75</formula>
    </cfRule>
    <cfRule type="cellIs" dxfId="861" priority="891" stopIfTrue="1" operator="greaterThan">
      <formula>75</formula>
    </cfRule>
  </conditionalFormatting>
  <conditionalFormatting sqref="M152">
    <cfRule type="cellIs" dxfId="860" priority="892" stopIfTrue="1" operator="lessThanOrEqual">
      <formula>45</formula>
    </cfRule>
    <cfRule type="cellIs" dxfId="859" priority="893" stopIfTrue="1" operator="between">
      <formula>45</formula>
      <formula>225</formula>
    </cfRule>
    <cfRule type="cellIs" dxfId="858" priority="894" stopIfTrue="1" operator="greaterThan">
      <formula>225</formula>
    </cfRule>
  </conditionalFormatting>
  <conditionalFormatting sqref="N152">
    <cfRule type="cellIs" dxfId="857" priority="895" stopIfTrue="1" operator="lessThanOrEqual">
      <formula>3</formula>
    </cfRule>
    <cfRule type="cellIs" dxfId="856" priority="896" stopIfTrue="1" operator="between">
      <formula>3</formula>
      <formula>15</formula>
    </cfRule>
    <cfRule type="cellIs" dxfId="855" priority="897" stopIfTrue="1" operator="greaterThan">
      <formula>15</formula>
    </cfRule>
  </conditionalFormatting>
  <conditionalFormatting sqref="O152 R152:W152">
    <cfRule type="cellIs" dxfId="854" priority="898" stopIfTrue="1" operator="lessThanOrEqual">
      <formula>60</formula>
    </cfRule>
    <cfRule type="cellIs" dxfId="853" priority="899" stopIfTrue="1" operator="between">
      <formula>60</formula>
      <formula>300</formula>
    </cfRule>
    <cfRule type="cellIs" dxfId="852" priority="900" stopIfTrue="1" operator="greaterThan">
      <formula>300</formula>
    </cfRule>
  </conditionalFormatting>
  <conditionalFormatting sqref="J164">
    <cfRule type="cellIs" dxfId="851" priority="871" stopIfTrue="1" operator="lessThanOrEqual">
      <formula>9</formula>
    </cfRule>
    <cfRule type="cellIs" dxfId="850" priority="872" stopIfTrue="1" operator="between">
      <formula>9</formula>
      <formula>45</formula>
    </cfRule>
    <cfRule type="cellIs" dxfId="849" priority="873" stopIfTrue="1" operator="greaterThan">
      <formula>45</formula>
    </cfRule>
  </conditionalFormatting>
  <conditionalFormatting sqref="L164">
    <cfRule type="cellIs" dxfId="848" priority="874" stopIfTrue="1" operator="lessThanOrEqual">
      <formula>15</formula>
    </cfRule>
    <cfRule type="cellIs" dxfId="847" priority="875" stopIfTrue="1" operator="between">
      <formula>15</formula>
      <formula>75</formula>
    </cfRule>
    <cfRule type="cellIs" dxfId="846" priority="876" stopIfTrue="1" operator="greaterThan">
      <formula>75</formula>
    </cfRule>
  </conditionalFormatting>
  <conditionalFormatting sqref="M164">
    <cfRule type="cellIs" dxfId="845" priority="877" stopIfTrue="1" operator="lessThanOrEqual">
      <formula>45</formula>
    </cfRule>
    <cfRule type="cellIs" dxfId="844" priority="878" stopIfTrue="1" operator="between">
      <formula>45</formula>
      <formula>225</formula>
    </cfRule>
    <cfRule type="cellIs" dxfId="843" priority="879" stopIfTrue="1" operator="greaterThan">
      <formula>225</formula>
    </cfRule>
  </conditionalFormatting>
  <conditionalFormatting sqref="N164">
    <cfRule type="cellIs" dxfId="842" priority="880" stopIfTrue="1" operator="lessThanOrEqual">
      <formula>3</formula>
    </cfRule>
    <cfRule type="cellIs" dxfId="841" priority="881" stopIfTrue="1" operator="between">
      <formula>3</formula>
      <formula>15</formula>
    </cfRule>
    <cfRule type="cellIs" dxfId="840" priority="882" stopIfTrue="1" operator="greaterThan">
      <formula>15</formula>
    </cfRule>
  </conditionalFormatting>
  <conditionalFormatting sqref="O164 R164:W164">
    <cfRule type="cellIs" dxfId="839" priority="883" stopIfTrue="1" operator="lessThanOrEqual">
      <formula>60</formula>
    </cfRule>
    <cfRule type="cellIs" dxfId="838" priority="884" stopIfTrue="1" operator="between">
      <formula>60</formula>
      <formula>300</formula>
    </cfRule>
    <cfRule type="cellIs" dxfId="837" priority="885" stopIfTrue="1" operator="greaterThan">
      <formula>300</formula>
    </cfRule>
  </conditionalFormatting>
  <conditionalFormatting sqref="L176">
    <cfRule type="cellIs" dxfId="836" priority="859" stopIfTrue="1" operator="lessThanOrEqual">
      <formula>15</formula>
    </cfRule>
    <cfRule type="cellIs" dxfId="835" priority="860" stopIfTrue="1" operator="between">
      <formula>15</formula>
      <formula>75</formula>
    </cfRule>
    <cfRule type="cellIs" dxfId="834" priority="861" stopIfTrue="1" operator="greaterThan">
      <formula>75</formula>
    </cfRule>
  </conditionalFormatting>
  <conditionalFormatting sqref="M176">
    <cfRule type="cellIs" dxfId="833" priority="862" stopIfTrue="1" operator="lessThanOrEqual">
      <formula>45</formula>
    </cfRule>
    <cfRule type="cellIs" dxfId="832" priority="863" stopIfTrue="1" operator="between">
      <formula>45</formula>
      <formula>225</formula>
    </cfRule>
    <cfRule type="cellIs" dxfId="831" priority="864" stopIfTrue="1" operator="greaterThan">
      <formula>225</formula>
    </cfRule>
  </conditionalFormatting>
  <conditionalFormatting sqref="N176">
    <cfRule type="cellIs" dxfId="830" priority="865" stopIfTrue="1" operator="lessThanOrEqual">
      <formula>3</formula>
    </cfRule>
    <cfRule type="cellIs" dxfId="829" priority="866" stopIfTrue="1" operator="between">
      <formula>3</formula>
      <formula>15</formula>
    </cfRule>
    <cfRule type="cellIs" dxfId="828" priority="867" stopIfTrue="1" operator="greaterThan">
      <formula>15</formula>
    </cfRule>
  </conditionalFormatting>
  <conditionalFormatting sqref="O176 R176:W176">
    <cfRule type="cellIs" dxfId="827" priority="868" stopIfTrue="1" operator="lessThanOrEqual">
      <formula>60</formula>
    </cfRule>
    <cfRule type="cellIs" dxfId="826" priority="869" stopIfTrue="1" operator="between">
      <formula>60</formula>
      <formula>300</formula>
    </cfRule>
    <cfRule type="cellIs" dxfId="825" priority="870" stopIfTrue="1" operator="greaterThan">
      <formula>300</formula>
    </cfRule>
  </conditionalFormatting>
  <conditionalFormatting sqref="J28">
    <cfRule type="cellIs" dxfId="824" priority="838" stopIfTrue="1" operator="lessThanOrEqual">
      <formula>9</formula>
    </cfRule>
    <cfRule type="cellIs" dxfId="823" priority="839" stopIfTrue="1" operator="between">
      <formula>9</formula>
      <formula>45</formula>
    </cfRule>
    <cfRule type="cellIs" dxfId="822" priority="840" stopIfTrue="1" operator="greaterThan">
      <formula>45</formula>
    </cfRule>
  </conditionalFormatting>
  <conditionalFormatting sqref="L28">
    <cfRule type="cellIs" dxfId="821" priority="844" stopIfTrue="1" operator="lessThanOrEqual">
      <formula>15</formula>
    </cfRule>
    <cfRule type="cellIs" dxfId="820" priority="845" stopIfTrue="1" operator="between">
      <formula>15</formula>
      <formula>75</formula>
    </cfRule>
    <cfRule type="cellIs" dxfId="819" priority="846" stopIfTrue="1" operator="greaterThan">
      <formula>75</formula>
    </cfRule>
  </conditionalFormatting>
  <conditionalFormatting sqref="M28">
    <cfRule type="cellIs" dxfId="818" priority="847" stopIfTrue="1" operator="lessThanOrEqual">
      <formula>45</formula>
    </cfRule>
    <cfRule type="cellIs" dxfId="817" priority="848" stopIfTrue="1" operator="between">
      <formula>45</formula>
      <formula>225</formula>
    </cfRule>
    <cfRule type="cellIs" dxfId="816" priority="849" stopIfTrue="1" operator="greaterThan">
      <formula>225</formula>
    </cfRule>
  </conditionalFormatting>
  <conditionalFormatting sqref="N28">
    <cfRule type="cellIs" dxfId="815" priority="850" stopIfTrue="1" operator="lessThanOrEqual">
      <formula>3</formula>
    </cfRule>
    <cfRule type="cellIs" dxfId="814" priority="851" stopIfTrue="1" operator="between">
      <formula>3</formula>
      <formula>15</formula>
    </cfRule>
    <cfRule type="cellIs" dxfId="813" priority="852" stopIfTrue="1" operator="greaterThan">
      <formula>15</formula>
    </cfRule>
  </conditionalFormatting>
  <conditionalFormatting sqref="O28 R28:W28">
    <cfRule type="cellIs" dxfId="812" priority="853" stopIfTrue="1" operator="lessThanOrEqual">
      <formula>60</formula>
    </cfRule>
    <cfRule type="cellIs" dxfId="811" priority="854" stopIfTrue="1" operator="between">
      <formula>60</formula>
      <formula>300</formula>
    </cfRule>
    <cfRule type="cellIs" dxfId="810" priority="855" stopIfTrue="1" operator="greaterThan">
      <formula>300</formula>
    </cfRule>
  </conditionalFormatting>
  <conditionalFormatting sqref="J58">
    <cfRule type="cellIs" dxfId="809" priority="820" stopIfTrue="1" operator="lessThanOrEqual">
      <formula>9</formula>
    </cfRule>
    <cfRule type="cellIs" dxfId="808" priority="821" stopIfTrue="1" operator="between">
      <formula>9</formula>
      <formula>45</formula>
    </cfRule>
    <cfRule type="cellIs" dxfId="807" priority="822" stopIfTrue="1" operator="greaterThan">
      <formula>45</formula>
    </cfRule>
  </conditionalFormatting>
  <conditionalFormatting sqref="K58">
    <cfRule type="cellIs" dxfId="806" priority="823" stopIfTrue="1" operator="lessThanOrEqual">
      <formula>0.3</formula>
    </cfRule>
    <cfRule type="cellIs" dxfId="805" priority="824" stopIfTrue="1" operator="between">
      <formula>0.3</formula>
      <formula>1.5</formula>
    </cfRule>
    <cfRule type="cellIs" dxfId="804" priority="825" stopIfTrue="1" operator="greaterThan">
      <formula>1.5</formula>
    </cfRule>
  </conditionalFormatting>
  <conditionalFormatting sqref="L58">
    <cfRule type="cellIs" dxfId="803" priority="826" stopIfTrue="1" operator="lessThanOrEqual">
      <formula>15</formula>
    </cfRule>
    <cfRule type="cellIs" dxfId="802" priority="827" stopIfTrue="1" operator="between">
      <formula>15</formula>
      <formula>75</formula>
    </cfRule>
    <cfRule type="cellIs" dxfId="801" priority="828" stopIfTrue="1" operator="greaterThan">
      <formula>75</formula>
    </cfRule>
  </conditionalFormatting>
  <conditionalFormatting sqref="M58">
    <cfRule type="cellIs" dxfId="800" priority="829" stopIfTrue="1" operator="lessThanOrEqual">
      <formula>45</formula>
    </cfRule>
    <cfRule type="cellIs" dxfId="799" priority="830" stopIfTrue="1" operator="between">
      <formula>45</formula>
      <formula>225</formula>
    </cfRule>
    <cfRule type="cellIs" dxfId="798" priority="831" stopIfTrue="1" operator="greaterThan">
      <formula>225</formula>
    </cfRule>
  </conditionalFormatting>
  <conditionalFormatting sqref="N58">
    <cfRule type="cellIs" dxfId="797" priority="832" stopIfTrue="1" operator="lessThanOrEqual">
      <formula>3</formula>
    </cfRule>
    <cfRule type="cellIs" dxfId="796" priority="833" stopIfTrue="1" operator="between">
      <formula>3</formula>
      <formula>15</formula>
    </cfRule>
    <cfRule type="cellIs" dxfId="795" priority="834" stopIfTrue="1" operator="greaterThan">
      <formula>15</formula>
    </cfRule>
  </conditionalFormatting>
  <conditionalFormatting sqref="O58 R58:W58">
    <cfRule type="cellIs" dxfId="794" priority="835" stopIfTrue="1" operator="lessThanOrEqual">
      <formula>60</formula>
    </cfRule>
    <cfRule type="cellIs" dxfId="793" priority="836" stopIfTrue="1" operator="between">
      <formula>60</formula>
      <formula>300</formula>
    </cfRule>
    <cfRule type="cellIs" dxfId="792" priority="837" stopIfTrue="1" operator="greaterThan">
      <formula>300</formula>
    </cfRule>
  </conditionalFormatting>
  <conditionalFormatting sqref="J112">
    <cfRule type="cellIs" dxfId="791" priority="802" stopIfTrue="1" operator="lessThanOrEqual">
      <formula>9</formula>
    </cfRule>
    <cfRule type="cellIs" dxfId="790" priority="803" stopIfTrue="1" operator="between">
      <formula>9</formula>
      <formula>45</formula>
    </cfRule>
    <cfRule type="cellIs" dxfId="789" priority="804" stopIfTrue="1" operator="greaterThan">
      <formula>45</formula>
    </cfRule>
  </conditionalFormatting>
  <conditionalFormatting sqref="L112">
    <cfRule type="cellIs" dxfId="788" priority="808" stopIfTrue="1" operator="lessThanOrEqual">
      <formula>15</formula>
    </cfRule>
    <cfRule type="cellIs" dxfId="787" priority="809" stopIfTrue="1" operator="between">
      <formula>15</formula>
      <formula>75</formula>
    </cfRule>
    <cfRule type="cellIs" dxfId="786" priority="810" stopIfTrue="1" operator="greaterThan">
      <formula>75</formula>
    </cfRule>
  </conditionalFormatting>
  <conditionalFormatting sqref="M112">
    <cfRule type="cellIs" dxfId="785" priority="811" stopIfTrue="1" operator="lessThanOrEqual">
      <formula>45</formula>
    </cfRule>
    <cfRule type="cellIs" dxfId="784" priority="812" stopIfTrue="1" operator="between">
      <formula>45</formula>
      <formula>225</formula>
    </cfRule>
    <cfRule type="cellIs" dxfId="783" priority="813" stopIfTrue="1" operator="greaterThan">
      <formula>225</formula>
    </cfRule>
  </conditionalFormatting>
  <conditionalFormatting sqref="N112">
    <cfRule type="cellIs" dxfId="782" priority="814" stopIfTrue="1" operator="lessThanOrEqual">
      <formula>3</formula>
    </cfRule>
    <cfRule type="cellIs" dxfId="781" priority="815" stopIfTrue="1" operator="between">
      <formula>3</formula>
      <formula>15</formula>
    </cfRule>
    <cfRule type="cellIs" dxfId="780" priority="816" stopIfTrue="1" operator="greaterThan">
      <formula>15</formula>
    </cfRule>
  </conditionalFormatting>
  <conditionalFormatting sqref="O112 R112:W112">
    <cfRule type="cellIs" dxfId="779" priority="817" stopIfTrue="1" operator="lessThanOrEqual">
      <formula>60</formula>
    </cfRule>
    <cfRule type="cellIs" dxfId="778" priority="818" stopIfTrue="1" operator="between">
      <formula>60</formula>
      <formula>300</formula>
    </cfRule>
    <cfRule type="cellIs" dxfId="777" priority="819" stopIfTrue="1" operator="greaterThan">
      <formula>300</formula>
    </cfRule>
  </conditionalFormatting>
  <conditionalFormatting sqref="J29">
    <cfRule type="cellIs" dxfId="776" priority="784" stopIfTrue="1" operator="lessThanOrEqual">
      <formula>9</formula>
    </cfRule>
    <cfRule type="cellIs" dxfId="775" priority="785" stopIfTrue="1" operator="between">
      <formula>9</formula>
      <formula>45</formula>
    </cfRule>
    <cfRule type="cellIs" dxfId="774" priority="786" stopIfTrue="1" operator="greaterThan">
      <formula>45</formula>
    </cfRule>
  </conditionalFormatting>
  <conditionalFormatting sqref="L29">
    <cfRule type="cellIs" dxfId="773" priority="790" stopIfTrue="1" operator="lessThanOrEqual">
      <formula>15</formula>
    </cfRule>
    <cfRule type="cellIs" dxfId="772" priority="791" stopIfTrue="1" operator="between">
      <formula>15</formula>
      <formula>75</formula>
    </cfRule>
    <cfRule type="cellIs" dxfId="771" priority="792" stopIfTrue="1" operator="greaterThan">
      <formula>75</formula>
    </cfRule>
  </conditionalFormatting>
  <conditionalFormatting sqref="M29">
    <cfRule type="cellIs" dxfId="770" priority="793" stopIfTrue="1" operator="lessThanOrEqual">
      <formula>45</formula>
    </cfRule>
    <cfRule type="cellIs" dxfId="769" priority="794" stopIfTrue="1" operator="between">
      <formula>45</formula>
      <formula>225</formula>
    </cfRule>
    <cfRule type="cellIs" dxfId="768" priority="795" stopIfTrue="1" operator="greaterThan">
      <formula>225</formula>
    </cfRule>
  </conditionalFormatting>
  <conditionalFormatting sqref="N29">
    <cfRule type="cellIs" dxfId="767" priority="796" stopIfTrue="1" operator="lessThanOrEqual">
      <formula>3</formula>
    </cfRule>
    <cfRule type="cellIs" dxfId="766" priority="797" stopIfTrue="1" operator="between">
      <formula>3</formula>
      <formula>15</formula>
    </cfRule>
    <cfRule type="cellIs" dxfId="765" priority="798" stopIfTrue="1" operator="greaterThan">
      <formula>15</formula>
    </cfRule>
  </conditionalFormatting>
  <conditionalFormatting sqref="O29 R29:W29">
    <cfRule type="cellIs" dxfId="764" priority="799" stopIfTrue="1" operator="lessThanOrEqual">
      <formula>60</formula>
    </cfRule>
    <cfRule type="cellIs" dxfId="763" priority="800" stopIfTrue="1" operator="between">
      <formula>60</formula>
      <formula>300</formula>
    </cfRule>
    <cfRule type="cellIs" dxfId="762" priority="801" stopIfTrue="1" operator="greaterThan">
      <formula>300</formula>
    </cfRule>
  </conditionalFormatting>
  <conditionalFormatting sqref="J45">
    <cfRule type="cellIs" dxfId="761" priority="766" stopIfTrue="1" operator="lessThanOrEqual">
      <formula>9</formula>
    </cfRule>
    <cfRule type="cellIs" dxfId="760" priority="767" stopIfTrue="1" operator="between">
      <formula>9</formula>
      <formula>45</formula>
    </cfRule>
    <cfRule type="cellIs" dxfId="759" priority="768" stopIfTrue="1" operator="greaterThan">
      <formula>45</formula>
    </cfRule>
  </conditionalFormatting>
  <conditionalFormatting sqref="K45">
    <cfRule type="cellIs" dxfId="758" priority="769" stopIfTrue="1" operator="lessThanOrEqual">
      <formula>0.3</formula>
    </cfRule>
    <cfRule type="cellIs" dxfId="757" priority="770" stopIfTrue="1" operator="between">
      <formula>0.3</formula>
      <formula>1.5</formula>
    </cfRule>
    <cfRule type="cellIs" dxfId="756" priority="771" stopIfTrue="1" operator="greaterThan">
      <formula>1.5</formula>
    </cfRule>
  </conditionalFormatting>
  <conditionalFormatting sqref="L45">
    <cfRule type="cellIs" dxfId="755" priority="772" stopIfTrue="1" operator="lessThanOrEqual">
      <formula>15</formula>
    </cfRule>
    <cfRule type="cellIs" dxfId="754" priority="773" stopIfTrue="1" operator="between">
      <formula>15</formula>
      <formula>75</formula>
    </cfRule>
    <cfRule type="cellIs" dxfId="753" priority="774" stopIfTrue="1" operator="greaterThan">
      <formula>75</formula>
    </cfRule>
  </conditionalFormatting>
  <conditionalFormatting sqref="M45">
    <cfRule type="cellIs" dxfId="752" priority="775" stopIfTrue="1" operator="lessThanOrEqual">
      <formula>45</formula>
    </cfRule>
    <cfRule type="cellIs" dxfId="751" priority="776" stopIfTrue="1" operator="between">
      <formula>45</formula>
      <formula>225</formula>
    </cfRule>
    <cfRule type="cellIs" dxfId="750" priority="777" stopIfTrue="1" operator="greaterThan">
      <formula>225</formula>
    </cfRule>
  </conditionalFormatting>
  <conditionalFormatting sqref="N45">
    <cfRule type="cellIs" dxfId="749" priority="778" stopIfTrue="1" operator="lessThanOrEqual">
      <formula>3</formula>
    </cfRule>
    <cfRule type="cellIs" dxfId="748" priority="779" stopIfTrue="1" operator="between">
      <formula>3</formula>
      <formula>15</formula>
    </cfRule>
    <cfRule type="cellIs" dxfId="747" priority="780" stopIfTrue="1" operator="greaterThan">
      <formula>15</formula>
    </cfRule>
  </conditionalFormatting>
  <conditionalFormatting sqref="O45 R45:W45">
    <cfRule type="cellIs" dxfId="746" priority="781" stopIfTrue="1" operator="lessThanOrEqual">
      <formula>60</formula>
    </cfRule>
    <cfRule type="cellIs" dxfId="745" priority="782" stopIfTrue="1" operator="between">
      <formula>60</formula>
      <formula>300</formula>
    </cfRule>
    <cfRule type="cellIs" dxfId="744" priority="783" stopIfTrue="1" operator="greaterThan">
      <formula>300</formula>
    </cfRule>
  </conditionalFormatting>
  <conditionalFormatting sqref="J59">
    <cfRule type="cellIs" dxfId="743" priority="748" stopIfTrue="1" operator="lessThanOrEqual">
      <formula>9</formula>
    </cfRule>
    <cfRule type="cellIs" dxfId="742" priority="749" stopIfTrue="1" operator="between">
      <formula>9</formula>
      <formula>45</formula>
    </cfRule>
    <cfRule type="cellIs" dxfId="741" priority="750" stopIfTrue="1" operator="greaterThan">
      <formula>45</formula>
    </cfRule>
  </conditionalFormatting>
  <conditionalFormatting sqref="K59">
    <cfRule type="cellIs" dxfId="740" priority="751" stopIfTrue="1" operator="lessThanOrEqual">
      <formula>0.3</formula>
    </cfRule>
    <cfRule type="cellIs" dxfId="739" priority="752" stopIfTrue="1" operator="between">
      <formula>0.3</formula>
      <formula>1.5</formula>
    </cfRule>
    <cfRule type="cellIs" dxfId="738" priority="753" stopIfTrue="1" operator="greaterThan">
      <formula>1.5</formula>
    </cfRule>
  </conditionalFormatting>
  <conditionalFormatting sqref="L59">
    <cfRule type="cellIs" dxfId="737" priority="754" stopIfTrue="1" operator="lessThanOrEqual">
      <formula>15</formula>
    </cfRule>
    <cfRule type="cellIs" dxfId="736" priority="755" stopIfTrue="1" operator="between">
      <formula>15</formula>
      <formula>75</formula>
    </cfRule>
    <cfRule type="cellIs" dxfId="735" priority="756" stopIfTrue="1" operator="greaterThan">
      <formula>75</formula>
    </cfRule>
  </conditionalFormatting>
  <conditionalFormatting sqref="M59">
    <cfRule type="cellIs" dxfId="734" priority="757" stopIfTrue="1" operator="lessThanOrEqual">
      <formula>45</formula>
    </cfRule>
    <cfRule type="cellIs" dxfId="733" priority="758" stopIfTrue="1" operator="between">
      <formula>45</formula>
      <formula>225</formula>
    </cfRule>
    <cfRule type="cellIs" dxfId="732" priority="759" stopIfTrue="1" operator="greaterThan">
      <formula>225</formula>
    </cfRule>
  </conditionalFormatting>
  <conditionalFormatting sqref="N59">
    <cfRule type="cellIs" dxfId="731" priority="760" stopIfTrue="1" operator="lessThanOrEqual">
      <formula>3</formula>
    </cfRule>
    <cfRule type="cellIs" dxfId="730" priority="761" stopIfTrue="1" operator="between">
      <formula>3</formula>
      <formula>15</formula>
    </cfRule>
    <cfRule type="cellIs" dxfId="729" priority="762" stopIfTrue="1" operator="greaterThan">
      <formula>15</formula>
    </cfRule>
  </conditionalFormatting>
  <conditionalFormatting sqref="O59 R59:W59">
    <cfRule type="cellIs" dxfId="728" priority="763" stopIfTrue="1" operator="lessThanOrEqual">
      <formula>60</formula>
    </cfRule>
    <cfRule type="cellIs" dxfId="727" priority="764" stopIfTrue="1" operator="between">
      <formula>60</formula>
      <formula>300</formula>
    </cfRule>
    <cfRule type="cellIs" dxfId="726" priority="765" stopIfTrue="1" operator="greaterThan">
      <formula>300</formula>
    </cfRule>
  </conditionalFormatting>
  <conditionalFormatting sqref="J75">
    <cfRule type="cellIs" dxfId="725" priority="730" stopIfTrue="1" operator="lessThanOrEqual">
      <formula>9</formula>
    </cfRule>
    <cfRule type="cellIs" dxfId="724" priority="731" stopIfTrue="1" operator="between">
      <formula>9</formula>
      <formula>45</formula>
    </cfRule>
    <cfRule type="cellIs" dxfId="723" priority="732" stopIfTrue="1" operator="greaterThan">
      <formula>45</formula>
    </cfRule>
  </conditionalFormatting>
  <conditionalFormatting sqref="K75">
    <cfRule type="cellIs" dxfId="722" priority="733" stopIfTrue="1" operator="lessThanOrEqual">
      <formula>0.3</formula>
    </cfRule>
    <cfRule type="cellIs" dxfId="721" priority="734" stopIfTrue="1" operator="between">
      <formula>0.3</formula>
      <formula>1.5</formula>
    </cfRule>
    <cfRule type="cellIs" dxfId="720" priority="735" stopIfTrue="1" operator="greaterThan">
      <formula>1.5</formula>
    </cfRule>
  </conditionalFormatting>
  <conditionalFormatting sqref="L75">
    <cfRule type="cellIs" dxfId="719" priority="736" stopIfTrue="1" operator="lessThanOrEqual">
      <formula>15</formula>
    </cfRule>
    <cfRule type="cellIs" dxfId="718" priority="737" stopIfTrue="1" operator="between">
      <formula>15</formula>
      <formula>75</formula>
    </cfRule>
    <cfRule type="cellIs" dxfId="717" priority="738" stopIfTrue="1" operator="greaterThan">
      <formula>75</formula>
    </cfRule>
  </conditionalFormatting>
  <conditionalFormatting sqref="M75">
    <cfRule type="cellIs" dxfId="716" priority="739" stopIfTrue="1" operator="lessThanOrEqual">
      <formula>45</formula>
    </cfRule>
    <cfRule type="cellIs" dxfId="715" priority="740" stopIfTrue="1" operator="between">
      <formula>45</formula>
      <formula>225</formula>
    </cfRule>
    <cfRule type="cellIs" dxfId="714" priority="741" stopIfTrue="1" operator="greaterThan">
      <formula>225</formula>
    </cfRule>
  </conditionalFormatting>
  <conditionalFormatting sqref="N75">
    <cfRule type="cellIs" dxfId="713" priority="742" stopIfTrue="1" operator="lessThanOrEqual">
      <formula>3</formula>
    </cfRule>
    <cfRule type="cellIs" dxfId="712" priority="743" stopIfTrue="1" operator="between">
      <formula>3</formula>
      <formula>15</formula>
    </cfRule>
    <cfRule type="cellIs" dxfId="711" priority="744" stopIfTrue="1" operator="greaterThan">
      <formula>15</formula>
    </cfRule>
  </conditionalFormatting>
  <conditionalFormatting sqref="O75 R75:W75">
    <cfRule type="cellIs" dxfId="710" priority="745" stopIfTrue="1" operator="lessThanOrEqual">
      <formula>60</formula>
    </cfRule>
    <cfRule type="cellIs" dxfId="709" priority="746" stopIfTrue="1" operator="between">
      <formula>60</formula>
      <formula>300</formula>
    </cfRule>
    <cfRule type="cellIs" dxfId="708" priority="747" stopIfTrue="1" operator="greaterThan">
      <formula>300</formula>
    </cfRule>
  </conditionalFormatting>
  <conditionalFormatting sqref="J87">
    <cfRule type="cellIs" dxfId="707" priority="712" stopIfTrue="1" operator="lessThanOrEqual">
      <formula>9</formula>
    </cfRule>
    <cfRule type="cellIs" dxfId="706" priority="713" stopIfTrue="1" operator="between">
      <formula>9</formula>
      <formula>45</formula>
    </cfRule>
    <cfRule type="cellIs" dxfId="705" priority="714" stopIfTrue="1" operator="greaterThan">
      <formula>45</formula>
    </cfRule>
  </conditionalFormatting>
  <conditionalFormatting sqref="K87">
    <cfRule type="cellIs" dxfId="704" priority="715" stopIfTrue="1" operator="lessThanOrEqual">
      <formula>0.3</formula>
    </cfRule>
    <cfRule type="cellIs" dxfId="703" priority="716" stopIfTrue="1" operator="between">
      <formula>0.3</formula>
      <formula>1.5</formula>
    </cfRule>
    <cfRule type="cellIs" dxfId="702" priority="717" stopIfTrue="1" operator="greaterThan">
      <formula>1.5</formula>
    </cfRule>
  </conditionalFormatting>
  <conditionalFormatting sqref="L87">
    <cfRule type="cellIs" dxfId="701" priority="718" stopIfTrue="1" operator="lessThanOrEqual">
      <formula>15</formula>
    </cfRule>
    <cfRule type="cellIs" dxfId="700" priority="719" stopIfTrue="1" operator="between">
      <formula>15</formula>
      <formula>75</formula>
    </cfRule>
    <cfRule type="cellIs" dxfId="699" priority="720" stopIfTrue="1" operator="greaterThan">
      <formula>75</formula>
    </cfRule>
  </conditionalFormatting>
  <conditionalFormatting sqref="M87">
    <cfRule type="cellIs" dxfId="698" priority="721" stopIfTrue="1" operator="lessThanOrEqual">
      <formula>45</formula>
    </cfRule>
    <cfRule type="cellIs" dxfId="697" priority="722" stopIfTrue="1" operator="between">
      <formula>45</formula>
      <formula>225</formula>
    </cfRule>
    <cfRule type="cellIs" dxfId="696" priority="723" stopIfTrue="1" operator="greaterThan">
      <formula>225</formula>
    </cfRule>
  </conditionalFormatting>
  <conditionalFormatting sqref="N87">
    <cfRule type="cellIs" dxfId="695" priority="724" stopIfTrue="1" operator="lessThanOrEqual">
      <formula>3</formula>
    </cfRule>
    <cfRule type="cellIs" dxfId="694" priority="725" stopIfTrue="1" operator="between">
      <formula>3</formula>
      <formula>15</formula>
    </cfRule>
    <cfRule type="cellIs" dxfId="693" priority="726" stopIfTrue="1" operator="greaterThan">
      <formula>15</formula>
    </cfRule>
  </conditionalFormatting>
  <conditionalFormatting sqref="O87 R87:W87">
    <cfRule type="cellIs" dxfId="692" priority="727" stopIfTrue="1" operator="lessThanOrEqual">
      <formula>60</formula>
    </cfRule>
    <cfRule type="cellIs" dxfId="691" priority="728" stopIfTrue="1" operator="between">
      <formula>60</formula>
      <formula>300</formula>
    </cfRule>
    <cfRule type="cellIs" dxfId="690" priority="729" stopIfTrue="1" operator="greaterThan">
      <formula>300</formula>
    </cfRule>
  </conditionalFormatting>
  <conditionalFormatting sqref="J99">
    <cfRule type="cellIs" dxfId="689" priority="694" stopIfTrue="1" operator="lessThanOrEqual">
      <formula>9</formula>
    </cfRule>
    <cfRule type="cellIs" dxfId="688" priority="695" stopIfTrue="1" operator="between">
      <formula>9</formula>
      <formula>45</formula>
    </cfRule>
    <cfRule type="cellIs" dxfId="687" priority="696" stopIfTrue="1" operator="greaterThan">
      <formula>45</formula>
    </cfRule>
  </conditionalFormatting>
  <conditionalFormatting sqref="K99">
    <cfRule type="cellIs" dxfId="686" priority="697" stopIfTrue="1" operator="lessThanOrEqual">
      <formula>0.3</formula>
    </cfRule>
    <cfRule type="cellIs" dxfId="685" priority="698" stopIfTrue="1" operator="between">
      <formula>0.3</formula>
      <formula>1.5</formula>
    </cfRule>
    <cfRule type="cellIs" dxfId="684" priority="699" stopIfTrue="1" operator="greaterThan">
      <formula>1.5</formula>
    </cfRule>
  </conditionalFormatting>
  <conditionalFormatting sqref="L99">
    <cfRule type="cellIs" dxfId="683" priority="700" stopIfTrue="1" operator="lessThanOrEqual">
      <formula>15</formula>
    </cfRule>
    <cfRule type="cellIs" dxfId="682" priority="701" stopIfTrue="1" operator="between">
      <formula>15</formula>
      <formula>75</formula>
    </cfRule>
    <cfRule type="cellIs" dxfId="681" priority="702" stopIfTrue="1" operator="greaterThan">
      <formula>75</formula>
    </cfRule>
  </conditionalFormatting>
  <conditionalFormatting sqref="M99">
    <cfRule type="cellIs" dxfId="680" priority="703" stopIfTrue="1" operator="lessThanOrEqual">
      <formula>45</formula>
    </cfRule>
    <cfRule type="cellIs" dxfId="679" priority="704" stopIfTrue="1" operator="between">
      <formula>45</formula>
      <formula>225</formula>
    </cfRule>
    <cfRule type="cellIs" dxfId="678" priority="705" stopIfTrue="1" operator="greaterThan">
      <formula>225</formula>
    </cfRule>
  </conditionalFormatting>
  <conditionalFormatting sqref="N99">
    <cfRule type="cellIs" dxfId="677" priority="706" stopIfTrue="1" operator="lessThanOrEqual">
      <formula>3</formula>
    </cfRule>
    <cfRule type="cellIs" dxfId="676" priority="707" stopIfTrue="1" operator="between">
      <formula>3</formula>
      <formula>15</formula>
    </cfRule>
    <cfRule type="cellIs" dxfId="675" priority="708" stopIfTrue="1" operator="greaterThan">
      <formula>15</formula>
    </cfRule>
  </conditionalFormatting>
  <conditionalFormatting sqref="O99 R99:W99">
    <cfRule type="cellIs" dxfId="674" priority="709" stopIfTrue="1" operator="lessThanOrEqual">
      <formula>60</formula>
    </cfRule>
    <cfRule type="cellIs" dxfId="673" priority="710" stopIfTrue="1" operator="between">
      <formula>60</formula>
      <formula>300</formula>
    </cfRule>
    <cfRule type="cellIs" dxfId="672" priority="711" stopIfTrue="1" operator="greaterThan">
      <formula>300</formula>
    </cfRule>
  </conditionalFormatting>
  <conditionalFormatting sqref="J113">
    <cfRule type="cellIs" dxfId="671" priority="679" stopIfTrue="1" operator="lessThanOrEqual">
      <formula>9</formula>
    </cfRule>
    <cfRule type="cellIs" dxfId="670" priority="680" stopIfTrue="1" operator="between">
      <formula>9</formula>
      <formula>45</formula>
    </cfRule>
    <cfRule type="cellIs" dxfId="669" priority="681" stopIfTrue="1" operator="greaterThan">
      <formula>45</formula>
    </cfRule>
  </conditionalFormatting>
  <conditionalFormatting sqref="L113">
    <cfRule type="cellIs" dxfId="668" priority="682" stopIfTrue="1" operator="lessThanOrEqual">
      <formula>15</formula>
    </cfRule>
    <cfRule type="cellIs" dxfId="667" priority="683" stopIfTrue="1" operator="between">
      <formula>15</formula>
      <formula>75</formula>
    </cfRule>
    <cfRule type="cellIs" dxfId="666" priority="684" stopIfTrue="1" operator="greaterThan">
      <formula>75</formula>
    </cfRule>
  </conditionalFormatting>
  <conditionalFormatting sqref="M113">
    <cfRule type="cellIs" dxfId="665" priority="685" stopIfTrue="1" operator="lessThanOrEqual">
      <formula>45</formula>
    </cfRule>
    <cfRule type="cellIs" dxfId="664" priority="686" stopIfTrue="1" operator="between">
      <formula>45</formula>
      <formula>225</formula>
    </cfRule>
    <cfRule type="cellIs" dxfId="663" priority="687" stopIfTrue="1" operator="greaterThan">
      <formula>225</formula>
    </cfRule>
  </conditionalFormatting>
  <conditionalFormatting sqref="N113">
    <cfRule type="cellIs" dxfId="662" priority="688" stopIfTrue="1" operator="lessThanOrEqual">
      <formula>3</formula>
    </cfRule>
    <cfRule type="cellIs" dxfId="661" priority="689" stopIfTrue="1" operator="between">
      <formula>3</formula>
      <formula>15</formula>
    </cfRule>
    <cfRule type="cellIs" dxfId="660" priority="690" stopIfTrue="1" operator="greaterThan">
      <formula>15</formula>
    </cfRule>
  </conditionalFormatting>
  <conditionalFormatting sqref="O113 R113:W113">
    <cfRule type="cellIs" dxfId="659" priority="691" stopIfTrue="1" operator="lessThanOrEqual">
      <formula>60</formula>
    </cfRule>
    <cfRule type="cellIs" dxfId="658" priority="692" stopIfTrue="1" operator="between">
      <formula>60</formula>
      <formula>300</formula>
    </cfRule>
    <cfRule type="cellIs" dxfId="657" priority="693" stopIfTrue="1" operator="greaterThan">
      <formula>300</formula>
    </cfRule>
  </conditionalFormatting>
  <conditionalFormatting sqref="J129">
    <cfRule type="cellIs" dxfId="656" priority="664" stopIfTrue="1" operator="lessThanOrEqual">
      <formula>9</formula>
    </cfRule>
    <cfRule type="cellIs" dxfId="655" priority="665" stopIfTrue="1" operator="between">
      <formula>9</formula>
      <formula>45</formula>
    </cfRule>
    <cfRule type="cellIs" dxfId="654" priority="666" stopIfTrue="1" operator="greaterThan">
      <formula>45</formula>
    </cfRule>
  </conditionalFormatting>
  <conditionalFormatting sqref="L129">
    <cfRule type="cellIs" dxfId="653" priority="667" stopIfTrue="1" operator="lessThanOrEqual">
      <formula>15</formula>
    </cfRule>
    <cfRule type="cellIs" dxfId="652" priority="668" stopIfTrue="1" operator="between">
      <formula>15</formula>
      <formula>75</formula>
    </cfRule>
    <cfRule type="cellIs" dxfId="651" priority="669" stopIfTrue="1" operator="greaterThan">
      <formula>75</formula>
    </cfRule>
  </conditionalFormatting>
  <conditionalFormatting sqref="M129">
    <cfRule type="cellIs" dxfId="650" priority="670" stopIfTrue="1" operator="lessThanOrEqual">
      <formula>45</formula>
    </cfRule>
    <cfRule type="cellIs" dxfId="649" priority="671" stopIfTrue="1" operator="between">
      <formula>45</formula>
      <formula>225</formula>
    </cfRule>
    <cfRule type="cellIs" dxfId="648" priority="672" stopIfTrue="1" operator="greaterThan">
      <formula>225</formula>
    </cfRule>
  </conditionalFormatting>
  <conditionalFormatting sqref="N129">
    <cfRule type="cellIs" dxfId="647" priority="673" stopIfTrue="1" operator="lessThanOrEqual">
      <formula>3</formula>
    </cfRule>
    <cfRule type="cellIs" dxfId="646" priority="674" stopIfTrue="1" operator="between">
      <formula>3</formula>
      <formula>15</formula>
    </cfRule>
    <cfRule type="cellIs" dxfId="645" priority="675" stopIfTrue="1" operator="greaterThan">
      <formula>15</formula>
    </cfRule>
  </conditionalFormatting>
  <conditionalFormatting sqref="O129 R129:W129">
    <cfRule type="cellIs" dxfId="644" priority="676" stopIfTrue="1" operator="lessThanOrEqual">
      <formula>60</formula>
    </cfRule>
    <cfRule type="cellIs" dxfId="643" priority="677" stopIfTrue="1" operator="between">
      <formula>60</formula>
      <formula>300</formula>
    </cfRule>
    <cfRule type="cellIs" dxfId="642" priority="678" stopIfTrue="1" operator="greaterThan">
      <formula>300</formula>
    </cfRule>
  </conditionalFormatting>
  <conditionalFormatting sqref="J141">
    <cfRule type="cellIs" dxfId="641" priority="649" stopIfTrue="1" operator="lessThanOrEqual">
      <formula>9</formula>
    </cfRule>
    <cfRule type="cellIs" dxfId="640" priority="650" stopIfTrue="1" operator="between">
      <formula>9</formula>
      <formula>45</formula>
    </cfRule>
    <cfRule type="cellIs" dxfId="639" priority="651" stopIfTrue="1" operator="greaterThan">
      <formula>45</formula>
    </cfRule>
  </conditionalFormatting>
  <conditionalFormatting sqref="L141">
    <cfRule type="cellIs" dxfId="638" priority="652" stopIfTrue="1" operator="lessThanOrEqual">
      <formula>15</formula>
    </cfRule>
    <cfRule type="cellIs" dxfId="637" priority="653" stopIfTrue="1" operator="between">
      <formula>15</formula>
      <formula>75</formula>
    </cfRule>
    <cfRule type="cellIs" dxfId="636" priority="654" stopIfTrue="1" operator="greaterThan">
      <formula>75</formula>
    </cfRule>
  </conditionalFormatting>
  <conditionalFormatting sqref="M141">
    <cfRule type="cellIs" dxfId="635" priority="655" stopIfTrue="1" operator="lessThanOrEqual">
      <formula>45</formula>
    </cfRule>
    <cfRule type="cellIs" dxfId="634" priority="656" stopIfTrue="1" operator="between">
      <formula>45</formula>
      <formula>225</formula>
    </cfRule>
    <cfRule type="cellIs" dxfId="633" priority="657" stopIfTrue="1" operator="greaterThan">
      <formula>225</formula>
    </cfRule>
  </conditionalFormatting>
  <conditionalFormatting sqref="N141">
    <cfRule type="cellIs" dxfId="632" priority="658" stopIfTrue="1" operator="lessThanOrEqual">
      <formula>3</formula>
    </cfRule>
    <cfRule type="cellIs" dxfId="631" priority="659" stopIfTrue="1" operator="between">
      <formula>3</formula>
      <formula>15</formula>
    </cfRule>
    <cfRule type="cellIs" dxfId="630" priority="660" stopIfTrue="1" operator="greaterThan">
      <formula>15</formula>
    </cfRule>
  </conditionalFormatting>
  <conditionalFormatting sqref="O141 R141:W141">
    <cfRule type="cellIs" dxfId="629" priority="661" stopIfTrue="1" operator="lessThanOrEqual">
      <formula>60</formula>
    </cfRule>
    <cfRule type="cellIs" dxfId="628" priority="662" stopIfTrue="1" operator="between">
      <formula>60</formula>
      <formula>300</formula>
    </cfRule>
    <cfRule type="cellIs" dxfId="627" priority="663" stopIfTrue="1" operator="greaterThan">
      <formula>300</formula>
    </cfRule>
  </conditionalFormatting>
  <conditionalFormatting sqref="J153">
    <cfRule type="cellIs" dxfId="626" priority="634" stopIfTrue="1" operator="lessThanOrEqual">
      <formula>9</formula>
    </cfRule>
    <cfRule type="cellIs" dxfId="625" priority="635" stopIfTrue="1" operator="between">
      <formula>9</formula>
      <formula>45</formula>
    </cfRule>
    <cfRule type="cellIs" dxfId="624" priority="636" stopIfTrue="1" operator="greaterThan">
      <formula>45</formula>
    </cfRule>
  </conditionalFormatting>
  <conditionalFormatting sqref="L153">
    <cfRule type="cellIs" dxfId="623" priority="637" stopIfTrue="1" operator="lessThanOrEqual">
      <formula>15</formula>
    </cfRule>
    <cfRule type="cellIs" dxfId="622" priority="638" stopIfTrue="1" operator="between">
      <formula>15</formula>
      <formula>75</formula>
    </cfRule>
    <cfRule type="cellIs" dxfId="621" priority="639" stopIfTrue="1" operator="greaterThan">
      <formula>75</formula>
    </cfRule>
  </conditionalFormatting>
  <conditionalFormatting sqref="M153">
    <cfRule type="cellIs" dxfId="620" priority="640" stopIfTrue="1" operator="lessThanOrEqual">
      <formula>45</formula>
    </cfRule>
    <cfRule type="cellIs" dxfId="619" priority="641" stopIfTrue="1" operator="between">
      <formula>45</formula>
      <formula>225</formula>
    </cfRule>
    <cfRule type="cellIs" dxfId="618" priority="642" stopIfTrue="1" operator="greaterThan">
      <formula>225</formula>
    </cfRule>
  </conditionalFormatting>
  <conditionalFormatting sqref="N153">
    <cfRule type="cellIs" dxfId="617" priority="643" stopIfTrue="1" operator="lessThanOrEqual">
      <formula>3</formula>
    </cfRule>
    <cfRule type="cellIs" dxfId="616" priority="644" stopIfTrue="1" operator="between">
      <formula>3</formula>
      <formula>15</formula>
    </cfRule>
    <cfRule type="cellIs" dxfId="615" priority="645" stopIfTrue="1" operator="greaterThan">
      <formula>15</formula>
    </cfRule>
  </conditionalFormatting>
  <conditionalFormatting sqref="O153 R153:W153">
    <cfRule type="cellIs" dxfId="614" priority="646" stopIfTrue="1" operator="lessThanOrEqual">
      <formula>60</formula>
    </cfRule>
    <cfRule type="cellIs" dxfId="613" priority="647" stopIfTrue="1" operator="between">
      <formula>60</formula>
      <formula>300</formula>
    </cfRule>
    <cfRule type="cellIs" dxfId="612" priority="648" stopIfTrue="1" operator="greaterThan">
      <formula>300</formula>
    </cfRule>
  </conditionalFormatting>
  <conditionalFormatting sqref="J165">
    <cfRule type="cellIs" dxfId="611" priority="619" stopIfTrue="1" operator="lessThanOrEqual">
      <formula>9</formula>
    </cfRule>
    <cfRule type="cellIs" dxfId="610" priority="620" stopIfTrue="1" operator="between">
      <formula>9</formula>
      <formula>45</formula>
    </cfRule>
    <cfRule type="cellIs" dxfId="609" priority="621" stopIfTrue="1" operator="greaterThan">
      <formula>45</formula>
    </cfRule>
  </conditionalFormatting>
  <conditionalFormatting sqref="L165">
    <cfRule type="cellIs" dxfId="608" priority="622" stopIfTrue="1" operator="lessThanOrEqual">
      <formula>15</formula>
    </cfRule>
    <cfRule type="cellIs" dxfId="607" priority="623" stopIfTrue="1" operator="between">
      <formula>15</formula>
      <formula>75</formula>
    </cfRule>
    <cfRule type="cellIs" dxfId="606" priority="624" stopIfTrue="1" operator="greaterThan">
      <formula>75</formula>
    </cfRule>
  </conditionalFormatting>
  <conditionalFormatting sqref="M165">
    <cfRule type="cellIs" dxfId="605" priority="625" stopIfTrue="1" operator="lessThanOrEqual">
      <formula>45</formula>
    </cfRule>
    <cfRule type="cellIs" dxfId="604" priority="626" stopIfTrue="1" operator="between">
      <formula>45</formula>
      <formula>225</formula>
    </cfRule>
    <cfRule type="cellIs" dxfId="603" priority="627" stopIfTrue="1" operator="greaterThan">
      <formula>225</formula>
    </cfRule>
  </conditionalFormatting>
  <conditionalFormatting sqref="N165">
    <cfRule type="cellIs" dxfId="602" priority="628" stopIfTrue="1" operator="lessThanOrEqual">
      <formula>3</formula>
    </cfRule>
    <cfRule type="cellIs" dxfId="601" priority="629" stopIfTrue="1" operator="between">
      <formula>3</formula>
      <formula>15</formula>
    </cfRule>
    <cfRule type="cellIs" dxfId="600" priority="630" stopIfTrue="1" operator="greaterThan">
      <formula>15</formula>
    </cfRule>
  </conditionalFormatting>
  <conditionalFormatting sqref="O165 R165:W165">
    <cfRule type="cellIs" dxfId="599" priority="631" stopIfTrue="1" operator="lessThanOrEqual">
      <formula>60</formula>
    </cfRule>
    <cfRule type="cellIs" dxfId="598" priority="632" stopIfTrue="1" operator="between">
      <formula>60</formula>
      <formula>300</formula>
    </cfRule>
    <cfRule type="cellIs" dxfId="597" priority="633" stopIfTrue="1" operator="greaterThan">
      <formula>300</formula>
    </cfRule>
  </conditionalFormatting>
  <conditionalFormatting sqref="J177">
    <cfRule type="cellIs" dxfId="596" priority="604" stopIfTrue="1" operator="lessThanOrEqual">
      <formula>9</formula>
    </cfRule>
    <cfRule type="cellIs" dxfId="595" priority="605" stopIfTrue="1" operator="between">
      <formula>9</formula>
      <formula>45</formula>
    </cfRule>
    <cfRule type="cellIs" dxfId="594" priority="606" stopIfTrue="1" operator="greaterThan">
      <formula>45</formula>
    </cfRule>
  </conditionalFormatting>
  <conditionalFormatting sqref="L177">
    <cfRule type="cellIs" dxfId="593" priority="607" stopIfTrue="1" operator="lessThanOrEqual">
      <formula>15</formula>
    </cfRule>
    <cfRule type="cellIs" dxfId="592" priority="608" stopIfTrue="1" operator="between">
      <formula>15</formula>
      <formula>75</formula>
    </cfRule>
    <cfRule type="cellIs" dxfId="591" priority="609" stopIfTrue="1" operator="greaterThan">
      <formula>75</formula>
    </cfRule>
  </conditionalFormatting>
  <conditionalFormatting sqref="M177">
    <cfRule type="cellIs" dxfId="590" priority="610" stopIfTrue="1" operator="lessThanOrEqual">
      <formula>45</formula>
    </cfRule>
    <cfRule type="cellIs" dxfId="589" priority="611" stopIfTrue="1" operator="between">
      <formula>45</formula>
      <formula>225</formula>
    </cfRule>
    <cfRule type="cellIs" dxfId="588" priority="612" stopIfTrue="1" operator="greaterThan">
      <formula>225</formula>
    </cfRule>
  </conditionalFormatting>
  <conditionalFormatting sqref="N177">
    <cfRule type="cellIs" dxfId="587" priority="613" stopIfTrue="1" operator="lessThanOrEqual">
      <formula>3</formula>
    </cfRule>
    <cfRule type="cellIs" dxfId="586" priority="614" stopIfTrue="1" operator="between">
      <formula>3</formula>
      <formula>15</formula>
    </cfRule>
    <cfRule type="cellIs" dxfId="585" priority="615" stopIfTrue="1" operator="greaterThan">
      <formula>15</formula>
    </cfRule>
  </conditionalFormatting>
  <conditionalFormatting sqref="O177 R177:W177">
    <cfRule type="cellIs" dxfId="584" priority="616" stopIfTrue="1" operator="lessThanOrEqual">
      <formula>60</formula>
    </cfRule>
    <cfRule type="cellIs" dxfId="583" priority="617" stopIfTrue="1" operator="between">
      <formula>60</formula>
      <formula>300</formula>
    </cfRule>
    <cfRule type="cellIs" dxfId="582" priority="618" stopIfTrue="1" operator="greaterThan">
      <formula>300</formula>
    </cfRule>
  </conditionalFormatting>
  <conditionalFormatting sqref="J30">
    <cfRule type="cellIs" dxfId="581" priority="586" stopIfTrue="1" operator="lessThanOrEqual">
      <formula>9</formula>
    </cfRule>
    <cfRule type="cellIs" dxfId="580" priority="587" stopIfTrue="1" operator="between">
      <formula>9</formula>
      <formula>45</formula>
    </cfRule>
    <cfRule type="cellIs" dxfId="579" priority="588" stopIfTrue="1" operator="greaterThan">
      <formula>45</formula>
    </cfRule>
  </conditionalFormatting>
  <conditionalFormatting sqref="L30">
    <cfRule type="cellIs" dxfId="578" priority="592" stopIfTrue="1" operator="lessThanOrEqual">
      <formula>15</formula>
    </cfRule>
    <cfRule type="cellIs" dxfId="577" priority="593" stopIfTrue="1" operator="between">
      <formula>15</formula>
      <formula>75</formula>
    </cfRule>
    <cfRule type="cellIs" dxfId="576" priority="594" stopIfTrue="1" operator="greaterThan">
      <formula>75</formula>
    </cfRule>
  </conditionalFormatting>
  <conditionalFormatting sqref="M30">
    <cfRule type="cellIs" dxfId="575" priority="595" stopIfTrue="1" operator="lessThanOrEqual">
      <formula>45</formula>
    </cfRule>
    <cfRule type="cellIs" dxfId="574" priority="596" stopIfTrue="1" operator="between">
      <formula>45</formula>
      <formula>225</formula>
    </cfRule>
    <cfRule type="cellIs" dxfId="573" priority="597" stopIfTrue="1" operator="greaterThan">
      <formula>225</formula>
    </cfRule>
  </conditionalFormatting>
  <conditionalFormatting sqref="N30">
    <cfRule type="cellIs" dxfId="572" priority="598" stopIfTrue="1" operator="lessThanOrEqual">
      <formula>3</formula>
    </cfRule>
    <cfRule type="cellIs" dxfId="571" priority="599" stopIfTrue="1" operator="between">
      <formula>3</formula>
      <formula>15</formula>
    </cfRule>
    <cfRule type="cellIs" dxfId="570" priority="600" stopIfTrue="1" operator="greaterThan">
      <formula>15</formula>
    </cfRule>
  </conditionalFormatting>
  <conditionalFormatting sqref="O30 R30:W30">
    <cfRule type="cellIs" dxfId="569" priority="601" stopIfTrue="1" operator="lessThanOrEqual">
      <formula>60</formula>
    </cfRule>
    <cfRule type="cellIs" dxfId="568" priority="602" stopIfTrue="1" operator="between">
      <formula>60</formula>
      <formula>300</formula>
    </cfRule>
    <cfRule type="cellIs" dxfId="567" priority="603" stopIfTrue="1" operator="greaterThan">
      <formula>300</formula>
    </cfRule>
  </conditionalFormatting>
  <conditionalFormatting sqref="J60">
    <cfRule type="cellIs" dxfId="566" priority="568" stopIfTrue="1" operator="lessThanOrEqual">
      <formula>9</formula>
    </cfRule>
    <cfRule type="cellIs" dxfId="565" priority="569" stopIfTrue="1" operator="between">
      <formula>9</formula>
      <formula>45</formula>
    </cfRule>
    <cfRule type="cellIs" dxfId="564" priority="570" stopIfTrue="1" operator="greaterThan">
      <formula>45</formula>
    </cfRule>
  </conditionalFormatting>
  <conditionalFormatting sqref="K60">
    <cfRule type="cellIs" dxfId="563" priority="571" stopIfTrue="1" operator="lessThanOrEqual">
      <formula>0.3</formula>
    </cfRule>
    <cfRule type="cellIs" dxfId="562" priority="572" stopIfTrue="1" operator="between">
      <formula>0.3</formula>
      <formula>1.5</formula>
    </cfRule>
    <cfRule type="cellIs" dxfId="561" priority="573" stopIfTrue="1" operator="greaterThan">
      <formula>1.5</formula>
    </cfRule>
  </conditionalFormatting>
  <conditionalFormatting sqref="L60">
    <cfRule type="cellIs" dxfId="560" priority="574" stopIfTrue="1" operator="lessThanOrEqual">
      <formula>15</formula>
    </cfRule>
    <cfRule type="cellIs" dxfId="559" priority="575" stopIfTrue="1" operator="between">
      <formula>15</formula>
      <formula>75</formula>
    </cfRule>
    <cfRule type="cellIs" dxfId="558" priority="576" stopIfTrue="1" operator="greaterThan">
      <formula>75</formula>
    </cfRule>
  </conditionalFormatting>
  <conditionalFormatting sqref="M60">
    <cfRule type="cellIs" dxfId="557" priority="577" stopIfTrue="1" operator="lessThanOrEqual">
      <formula>45</formula>
    </cfRule>
    <cfRule type="cellIs" dxfId="556" priority="578" stopIfTrue="1" operator="between">
      <formula>45</formula>
      <formula>225</formula>
    </cfRule>
    <cfRule type="cellIs" dxfId="555" priority="579" stopIfTrue="1" operator="greaterThan">
      <formula>225</formula>
    </cfRule>
  </conditionalFormatting>
  <conditionalFormatting sqref="N60">
    <cfRule type="cellIs" dxfId="554" priority="580" stopIfTrue="1" operator="lessThanOrEqual">
      <formula>3</formula>
    </cfRule>
    <cfRule type="cellIs" dxfId="553" priority="581" stopIfTrue="1" operator="between">
      <formula>3</formula>
      <formula>15</formula>
    </cfRule>
    <cfRule type="cellIs" dxfId="552" priority="582" stopIfTrue="1" operator="greaterThan">
      <formula>15</formula>
    </cfRule>
  </conditionalFormatting>
  <conditionalFormatting sqref="O60 R60:W60">
    <cfRule type="cellIs" dxfId="551" priority="583" stopIfTrue="1" operator="lessThanOrEqual">
      <formula>60</formula>
    </cfRule>
    <cfRule type="cellIs" dxfId="550" priority="584" stopIfTrue="1" operator="between">
      <formula>60</formula>
      <formula>300</formula>
    </cfRule>
    <cfRule type="cellIs" dxfId="549" priority="585" stopIfTrue="1" operator="greaterThan">
      <formula>300</formula>
    </cfRule>
  </conditionalFormatting>
  <conditionalFormatting sqref="J114">
    <cfRule type="cellIs" dxfId="548" priority="550" stopIfTrue="1" operator="lessThanOrEqual">
      <formula>9</formula>
    </cfRule>
    <cfRule type="cellIs" dxfId="547" priority="551" stopIfTrue="1" operator="between">
      <formula>9</formula>
      <formula>45</formula>
    </cfRule>
    <cfRule type="cellIs" dxfId="546" priority="552" stopIfTrue="1" operator="greaterThan">
      <formula>45</formula>
    </cfRule>
  </conditionalFormatting>
  <conditionalFormatting sqref="L114">
    <cfRule type="cellIs" dxfId="545" priority="556" stopIfTrue="1" operator="lessThanOrEqual">
      <formula>15</formula>
    </cfRule>
    <cfRule type="cellIs" dxfId="544" priority="557" stopIfTrue="1" operator="between">
      <formula>15</formula>
      <formula>75</formula>
    </cfRule>
    <cfRule type="cellIs" dxfId="543" priority="558" stopIfTrue="1" operator="greaterThan">
      <formula>75</formula>
    </cfRule>
  </conditionalFormatting>
  <conditionalFormatting sqref="M114">
    <cfRule type="cellIs" dxfId="542" priority="559" stopIfTrue="1" operator="lessThanOrEqual">
      <formula>45</formula>
    </cfRule>
    <cfRule type="cellIs" dxfId="541" priority="560" stopIfTrue="1" operator="between">
      <formula>45</formula>
      <formula>225</formula>
    </cfRule>
    <cfRule type="cellIs" dxfId="540" priority="561" stopIfTrue="1" operator="greaterThan">
      <formula>225</formula>
    </cfRule>
  </conditionalFormatting>
  <conditionalFormatting sqref="N114">
    <cfRule type="cellIs" dxfId="539" priority="562" stopIfTrue="1" operator="lessThanOrEqual">
      <formula>3</formula>
    </cfRule>
    <cfRule type="cellIs" dxfId="538" priority="563" stopIfTrue="1" operator="between">
      <formula>3</formula>
      <formula>15</formula>
    </cfRule>
    <cfRule type="cellIs" dxfId="537" priority="564" stopIfTrue="1" operator="greaterThan">
      <formula>15</formula>
    </cfRule>
  </conditionalFormatting>
  <conditionalFormatting sqref="O114 R114:W114">
    <cfRule type="cellIs" dxfId="536" priority="565" stopIfTrue="1" operator="lessThanOrEqual">
      <formula>60</formula>
    </cfRule>
    <cfRule type="cellIs" dxfId="535" priority="566" stopIfTrue="1" operator="between">
      <formula>60</formula>
      <formula>300</formula>
    </cfRule>
    <cfRule type="cellIs" dxfId="534" priority="567" stopIfTrue="1" operator="greaterThan">
      <formula>300</formula>
    </cfRule>
  </conditionalFormatting>
  <conditionalFormatting sqref="J31">
    <cfRule type="cellIs" dxfId="533" priority="532" stopIfTrue="1" operator="lessThanOrEqual">
      <formula>9</formula>
    </cfRule>
    <cfRule type="cellIs" dxfId="532" priority="533" stopIfTrue="1" operator="between">
      <formula>9</formula>
      <formula>45</formula>
    </cfRule>
    <cfRule type="cellIs" dxfId="531" priority="534" stopIfTrue="1" operator="greaterThan">
      <formula>45</formula>
    </cfRule>
  </conditionalFormatting>
  <conditionalFormatting sqref="L31">
    <cfRule type="cellIs" dxfId="530" priority="538" stopIfTrue="1" operator="lessThanOrEqual">
      <formula>15</formula>
    </cfRule>
    <cfRule type="cellIs" dxfId="529" priority="539" stopIfTrue="1" operator="between">
      <formula>15</formula>
      <formula>75</formula>
    </cfRule>
    <cfRule type="cellIs" dxfId="528" priority="540" stopIfTrue="1" operator="greaterThan">
      <formula>75</formula>
    </cfRule>
  </conditionalFormatting>
  <conditionalFormatting sqref="M31">
    <cfRule type="cellIs" dxfId="527" priority="541" stopIfTrue="1" operator="lessThanOrEqual">
      <formula>45</formula>
    </cfRule>
    <cfRule type="cellIs" dxfId="526" priority="542" stopIfTrue="1" operator="between">
      <formula>45</formula>
      <formula>225</formula>
    </cfRule>
    <cfRule type="cellIs" dxfId="525" priority="543" stopIfTrue="1" operator="greaterThan">
      <formula>225</formula>
    </cfRule>
  </conditionalFormatting>
  <conditionalFormatting sqref="N31">
    <cfRule type="cellIs" dxfId="524" priority="544" stopIfTrue="1" operator="lessThanOrEqual">
      <formula>3</formula>
    </cfRule>
    <cfRule type="cellIs" dxfId="523" priority="545" stopIfTrue="1" operator="between">
      <formula>3</formula>
      <formula>15</formula>
    </cfRule>
    <cfRule type="cellIs" dxfId="522" priority="546" stopIfTrue="1" operator="greaterThan">
      <formula>15</formula>
    </cfRule>
  </conditionalFormatting>
  <conditionalFormatting sqref="O31 R31:W31">
    <cfRule type="cellIs" dxfId="521" priority="547" stopIfTrue="1" operator="lessThanOrEqual">
      <formula>60</formula>
    </cfRule>
    <cfRule type="cellIs" dxfId="520" priority="548" stopIfTrue="1" operator="between">
      <formula>60</formula>
      <formula>300</formula>
    </cfRule>
    <cfRule type="cellIs" dxfId="519" priority="549" stopIfTrue="1" operator="greaterThan">
      <formula>300</formula>
    </cfRule>
  </conditionalFormatting>
  <conditionalFormatting sqref="J46">
    <cfRule type="cellIs" dxfId="518" priority="514" stopIfTrue="1" operator="lessThanOrEqual">
      <formula>9</formula>
    </cfRule>
    <cfRule type="cellIs" dxfId="517" priority="515" stopIfTrue="1" operator="between">
      <formula>9</formula>
      <formula>45</formula>
    </cfRule>
    <cfRule type="cellIs" dxfId="516" priority="516" stopIfTrue="1" operator="greaterThan">
      <formula>45</formula>
    </cfRule>
  </conditionalFormatting>
  <conditionalFormatting sqref="K46">
    <cfRule type="cellIs" dxfId="515" priority="517" stopIfTrue="1" operator="lessThanOrEqual">
      <formula>0.3</formula>
    </cfRule>
    <cfRule type="cellIs" dxfId="514" priority="518" stopIfTrue="1" operator="between">
      <formula>0.3</formula>
      <formula>1.5</formula>
    </cfRule>
    <cfRule type="cellIs" dxfId="513" priority="519" stopIfTrue="1" operator="greaterThan">
      <formula>1.5</formula>
    </cfRule>
  </conditionalFormatting>
  <conditionalFormatting sqref="L46">
    <cfRule type="cellIs" dxfId="512" priority="520" stopIfTrue="1" operator="lessThanOrEqual">
      <formula>15</formula>
    </cfRule>
    <cfRule type="cellIs" dxfId="511" priority="521" stopIfTrue="1" operator="between">
      <formula>15</formula>
      <formula>75</formula>
    </cfRule>
    <cfRule type="cellIs" dxfId="510" priority="522" stopIfTrue="1" operator="greaterThan">
      <formula>75</formula>
    </cfRule>
  </conditionalFormatting>
  <conditionalFormatting sqref="M46">
    <cfRule type="cellIs" dxfId="509" priority="523" stopIfTrue="1" operator="lessThanOrEqual">
      <formula>45</formula>
    </cfRule>
    <cfRule type="cellIs" dxfId="508" priority="524" stopIfTrue="1" operator="between">
      <formula>45</formula>
      <formula>225</formula>
    </cfRule>
    <cfRule type="cellIs" dxfId="507" priority="525" stopIfTrue="1" operator="greaterThan">
      <formula>225</formula>
    </cfRule>
  </conditionalFormatting>
  <conditionalFormatting sqref="N46">
    <cfRule type="cellIs" dxfId="506" priority="526" stopIfTrue="1" operator="lessThanOrEqual">
      <formula>3</formula>
    </cfRule>
    <cfRule type="cellIs" dxfId="505" priority="527" stopIfTrue="1" operator="between">
      <formula>3</formula>
      <formula>15</formula>
    </cfRule>
    <cfRule type="cellIs" dxfId="504" priority="528" stopIfTrue="1" operator="greaterThan">
      <formula>15</formula>
    </cfRule>
  </conditionalFormatting>
  <conditionalFormatting sqref="O46 R46:W46">
    <cfRule type="cellIs" dxfId="503" priority="529" stopIfTrue="1" operator="lessThanOrEqual">
      <formula>60</formula>
    </cfRule>
    <cfRule type="cellIs" dxfId="502" priority="530" stopIfTrue="1" operator="between">
      <formula>60</formula>
      <formula>300</formula>
    </cfRule>
    <cfRule type="cellIs" dxfId="501" priority="531" stopIfTrue="1" operator="greaterThan">
      <formula>300</formula>
    </cfRule>
  </conditionalFormatting>
  <conditionalFormatting sqref="J61">
    <cfRule type="cellIs" dxfId="500" priority="496" stopIfTrue="1" operator="lessThanOrEqual">
      <formula>9</formula>
    </cfRule>
    <cfRule type="cellIs" dxfId="499" priority="497" stopIfTrue="1" operator="between">
      <formula>9</formula>
      <formula>45</formula>
    </cfRule>
    <cfRule type="cellIs" dxfId="498" priority="498" stopIfTrue="1" operator="greaterThan">
      <formula>45</formula>
    </cfRule>
  </conditionalFormatting>
  <conditionalFormatting sqref="K61">
    <cfRule type="cellIs" dxfId="497" priority="499" stopIfTrue="1" operator="lessThanOrEqual">
      <formula>0.3</formula>
    </cfRule>
    <cfRule type="cellIs" dxfId="496" priority="500" stopIfTrue="1" operator="between">
      <formula>0.3</formula>
      <formula>1.5</formula>
    </cfRule>
    <cfRule type="cellIs" dxfId="495" priority="501" stopIfTrue="1" operator="greaterThan">
      <formula>1.5</formula>
    </cfRule>
  </conditionalFormatting>
  <conditionalFormatting sqref="L61">
    <cfRule type="cellIs" dxfId="494" priority="502" stopIfTrue="1" operator="lessThanOrEqual">
      <formula>15</formula>
    </cfRule>
    <cfRule type="cellIs" dxfId="493" priority="503" stopIfTrue="1" operator="between">
      <formula>15</formula>
      <formula>75</formula>
    </cfRule>
    <cfRule type="cellIs" dxfId="492" priority="504" stopIfTrue="1" operator="greaterThan">
      <formula>75</formula>
    </cfRule>
  </conditionalFormatting>
  <conditionalFormatting sqref="M61">
    <cfRule type="cellIs" dxfId="491" priority="505" stopIfTrue="1" operator="lessThanOrEqual">
      <formula>45</formula>
    </cfRule>
    <cfRule type="cellIs" dxfId="490" priority="506" stopIfTrue="1" operator="between">
      <formula>45</formula>
      <formula>225</formula>
    </cfRule>
    <cfRule type="cellIs" dxfId="489" priority="507" stopIfTrue="1" operator="greaterThan">
      <formula>225</formula>
    </cfRule>
  </conditionalFormatting>
  <conditionalFormatting sqref="N61">
    <cfRule type="cellIs" dxfId="488" priority="508" stopIfTrue="1" operator="lessThanOrEqual">
      <formula>3</formula>
    </cfRule>
    <cfRule type="cellIs" dxfId="487" priority="509" stopIfTrue="1" operator="between">
      <formula>3</formula>
      <formula>15</formula>
    </cfRule>
    <cfRule type="cellIs" dxfId="486" priority="510" stopIfTrue="1" operator="greaterThan">
      <formula>15</formula>
    </cfRule>
  </conditionalFormatting>
  <conditionalFormatting sqref="O61 R61:W61">
    <cfRule type="cellIs" dxfId="485" priority="511" stopIfTrue="1" operator="lessThanOrEqual">
      <formula>60</formula>
    </cfRule>
    <cfRule type="cellIs" dxfId="484" priority="512" stopIfTrue="1" operator="between">
      <formula>60</formula>
      <formula>300</formula>
    </cfRule>
    <cfRule type="cellIs" dxfId="483" priority="513" stopIfTrue="1" operator="greaterThan">
      <formula>300</formula>
    </cfRule>
  </conditionalFormatting>
  <conditionalFormatting sqref="J76">
    <cfRule type="cellIs" dxfId="482" priority="478" stopIfTrue="1" operator="lessThanOrEqual">
      <formula>9</formula>
    </cfRule>
    <cfRule type="cellIs" dxfId="481" priority="479" stopIfTrue="1" operator="between">
      <formula>9</formula>
      <formula>45</formula>
    </cfRule>
    <cfRule type="cellIs" dxfId="480" priority="480" stopIfTrue="1" operator="greaterThan">
      <formula>45</formula>
    </cfRule>
  </conditionalFormatting>
  <conditionalFormatting sqref="K76">
    <cfRule type="cellIs" dxfId="479" priority="481" stopIfTrue="1" operator="lessThanOrEqual">
      <formula>0.3</formula>
    </cfRule>
    <cfRule type="cellIs" dxfId="478" priority="482" stopIfTrue="1" operator="between">
      <formula>0.3</formula>
      <formula>1.5</formula>
    </cfRule>
    <cfRule type="cellIs" dxfId="477" priority="483" stopIfTrue="1" operator="greaterThan">
      <formula>1.5</formula>
    </cfRule>
  </conditionalFormatting>
  <conditionalFormatting sqref="L76">
    <cfRule type="cellIs" dxfId="476" priority="484" stopIfTrue="1" operator="lessThanOrEqual">
      <formula>15</formula>
    </cfRule>
    <cfRule type="cellIs" dxfId="475" priority="485" stopIfTrue="1" operator="between">
      <formula>15</formula>
      <formula>75</formula>
    </cfRule>
    <cfRule type="cellIs" dxfId="474" priority="486" stopIfTrue="1" operator="greaterThan">
      <formula>75</formula>
    </cfRule>
  </conditionalFormatting>
  <conditionalFormatting sqref="M76">
    <cfRule type="cellIs" dxfId="473" priority="487" stopIfTrue="1" operator="lessThanOrEqual">
      <formula>45</formula>
    </cfRule>
    <cfRule type="cellIs" dxfId="472" priority="488" stopIfTrue="1" operator="between">
      <formula>45</formula>
      <formula>225</formula>
    </cfRule>
    <cfRule type="cellIs" dxfId="471" priority="489" stopIfTrue="1" operator="greaterThan">
      <formula>225</formula>
    </cfRule>
  </conditionalFormatting>
  <conditionalFormatting sqref="N76">
    <cfRule type="cellIs" dxfId="470" priority="490" stopIfTrue="1" operator="lessThanOrEqual">
      <formula>3</formula>
    </cfRule>
    <cfRule type="cellIs" dxfId="469" priority="491" stopIfTrue="1" operator="between">
      <formula>3</formula>
      <formula>15</formula>
    </cfRule>
    <cfRule type="cellIs" dxfId="468" priority="492" stopIfTrue="1" operator="greaterThan">
      <formula>15</formula>
    </cfRule>
  </conditionalFormatting>
  <conditionalFormatting sqref="O76 R76:W76">
    <cfRule type="cellIs" dxfId="467" priority="493" stopIfTrue="1" operator="lessThanOrEqual">
      <formula>60</formula>
    </cfRule>
    <cfRule type="cellIs" dxfId="466" priority="494" stopIfTrue="1" operator="between">
      <formula>60</formula>
      <formula>300</formula>
    </cfRule>
    <cfRule type="cellIs" dxfId="465" priority="495" stopIfTrue="1" operator="greaterThan">
      <formula>300</formula>
    </cfRule>
  </conditionalFormatting>
  <conditionalFormatting sqref="J88">
    <cfRule type="cellIs" dxfId="464" priority="460" stopIfTrue="1" operator="lessThanOrEqual">
      <formula>9</formula>
    </cfRule>
    <cfRule type="cellIs" dxfId="463" priority="461" stopIfTrue="1" operator="between">
      <formula>9</formula>
      <formula>45</formula>
    </cfRule>
    <cfRule type="cellIs" dxfId="462" priority="462" stopIfTrue="1" operator="greaterThan">
      <formula>45</formula>
    </cfRule>
  </conditionalFormatting>
  <conditionalFormatting sqref="K88">
    <cfRule type="cellIs" dxfId="461" priority="463" stopIfTrue="1" operator="lessThanOrEqual">
      <formula>0.3</formula>
    </cfRule>
    <cfRule type="cellIs" dxfId="460" priority="464" stopIfTrue="1" operator="between">
      <formula>0.3</formula>
      <formula>1.5</formula>
    </cfRule>
    <cfRule type="cellIs" dxfId="459" priority="465" stopIfTrue="1" operator="greaterThan">
      <formula>1.5</formula>
    </cfRule>
  </conditionalFormatting>
  <conditionalFormatting sqref="L88">
    <cfRule type="cellIs" dxfId="458" priority="466" stopIfTrue="1" operator="lessThanOrEqual">
      <formula>15</formula>
    </cfRule>
    <cfRule type="cellIs" dxfId="457" priority="467" stopIfTrue="1" operator="between">
      <formula>15</formula>
      <formula>75</formula>
    </cfRule>
    <cfRule type="cellIs" dxfId="456" priority="468" stopIfTrue="1" operator="greaterThan">
      <formula>75</formula>
    </cfRule>
  </conditionalFormatting>
  <conditionalFormatting sqref="M88">
    <cfRule type="cellIs" dxfId="455" priority="469" stopIfTrue="1" operator="lessThanOrEqual">
      <formula>45</formula>
    </cfRule>
    <cfRule type="cellIs" dxfId="454" priority="470" stopIfTrue="1" operator="between">
      <formula>45</formula>
      <formula>225</formula>
    </cfRule>
    <cfRule type="cellIs" dxfId="453" priority="471" stopIfTrue="1" operator="greaterThan">
      <formula>225</formula>
    </cfRule>
  </conditionalFormatting>
  <conditionalFormatting sqref="N88">
    <cfRule type="cellIs" dxfId="452" priority="472" stopIfTrue="1" operator="lessThanOrEqual">
      <formula>3</formula>
    </cfRule>
    <cfRule type="cellIs" dxfId="451" priority="473" stopIfTrue="1" operator="between">
      <formula>3</formula>
      <formula>15</formula>
    </cfRule>
    <cfRule type="cellIs" dxfId="450" priority="474" stopIfTrue="1" operator="greaterThan">
      <formula>15</formula>
    </cfRule>
  </conditionalFormatting>
  <conditionalFormatting sqref="O88 R88:W88">
    <cfRule type="cellIs" dxfId="449" priority="475" stopIfTrue="1" operator="lessThanOrEqual">
      <formula>60</formula>
    </cfRule>
    <cfRule type="cellIs" dxfId="448" priority="476" stopIfTrue="1" operator="between">
      <formula>60</formula>
      <formula>300</formula>
    </cfRule>
    <cfRule type="cellIs" dxfId="447" priority="477" stopIfTrue="1" operator="greaterThan">
      <formula>300</formula>
    </cfRule>
  </conditionalFormatting>
  <conditionalFormatting sqref="J100">
    <cfRule type="cellIs" dxfId="446" priority="442" stopIfTrue="1" operator="lessThanOrEqual">
      <formula>9</formula>
    </cfRule>
    <cfRule type="cellIs" dxfId="445" priority="443" stopIfTrue="1" operator="between">
      <formula>9</formula>
      <formula>45</formula>
    </cfRule>
    <cfRule type="cellIs" dxfId="444" priority="444" stopIfTrue="1" operator="greaterThan">
      <formula>45</formula>
    </cfRule>
  </conditionalFormatting>
  <conditionalFormatting sqref="K100">
    <cfRule type="cellIs" dxfId="443" priority="445" stopIfTrue="1" operator="lessThanOrEqual">
      <formula>0.3</formula>
    </cfRule>
    <cfRule type="cellIs" dxfId="442" priority="446" stopIfTrue="1" operator="between">
      <formula>0.3</formula>
      <formula>1.5</formula>
    </cfRule>
    <cfRule type="cellIs" dxfId="441" priority="447" stopIfTrue="1" operator="greaterThan">
      <formula>1.5</formula>
    </cfRule>
  </conditionalFormatting>
  <conditionalFormatting sqref="L100">
    <cfRule type="cellIs" dxfId="440" priority="448" stopIfTrue="1" operator="lessThanOrEqual">
      <formula>15</formula>
    </cfRule>
    <cfRule type="cellIs" dxfId="439" priority="449" stopIfTrue="1" operator="between">
      <formula>15</formula>
      <formula>75</formula>
    </cfRule>
    <cfRule type="cellIs" dxfId="438" priority="450" stopIfTrue="1" operator="greaterThan">
      <formula>75</formula>
    </cfRule>
  </conditionalFormatting>
  <conditionalFormatting sqref="M100">
    <cfRule type="cellIs" dxfId="437" priority="451" stopIfTrue="1" operator="lessThanOrEqual">
      <formula>45</formula>
    </cfRule>
    <cfRule type="cellIs" dxfId="436" priority="452" stopIfTrue="1" operator="between">
      <formula>45</formula>
      <formula>225</formula>
    </cfRule>
    <cfRule type="cellIs" dxfId="435" priority="453" stopIfTrue="1" operator="greaterThan">
      <formula>225</formula>
    </cfRule>
  </conditionalFormatting>
  <conditionalFormatting sqref="N100">
    <cfRule type="cellIs" dxfId="434" priority="454" stopIfTrue="1" operator="lessThanOrEqual">
      <formula>3</formula>
    </cfRule>
    <cfRule type="cellIs" dxfId="433" priority="455" stopIfTrue="1" operator="between">
      <formula>3</formula>
      <formula>15</formula>
    </cfRule>
    <cfRule type="cellIs" dxfId="432" priority="456" stopIfTrue="1" operator="greaterThan">
      <formula>15</formula>
    </cfRule>
  </conditionalFormatting>
  <conditionalFormatting sqref="O100 R100:W100">
    <cfRule type="cellIs" dxfId="431" priority="457" stopIfTrue="1" operator="lessThanOrEqual">
      <formula>60</formula>
    </cfRule>
    <cfRule type="cellIs" dxfId="430" priority="458" stopIfTrue="1" operator="between">
      <formula>60</formula>
      <formula>300</formula>
    </cfRule>
    <cfRule type="cellIs" dxfId="429" priority="459" stopIfTrue="1" operator="greaterThan">
      <formula>300</formula>
    </cfRule>
  </conditionalFormatting>
  <conditionalFormatting sqref="J115">
    <cfRule type="cellIs" dxfId="428" priority="427" stopIfTrue="1" operator="lessThanOrEqual">
      <formula>9</formula>
    </cfRule>
    <cfRule type="cellIs" dxfId="427" priority="428" stopIfTrue="1" operator="between">
      <formula>9</formula>
      <formula>45</formula>
    </cfRule>
    <cfRule type="cellIs" dxfId="426" priority="429" stopIfTrue="1" operator="greaterThan">
      <formula>45</formula>
    </cfRule>
  </conditionalFormatting>
  <conditionalFormatting sqref="L115">
    <cfRule type="cellIs" dxfId="425" priority="430" stopIfTrue="1" operator="lessThanOrEqual">
      <formula>15</formula>
    </cfRule>
    <cfRule type="cellIs" dxfId="424" priority="431" stopIfTrue="1" operator="between">
      <formula>15</formula>
      <formula>75</formula>
    </cfRule>
    <cfRule type="cellIs" dxfId="423" priority="432" stopIfTrue="1" operator="greaterThan">
      <formula>75</formula>
    </cfRule>
  </conditionalFormatting>
  <conditionalFormatting sqref="M115">
    <cfRule type="cellIs" dxfId="422" priority="433" stopIfTrue="1" operator="lessThanOrEqual">
      <formula>45</formula>
    </cfRule>
    <cfRule type="cellIs" dxfId="421" priority="434" stopIfTrue="1" operator="between">
      <formula>45</formula>
      <formula>225</formula>
    </cfRule>
    <cfRule type="cellIs" dxfId="420" priority="435" stopIfTrue="1" operator="greaterThan">
      <formula>225</formula>
    </cfRule>
  </conditionalFormatting>
  <conditionalFormatting sqref="N115">
    <cfRule type="cellIs" dxfId="419" priority="436" stopIfTrue="1" operator="lessThanOrEqual">
      <formula>3</formula>
    </cfRule>
    <cfRule type="cellIs" dxfId="418" priority="437" stopIfTrue="1" operator="between">
      <formula>3</formula>
      <formula>15</formula>
    </cfRule>
    <cfRule type="cellIs" dxfId="417" priority="438" stopIfTrue="1" operator="greaterThan">
      <formula>15</formula>
    </cfRule>
  </conditionalFormatting>
  <conditionalFormatting sqref="O115 R115:W115">
    <cfRule type="cellIs" dxfId="416" priority="439" stopIfTrue="1" operator="lessThanOrEqual">
      <formula>60</formula>
    </cfRule>
    <cfRule type="cellIs" dxfId="415" priority="440" stopIfTrue="1" operator="between">
      <formula>60</formula>
      <formula>300</formula>
    </cfRule>
    <cfRule type="cellIs" dxfId="414" priority="441" stopIfTrue="1" operator="greaterThan">
      <formula>300</formula>
    </cfRule>
  </conditionalFormatting>
  <conditionalFormatting sqref="J130">
    <cfRule type="cellIs" dxfId="413" priority="412" stopIfTrue="1" operator="lessThanOrEqual">
      <formula>9</formula>
    </cfRule>
    <cfRule type="cellIs" dxfId="412" priority="413" stopIfTrue="1" operator="between">
      <formula>9</formula>
      <formula>45</formula>
    </cfRule>
    <cfRule type="cellIs" dxfId="411" priority="414" stopIfTrue="1" operator="greaterThan">
      <formula>45</formula>
    </cfRule>
  </conditionalFormatting>
  <conditionalFormatting sqref="L130">
    <cfRule type="cellIs" dxfId="410" priority="415" stopIfTrue="1" operator="lessThanOrEqual">
      <formula>15</formula>
    </cfRule>
    <cfRule type="cellIs" dxfId="409" priority="416" stopIfTrue="1" operator="between">
      <formula>15</formula>
      <formula>75</formula>
    </cfRule>
    <cfRule type="cellIs" dxfId="408" priority="417" stopIfTrue="1" operator="greaterThan">
      <formula>75</formula>
    </cfRule>
  </conditionalFormatting>
  <conditionalFormatting sqref="M130">
    <cfRule type="cellIs" dxfId="407" priority="418" stopIfTrue="1" operator="lessThanOrEqual">
      <formula>45</formula>
    </cfRule>
    <cfRule type="cellIs" dxfId="406" priority="419" stopIfTrue="1" operator="between">
      <formula>45</formula>
      <formula>225</formula>
    </cfRule>
    <cfRule type="cellIs" dxfId="405" priority="420" stopIfTrue="1" operator="greaterThan">
      <formula>225</formula>
    </cfRule>
  </conditionalFormatting>
  <conditionalFormatting sqref="N130">
    <cfRule type="cellIs" dxfId="404" priority="421" stopIfTrue="1" operator="lessThanOrEqual">
      <formula>3</formula>
    </cfRule>
    <cfRule type="cellIs" dxfId="403" priority="422" stopIfTrue="1" operator="between">
      <formula>3</formula>
      <formula>15</formula>
    </cfRule>
    <cfRule type="cellIs" dxfId="402" priority="423" stopIfTrue="1" operator="greaterThan">
      <formula>15</formula>
    </cfRule>
  </conditionalFormatting>
  <conditionalFormatting sqref="O130 R130:W130">
    <cfRule type="cellIs" dxfId="401" priority="424" stopIfTrue="1" operator="lessThanOrEqual">
      <formula>60</formula>
    </cfRule>
    <cfRule type="cellIs" dxfId="400" priority="425" stopIfTrue="1" operator="between">
      <formula>60</formula>
      <formula>300</formula>
    </cfRule>
    <cfRule type="cellIs" dxfId="399" priority="426" stopIfTrue="1" operator="greaterThan">
      <formula>300</formula>
    </cfRule>
  </conditionalFormatting>
  <conditionalFormatting sqref="J142">
    <cfRule type="cellIs" dxfId="398" priority="397" stopIfTrue="1" operator="lessThanOrEqual">
      <formula>9</formula>
    </cfRule>
    <cfRule type="cellIs" dxfId="397" priority="398" stopIfTrue="1" operator="between">
      <formula>9</formula>
      <formula>45</formula>
    </cfRule>
    <cfRule type="cellIs" dxfId="396" priority="399" stopIfTrue="1" operator="greaterThan">
      <formula>45</formula>
    </cfRule>
  </conditionalFormatting>
  <conditionalFormatting sqref="L142">
    <cfRule type="cellIs" dxfId="395" priority="400" stopIfTrue="1" operator="lessThanOrEqual">
      <formula>15</formula>
    </cfRule>
    <cfRule type="cellIs" dxfId="394" priority="401" stopIfTrue="1" operator="between">
      <formula>15</formula>
      <formula>75</formula>
    </cfRule>
    <cfRule type="cellIs" dxfId="393" priority="402" stopIfTrue="1" operator="greaterThan">
      <formula>75</formula>
    </cfRule>
  </conditionalFormatting>
  <conditionalFormatting sqref="M142">
    <cfRule type="cellIs" dxfId="392" priority="403" stopIfTrue="1" operator="lessThanOrEqual">
      <formula>45</formula>
    </cfRule>
    <cfRule type="cellIs" dxfId="391" priority="404" stopIfTrue="1" operator="between">
      <formula>45</formula>
      <formula>225</formula>
    </cfRule>
    <cfRule type="cellIs" dxfId="390" priority="405" stopIfTrue="1" operator="greaterThan">
      <formula>225</formula>
    </cfRule>
  </conditionalFormatting>
  <conditionalFormatting sqref="N142">
    <cfRule type="cellIs" dxfId="389" priority="406" stopIfTrue="1" operator="lessThanOrEqual">
      <formula>3</formula>
    </cfRule>
    <cfRule type="cellIs" dxfId="388" priority="407" stopIfTrue="1" operator="between">
      <formula>3</formula>
      <formula>15</formula>
    </cfRule>
    <cfRule type="cellIs" dxfId="387" priority="408" stopIfTrue="1" operator="greaterThan">
      <formula>15</formula>
    </cfRule>
  </conditionalFormatting>
  <conditionalFormatting sqref="O142 R142:W142">
    <cfRule type="cellIs" dxfId="386" priority="409" stopIfTrue="1" operator="lessThanOrEqual">
      <formula>60</formula>
    </cfRule>
    <cfRule type="cellIs" dxfId="385" priority="410" stopIfTrue="1" operator="between">
      <formula>60</formula>
      <formula>300</formula>
    </cfRule>
    <cfRule type="cellIs" dxfId="384" priority="411" stopIfTrue="1" operator="greaterThan">
      <formula>300</formula>
    </cfRule>
  </conditionalFormatting>
  <conditionalFormatting sqref="J154">
    <cfRule type="cellIs" dxfId="383" priority="382" stopIfTrue="1" operator="lessThanOrEqual">
      <formula>9</formula>
    </cfRule>
    <cfRule type="cellIs" dxfId="382" priority="383" stopIfTrue="1" operator="between">
      <formula>9</formula>
      <formula>45</formula>
    </cfRule>
    <cfRule type="cellIs" dxfId="381" priority="384" stopIfTrue="1" operator="greaterThan">
      <formula>45</formula>
    </cfRule>
  </conditionalFormatting>
  <conditionalFormatting sqref="L154">
    <cfRule type="cellIs" dxfId="380" priority="385" stopIfTrue="1" operator="lessThanOrEqual">
      <formula>15</formula>
    </cfRule>
    <cfRule type="cellIs" dxfId="379" priority="386" stopIfTrue="1" operator="between">
      <formula>15</formula>
      <formula>75</formula>
    </cfRule>
    <cfRule type="cellIs" dxfId="378" priority="387" stopIfTrue="1" operator="greaterThan">
      <formula>75</formula>
    </cfRule>
  </conditionalFormatting>
  <conditionalFormatting sqref="M154">
    <cfRule type="cellIs" dxfId="377" priority="388" stopIfTrue="1" operator="lessThanOrEqual">
      <formula>45</formula>
    </cfRule>
    <cfRule type="cellIs" dxfId="376" priority="389" stopIfTrue="1" operator="between">
      <formula>45</formula>
      <formula>225</formula>
    </cfRule>
    <cfRule type="cellIs" dxfId="375" priority="390" stopIfTrue="1" operator="greaterThan">
      <formula>225</formula>
    </cfRule>
  </conditionalFormatting>
  <conditionalFormatting sqref="N154">
    <cfRule type="cellIs" dxfId="374" priority="391" stopIfTrue="1" operator="lessThanOrEqual">
      <formula>3</formula>
    </cfRule>
    <cfRule type="cellIs" dxfId="373" priority="392" stopIfTrue="1" operator="between">
      <formula>3</formula>
      <formula>15</formula>
    </cfRule>
    <cfRule type="cellIs" dxfId="372" priority="393" stopIfTrue="1" operator="greaterThan">
      <formula>15</formula>
    </cfRule>
  </conditionalFormatting>
  <conditionalFormatting sqref="O154 R154:W154">
    <cfRule type="cellIs" dxfId="371" priority="394" stopIfTrue="1" operator="lessThanOrEqual">
      <formula>60</formula>
    </cfRule>
    <cfRule type="cellIs" dxfId="370" priority="395" stopIfTrue="1" operator="between">
      <formula>60</formula>
      <formula>300</formula>
    </cfRule>
    <cfRule type="cellIs" dxfId="369" priority="396" stopIfTrue="1" operator="greaterThan">
      <formula>300</formula>
    </cfRule>
  </conditionalFormatting>
  <conditionalFormatting sqref="J166">
    <cfRule type="cellIs" dxfId="368" priority="367" stopIfTrue="1" operator="lessThanOrEqual">
      <formula>9</formula>
    </cfRule>
    <cfRule type="cellIs" dxfId="367" priority="368" stopIfTrue="1" operator="between">
      <formula>9</formula>
      <formula>45</formula>
    </cfRule>
    <cfRule type="cellIs" dxfId="366" priority="369" stopIfTrue="1" operator="greaterThan">
      <formula>45</formula>
    </cfRule>
  </conditionalFormatting>
  <conditionalFormatting sqref="L166">
    <cfRule type="cellIs" dxfId="365" priority="370" stopIfTrue="1" operator="lessThanOrEqual">
      <formula>15</formula>
    </cfRule>
    <cfRule type="cellIs" dxfId="364" priority="371" stopIfTrue="1" operator="between">
      <formula>15</formula>
      <formula>75</formula>
    </cfRule>
    <cfRule type="cellIs" dxfId="363" priority="372" stopIfTrue="1" operator="greaterThan">
      <formula>75</formula>
    </cfRule>
  </conditionalFormatting>
  <conditionalFormatting sqref="M166">
    <cfRule type="cellIs" dxfId="362" priority="373" stopIfTrue="1" operator="lessThanOrEqual">
      <formula>45</formula>
    </cfRule>
    <cfRule type="cellIs" dxfId="361" priority="374" stopIfTrue="1" operator="between">
      <formula>45</formula>
      <formula>225</formula>
    </cfRule>
    <cfRule type="cellIs" dxfId="360" priority="375" stopIfTrue="1" operator="greaterThan">
      <formula>225</formula>
    </cfRule>
  </conditionalFormatting>
  <conditionalFormatting sqref="N166">
    <cfRule type="cellIs" dxfId="359" priority="376" stopIfTrue="1" operator="lessThanOrEqual">
      <formula>3</formula>
    </cfRule>
    <cfRule type="cellIs" dxfId="358" priority="377" stopIfTrue="1" operator="between">
      <formula>3</formula>
      <formula>15</formula>
    </cfRule>
    <cfRule type="cellIs" dxfId="357" priority="378" stopIfTrue="1" operator="greaterThan">
      <formula>15</formula>
    </cfRule>
  </conditionalFormatting>
  <conditionalFormatting sqref="O166 R166:W166">
    <cfRule type="cellIs" dxfId="356" priority="379" stopIfTrue="1" operator="lessThanOrEqual">
      <formula>60</formula>
    </cfRule>
    <cfRule type="cellIs" dxfId="355" priority="380" stopIfTrue="1" operator="between">
      <formula>60</formula>
      <formula>300</formula>
    </cfRule>
    <cfRule type="cellIs" dxfId="354" priority="381" stopIfTrue="1" operator="greaterThan">
      <formula>300</formula>
    </cfRule>
  </conditionalFormatting>
  <conditionalFormatting sqref="J178">
    <cfRule type="cellIs" dxfId="353" priority="352" stopIfTrue="1" operator="lessThanOrEqual">
      <formula>9</formula>
    </cfRule>
    <cfRule type="cellIs" dxfId="352" priority="353" stopIfTrue="1" operator="between">
      <formula>9</formula>
      <formula>45</formula>
    </cfRule>
    <cfRule type="cellIs" dxfId="351" priority="354" stopIfTrue="1" operator="greaterThan">
      <formula>45</formula>
    </cfRule>
  </conditionalFormatting>
  <conditionalFormatting sqref="L178">
    <cfRule type="cellIs" dxfId="350" priority="355" stopIfTrue="1" operator="lessThanOrEqual">
      <formula>15</formula>
    </cfRule>
    <cfRule type="cellIs" dxfId="349" priority="356" stopIfTrue="1" operator="between">
      <formula>15</formula>
      <formula>75</formula>
    </cfRule>
    <cfRule type="cellIs" dxfId="348" priority="357" stopIfTrue="1" operator="greaterThan">
      <formula>75</formula>
    </cfRule>
  </conditionalFormatting>
  <conditionalFormatting sqref="M178">
    <cfRule type="cellIs" dxfId="347" priority="358" stopIfTrue="1" operator="lessThanOrEqual">
      <formula>45</formula>
    </cfRule>
    <cfRule type="cellIs" dxfId="346" priority="359" stopIfTrue="1" operator="between">
      <formula>45</formula>
      <formula>225</formula>
    </cfRule>
    <cfRule type="cellIs" dxfId="345" priority="360" stopIfTrue="1" operator="greaterThan">
      <formula>225</formula>
    </cfRule>
  </conditionalFormatting>
  <conditionalFormatting sqref="N178">
    <cfRule type="cellIs" dxfId="344" priority="361" stopIfTrue="1" operator="lessThanOrEqual">
      <formula>3</formula>
    </cfRule>
    <cfRule type="cellIs" dxfId="343" priority="362" stopIfTrue="1" operator="between">
      <formula>3</formula>
      <formula>15</formula>
    </cfRule>
    <cfRule type="cellIs" dxfId="342" priority="363" stopIfTrue="1" operator="greaterThan">
      <formula>15</formula>
    </cfRule>
  </conditionalFormatting>
  <conditionalFormatting sqref="O178 R178:W178">
    <cfRule type="cellIs" dxfId="341" priority="364" stopIfTrue="1" operator="lessThanOrEqual">
      <formula>60</formula>
    </cfRule>
    <cfRule type="cellIs" dxfId="340" priority="365" stopIfTrue="1" operator="between">
      <formula>60</formula>
      <formula>300</formula>
    </cfRule>
    <cfRule type="cellIs" dxfId="339" priority="366" stopIfTrue="1" operator="greaterThan">
      <formula>300</formula>
    </cfRule>
  </conditionalFormatting>
  <conditionalFormatting sqref="J32">
    <cfRule type="cellIs" dxfId="338" priority="334" stopIfTrue="1" operator="lessThanOrEqual">
      <formula>9</formula>
    </cfRule>
    <cfRule type="cellIs" dxfId="337" priority="335" stopIfTrue="1" operator="between">
      <formula>9</formula>
      <formula>45</formula>
    </cfRule>
    <cfRule type="cellIs" dxfId="336" priority="336" stopIfTrue="1" operator="greaterThan">
      <formula>45</formula>
    </cfRule>
  </conditionalFormatting>
  <conditionalFormatting sqref="L32">
    <cfRule type="cellIs" dxfId="335" priority="340" stopIfTrue="1" operator="lessThanOrEqual">
      <formula>15</formula>
    </cfRule>
    <cfRule type="cellIs" dxfId="334" priority="341" stopIfTrue="1" operator="between">
      <formula>15</formula>
      <formula>75</formula>
    </cfRule>
    <cfRule type="cellIs" dxfId="333" priority="342" stopIfTrue="1" operator="greaterThan">
      <formula>75</formula>
    </cfRule>
  </conditionalFormatting>
  <conditionalFormatting sqref="M32">
    <cfRule type="cellIs" dxfId="332" priority="343" stopIfTrue="1" operator="lessThanOrEqual">
      <formula>45</formula>
    </cfRule>
    <cfRule type="cellIs" dxfId="331" priority="344" stopIfTrue="1" operator="between">
      <formula>45</formula>
      <formula>225</formula>
    </cfRule>
    <cfRule type="cellIs" dxfId="330" priority="345" stopIfTrue="1" operator="greaterThan">
      <formula>225</formula>
    </cfRule>
  </conditionalFormatting>
  <conditionalFormatting sqref="N32">
    <cfRule type="cellIs" dxfId="329" priority="346" stopIfTrue="1" operator="lessThanOrEqual">
      <formula>3</formula>
    </cfRule>
    <cfRule type="cellIs" dxfId="328" priority="347" stopIfTrue="1" operator="between">
      <formula>3</formula>
      <formula>15</formula>
    </cfRule>
    <cfRule type="cellIs" dxfId="327" priority="348" stopIfTrue="1" operator="greaterThan">
      <formula>15</formula>
    </cfRule>
  </conditionalFormatting>
  <conditionalFormatting sqref="O32 R32:W32">
    <cfRule type="cellIs" dxfId="326" priority="349" stopIfTrue="1" operator="lessThanOrEqual">
      <formula>60</formula>
    </cfRule>
    <cfRule type="cellIs" dxfId="325" priority="350" stopIfTrue="1" operator="between">
      <formula>60</formula>
      <formula>300</formula>
    </cfRule>
    <cfRule type="cellIs" dxfId="324" priority="351" stopIfTrue="1" operator="greaterThan">
      <formula>300</formula>
    </cfRule>
  </conditionalFormatting>
  <conditionalFormatting sqref="J62">
    <cfRule type="cellIs" dxfId="323" priority="316" stopIfTrue="1" operator="lessThanOrEqual">
      <formula>9</formula>
    </cfRule>
    <cfRule type="cellIs" dxfId="322" priority="317" stopIfTrue="1" operator="between">
      <formula>9</formula>
      <formula>45</formula>
    </cfRule>
    <cfRule type="cellIs" dxfId="321" priority="318" stopIfTrue="1" operator="greaterThan">
      <formula>45</formula>
    </cfRule>
  </conditionalFormatting>
  <conditionalFormatting sqref="K62">
    <cfRule type="cellIs" dxfId="320" priority="319" stopIfTrue="1" operator="lessThanOrEqual">
      <formula>0.3</formula>
    </cfRule>
    <cfRule type="cellIs" dxfId="319" priority="320" stopIfTrue="1" operator="between">
      <formula>0.3</formula>
      <formula>1.5</formula>
    </cfRule>
    <cfRule type="cellIs" dxfId="318" priority="321" stopIfTrue="1" operator="greaterThan">
      <formula>1.5</formula>
    </cfRule>
  </conditionalFormatting>
  <conditionalFormatting sqref="L62">
    <cfRule type="cellIs" dxfId="317" priority="322" stopIfTrue="1" operator="lessThanOrEqual">
      <formula>15</formula>
    </cfRule>
    <cfRule type="cellIs" dxfId="316" priority="323" stopIfTrue="1" operator="between">
      <formula>15</formula>
      <formula>75</formula>
    </cfRule>
    <cfRule type="cellIs" dxfId="315" priority="324" stopIfTrue="1" operator="greaterThan">
      <formula>75</formula>
    </cfRule>
  </conditionalFormatting>
  <conditionalFormatting sqref="M62">
    <cfRule type="cellIs" dxfId="314" priority="325" stopIfTrue="1" operator="lessThanOrEqual">
      <formula>45</formula>
    </cfRule>
    <cfRule type="cellIs" dxfId="313" priority="326" stopIfTrue="1" operator="between">
      <formula>45</formula>
      <formula>225</formula>
    </cfRule>
    <cfRule type="cellIs" dxfId="312" priority="327" stopIfTrue="1" operator="greaterThan">
      <formula>225</formula>
    </cfRule>
  </conditionalFormatting>
  <conditionalFormatting sqref="N62">
    <cfRule type="cellIs" dxfId="311" priority="328" stopIfTrue="1" operator="lessThanOrEqual">
      <formula>3</formula>
    </cfRule>
    <cfRule type="cellIs" dxfId="310" priority="329" stopIfTrue="1" operator="between">
      <formula>3</formula>
      <formula>15</formula>
    </cfRule>
    <cfRule type="cellIs" dxfId="309" priority="330" stopIfTrue="1" operator="greaterThan">
      <formula>15</formula>
    </cfRule>
  </conditionalFormatting>
  <conditionalFormatting sqref="O62 R62:W62">
    <cfRule type="cellIs" dxfId="308" priority="331" stopIfTrue="1" operator="lessThanOrEqual">
      <formula>60</formula>
    </cfRule>
    <cfRule type="cellIs" dxfId="307" priority="332" stopIfTrue="1" operator="between">
      <formula>60</formula>
      <formula>300</formula>
    </cfRule>
    <cfRule type="cellIs" dxfId="306" priority="333" stopIfTrue="1" operator="greaterThan">
      <formula>300</formula>
    </cfRule>
  </conditionalFormatting>
  <conditionalFormatting sqref="J116">
    <cfRule type="cellIs" dxfId="305" priority="298" stopIfTrue="1" operator="lessThanOrEqual">
      <formula>9</formula>
    </cfRule>
    <cfRule type="cellIs" dxfId="304" priority="299" stopIfTrue="1" operator="between">
      <formula>9</formula>
      <formula>45</formula>
    </cfRule>
    <cfRule type="cellIs" dxfId="303" priority="300" stopIfTrue="1" operator="greaterThan">
      <formula>45</formula>
    </cfRule>
  </conditionalFormatting>
  <conditionalFormatting sqref="L116">
    <cfRule type="cellIs" dxfId="302" priority="304" stopIfTrue="1" operator="lessThanOrEqual">
      <formula>15</formula>
    </cfRule>
    <cfRule type="cellIs" dxfId="301" priority="305" stopIfTrue="1" operator="between">
      <formula>15</formula>
      <formula>75</formula>
    </cfRule>
    <cfRule type="cellIs" dxfId="300" priority="306" stopIfTrue="1" operator="greaterThan">
      <formula>75</formula>
    </cfRule>
  </conditionalFormatting>
  <conditionalFormatting sqref="M116">
    <cfRule type="cellIs" dxfId="299" priority="307" stopIfTrue="1" operator="lessThanOrEqual">
      <formula>45</formula>
    </cfRule>
    <cfRule type="cellIs" dxfId="298" priority="308" stopIfTrue="1" operator="between">
      <formula>45</formula>
      <formula>225</formula>
    </cfRule>
    <cfRule type="cellIs" dxfId="297" priority="309" stopIfTrue="1" operator="greaterThan">
      <formula>225</formula>
    </cfRule>
  </conditionalFormatting>
  <conditionalFormatting sqref="N116">
    <cfRule type="cellIs" dxfId="296" priority="310" stopIfTrue="1" operator="lessThanOrEqual">
      <formula>3</formula>
    </cfRule>
    <cfRule type="cellIs" dxfId="295" priority="311" stopIfTrue="1" operator="between">
      <formula>3</formula>
      <formula>15</formula>
    </cfRule>
    <cfRule type="cellIs" dxfId="294" priority="312" stopIfTrue="1" operator="greaterThan">
      <formula>15</formula>
    </cfRule>
  </conditionalFormatting>
  <conditionalFormatting sqref="O116 R116:W116">
    <cfRule type="cellIs" dxfId="293" priority="313" stopIfTrue="1" operator="lessThanOrEqual">
      <formula>60</formula>
    </cfRule>
    <cfRule type="cellIs" dxfId="292" priority="314" stopIfTrue="1" operator="between">
      <formula>60</formula>
      <formula>300</formula>
    </cfRule>
    <cfRule type="cellIs" dxfId="291" priority="315" stopIfTrue="1" operator="greaterThan">
      <formula>300</formula>
    </cfRule>
  </conditionalFormatting>
  <conditionalFormatting sqref="K26:K35">
    <cfRule type="cellIs" dxfId="290" priority="289" stopIfTrue="1" operator="lessThanOrEqual">
      <formula>0.3</formula>
    </cfRule>
    <cfRule type="cellIs" dxfId="289" priority="290" stopIfTrue="1" operator="between">
      <formula>0.3</formula>
      <formula>1.5</formula>
    </cfRule>
    <cfRule type="cellIs" dxfId="288" priority="291" stopIfTrue="1" operator="greaterThan">
      <formula>1.5</formula>
    </cfRule>
  </conditionalFormatting>
  <conditionalFormatting sqref="K110:K119">
    <cfRule type="cellIs" dxfId="287" priority="286" stopIfTrue="1" operator="lessThanOrEqual">
      <formula>0.3</formula>
    </cfRule>
    <cfRule type="cellIs" dxfId="286" priority="287" stopIfTrue="1" operator="between">
      <formula>0.3</formula>
      <formula>1.5</formula>
    </cfRule>
    <cfRule type="cellIs" dxfId="285" priority="288" stopIfTrue="1" operator="greaterThan">
      <formula>1.5</formula>
    </cfRule>
  </conditionalFormatting>
  <conditionalFormatting sqref="K128:K132">
    <cfRule type="cellIs" dxfId="284" priority="283" stopIfTrue="1" operator="lessThanOrEqual">
      <formula>0.3</formula>
    </cfRule>
    <cfRule type="cellIs" dxfId="283" priority="284" stopIfTrue="1" operator="between">
      <formula>0.3</formula>
      <formula>1.5</formula>
    </cfRule>
    <cfRule type="cellIs" dxfId="282" priority="285" stopIfTrue="1" operator="greaterThan">
      <formula>1.5</formula>
    </cfRule>
  </conditionalFormatting>
  <conditionalFormatting sqref="K140:K144">
    <cfRule type="cellIs" dxfId="281" priority="280" stopIfTrue="1" operator="lessThanOrEqual">
      <formula>0.3</formula>
    </cfRule>
    <cfRule type="cellIs" dxfId="280" priority="281" stopIfTrue="1" operator="between">
      <formula>0.3</formula>
      <formula>1.5</formula>
    </cfRule>
    <cfRule type="cellIs" dxfId="279" priority="282" stopIfTrue="1" operator="greaterThan">
      <formula>1.5</formula>
    </cfRule>
  </conditionalFormatting>
  <conditionalFormatting sqref="K152:K156">
    <cfRule type="cellIs" dxfId="278" priority="277" stopIfTrue="1" operator="lessThanOrEqual">
      <formula>0.3</formula>
    </cfRule>
    <cfRule type="cellIs" dxfId="277" priority="278" stopIfTrue="1" operator="between">
      <formula>0.3</formula>
      <formula>1.5</formula>
    </cfRule>
    <cfRule type="cellIs" dxfId="276" priority="279" stopIfTrue="1" operator="greaterThan">
      <formula>1.5</formula>
    </cfRule>
  </conditionalFormatting>
  <conditionalFormatting sqref="K164:K168">
    <cfRule type="cellIs" dxfId="275" priority="274" stopIfTrue="1" operator="lessThanOrEqual">
      <formula>0.3</formula>
    </cfRule>
    <cfRule type="cellIs" dxfId="274" priority="275" stopIfTrue="1" operator="between">
      <formula>0.3</formula>
      <formula>1.5</formula>
    </cfRule>
    <cfRule type="cellIs" dxfId="273" priority="276" stopIfTrue="1" operator="greaterThan">
      <formula>1.5</formula>
    </cfRule>
  </conditionalFormatting>
  <conditionalFormatting sqref="K176:K180">
    <cfRule type="cellIs" dxfId="272" priority="271" stopIfTrue="1" operator="lessThanOrEqual">
      <formula>0.3</formula>
    </cfRule>
    <cfRule type="cellIs" dxfId="271" priority="272" stopIfTrue="1" operator="between">
      <formula>0.3</formula>
      <formula>1.5</formula>
    </cfRule>
    <cfRule type="cellIs" dxfId="270" priority="273" stopIfTrue="1" operator="greaterThan">
      <formula>1.5</formula>
    </cfRule>
  </conditionalFormatting>
  <conditionalFormatting sqref="J36">
    <cfRule type="cellIs" dxfId="269" priority="253" stopIfTrue="1" operator="lessThanOrEqual">
      <formula>9</formula>
    </cfRule>
    <cfRule type="cellIs" dxfId="268" priority="254" stopIfTrue="1" operator="between">
      <formula>9</formula>
      <formula>45</formula>
    </cfRule>
    <cfRule type="cellIs" dxfId="267" priority="255" stopIfTrue="1" operator="greaterThan">
      <formula>45</formula>
    </cfRule>
  </conditionalFormatting>
  <conditionalFormatting sqref="K36">
    <cfRule type="cellIs" dxfId="266" priority="256" stopIfTrue="1" operator="lessThanOrEqual">
      <formula>0.3</formula>
    </cfRule>
    <cfRule type="cellIs" dxfId="265" priority="257" stopIfTrue="1" operator="between">
      <formula>0.3</formula>
      <formula>1.5</formula>
    </cfRule>
    <cfRule type="cellIs" dxfId="264" priority="258" stopIfTrue="1" operator="greaterThan">
      <formula>1.5</formula>
    </cfRule>
  </conditionalFormatting>
  <conditionalFormatting sqref="L36">
    <cfRule type="cellIs" dxfId="263" priority="259" stopIfTrue="1" operator="lessThanOrEqual">
      <formula>15</formula>
    </cfRule>
    <cfRule type="cellIs" dxfId="262" priority="260" stopIfTrue="1" operator="between">
      <formula>15</formula>
      <formula>75</formula>
    </cfRule>
    <cfRule type="cellIs" dxfId="261" priority="261" stopIfTrue="1" operator="greaterThan">
      <formula>75</formula>
    </cfRule>
  </conditionalFormatting>
  <conditionalFormatting sqref="M36">
    <cfRule type="cellIs" dxfId="260" priority="262" stopIfTrue="1" operator="lessThanOrEqual">
      <formula>45</formula>
    </cfRule>
    <cfRule type="cellIs" dxfId="259" priority="263" stopIfTrue="1" operator="between">
      <formula>45</formula>
      <formula>225</formula>
    </cfRule>
    <cfRule type="cellIs" dxfId="258" priority="264" stopIfTrue="1" operator="greaterThan">
      <formula>225</formula>
    </cfRule>
  </conditionalFormatting>
  <conditionalFormatting sqref="N36">
    <cfRule type="cellIs" dxfId="257" priority="265" stopIfTrue="1" operator="lessThanOrEqual">
      <formula>3</formula>
    </cfRule>
    <cfRule type="cellIs" dxfId="256" priority="266" stopIfTrue="1" operator="between">
      <formula>3</formula>
      <formula>15</formula>
    </cfRule>
    <cfRule type="cellIs" dxfId="255" priority="267" stopIfTrue="1" operator="greaterThan">
      <formula>15</formula>
    </cfRule>
  </conditionalFormatting>
  <conditionalFormatting sqref="O36 R36:W36">
    <cfRule type="cellIs" dxfId="254" priority="268" stopIfTrue="1" operator="lessThanOrEqual">
      <formula>60</formula>
    </cfRule>
    <cfRule type="cellIs" dxfId="253" priority="269" stopIfTrue="1" operator="between">
      <formula>60</formula>
      <formula>300</formula>
    </cfRule>
    <cfRule type="cellIs" dxfId="252" priority="270" stopIfTrue="1" operator="greaterThan">
      <formula>300</formula>
    </cfRule>
  </conditionalFormatting>
  <conditionalFormatting sqref="J66">
    <cfRule type="cellIs" dxfId="251" priority="235" stopIfTrue="1" operator="lessThanOrEqual">
      <formula>9</formula>
    </cfRule>
    <cfRule type="cellIs" dxfId="250" priority="236" stopIfTrue="1" operator="between">
      <formula>9</formula>
      <formula>45</formula>
    </cfRule>
    <cfRule type="cellIs" dxfId="249" priority="237" stopIfTrue="1" operator="greaterThan">
      <formula>45</formula>
    </cfRule>
  </conditionalFormatting>
  <conditionalFormatting sqref="K66">
    <cfRule type="cellIs" dxfId="248" priority="238" stopIfTrue="1" operator="lessThanOrEqual">
      <formula>0.3</formula>
    </cfRule>
    <cfRule type="cellIs" dxfId="247" priority="239" stopIfTrue="1" operator="between">
      <formula>0.3</formula>
      <formula>1.5</formula>
    </cfRule>
    <cfRule type="cellIs" dxfId="246" priority="240" stopIfTrue="1" operator="greaterThan">
      <formula>1.5</formula>
    </cfRule>
  </conditionalFormatting>
  <conditionalFormatting sqref="L66">
    <cfRule type="cellIs" dxfId="245" priority="241" stopIfTrue="1" operator="lessThanOrEqual">
      <formula>15</formula>
    </cfRule>
    <cfRule type="cellIs" dxfId="244" priority="242" stopIfTrue="1" operator="between">
      <formula>15</formula>
      <formula>75</formula>
    </cfRule>
    <cfRule type="cellIs" dxfId="243" priority="243" stopIfTrue="1" operator="greaterThan">
      <formula>75</formula>
    </cfRule>
  </conditionalFormatting>
  <conditionalFormatting sqref="M66">
    <cfRule type="cellIs" dxfId="242" priority="244" stopIfTrue="1" operator="lessThanOrEqual">
      <formula>45</formula>
    </cfRule>
    <cfRule type="cellIs" dxfId="241" priority="245" stopIfTrue="1" operator="between">
      <formula>45</formula>
      <formula>225</formula>
    </cfRule>
    <cfRule type="cellIs" dxfId="240" priority="246" stopIfTrue="1" operator="greaterThan">
      <formula>225</formula>
    </cfRule>
  </conditionalFormatting>
  <conditionalFormatting sqref="N66">
    <cfRule type="cellIs" dxfId="239" priority="247" stopIfTrue="1" operator="lessThanOrEqual">
      <formula>3</formula>
    </cfRule>
    <cfRule type="cellIs" dxfId="238" priority="248" stopIfTrue="1" operator="between">
      <formula>3</formula>
      <formula>15</formula>
    </cfRule>
    <cfRule type="cellIs" dxfId="237" priority="249" stopIfTrue="1" operator="greaterThan">
      <formula>15</formula>
    </cfRule>
  </conditionalFormatting>
  <conditionalFormatting sqref="O66 R66:W66">
    <cfRule type="cellIs" dxfId="236" priority="250" stopIfTrue="1" operator="lessThanOrEqual">
      <formula>60</formula>
    </cfRule>
    <cfRule type="cellIs" dxfId="235" priority="251" stopIfTrue="1" operator="between">
      <formula>60</formula>
      <formula>300</formula>
    </cfRule>
    <cfRule type="cellIs" dxfId="234" priority="252" stopIfTrue="1" operator="greaterThan">
      <formula>300</formula>
    </cfRule>
  </conditionalFormatting>
  <conditionalFormatting sqref="J120">
    <cfRule type="cellIs" dxfId="233" priority="217" stopIfTrue="1" operator="lessThanOrEqual">
      <formula>9</formula>
    </cfRule>
    <cfRule type="cellIs" dxfId="232" priority="218" stopIfTrue="1" operator="between">
      <formula>9</formula>
      <formula>45</formula>
    </cfRule>
    <cfRule type="cellIs" dxfId="231" priority="219" stopIfTrue="1" operator="greaterThan">
      <formula>45</formula>
    </cfRule>
  </conditionalFormatting>
  <conditionalFormatting sqref="K120">
    <cfRule type="cellIs" dxfId="230" priority="220" stopIfTrue="1" operator="lessThanOrEqual">
      <formula>0.3</formula>
    </cfRule>
    <cfRule type="cellIs" dxfId="229" priority="221" stopIfTrue="1" operator="between">
      <formula>0.3</formula>
      <formula>1.5</formula>
    </cfRule>
    <cfRule type="cellIs" dxfId="228" priority="222" stopIfTrue="1" operator="greaterThan">
      <formula>1.5</formula>
    </cfRule>
  </conditionalFormatting>
  <conditionalFormatting sqref="L120">
    <cfRule type="cellIs" dxfId="227" priority="223" stopIfTrue="1" operator="lessThanOrEqual">
      <formula>15</formula>
    </cfRule>
    <cfRule type="cellIs" dxfId="226" priority="224" stopIfTrue="1" operator="between">
      <formula>15</formula>
      <formula>75</formula>
    </cfRule>
    <cfRule type="cellIs" dxfId="225" priority="225" stopIfTrue="1" operator="greaterThan">
      <formula>75</formula>
    </cfRule>
  </conditionalFormatting>
  <conditionalFormatting sqref="M120">
    <cfRule type="cellIs" dxfId="224" priority="226" stopIfTrue="1" operator="lessThanOrEqual">
      <formula>45</formula>
    </cfRule>
    <cfRule type="cellIs" dxfId="223" priority="227" stopIfTrue="1" operator="between">
      <formula>45</formula>
      <formula>225</formula>
    </cfRule>
    <cfRule type="cellIs" dxfId="222" priority="228" stopIfTrue="1" operator="greaterThan">
      <formula>225</formula>
    </cfRule>
  </conditionalFormatting>
  <conditionalFormatting sqref="N120">
    <cfRule type="cellIs" dxfId="221" priority="229" stopIfTrue="1" operator="lessThanOrEqual">
      <formula>3</formula>
    </cfRule>
    <cfRule type="cellIs" dxfId="220" priority="230" stopIfTrue="1" operator="between">
      <formula>3</formula>
      <formula>15</formula>
    </cfRule>
    <cfRule type="cellIs" dxfId="219" priority="231" stopIfTrue="1" operator="greaterThan">
      <formula>15</formula>
    </cfRule>
  </conditionalFormatting>
  <conditionalFormatting sqref="O120 R120:W120">
    <cfRule type="cellIs" dxfId="218" priority="232" stopIfTrue="1" operator="lessThanOrEqual">
      <formula>60</formula>
    </cfRule>
    <cfRule type="cellIs" dxfId="217" priority="233" stopIfTrue="1" operator="between">
      <formula>60</formula>
      <formula>300</formula>
    </cfRule>
    <cfRule type="cellIs" dxfId="216" priority="234" stopIfTrue="1" operator="greaterThan">
      <formula>300</formula>
    </cfRule>
  </conditionalFormatting>
  <conditionalFormatting sqref="J37">
    <cfRule type="cellIs" dxfId="215" priority="199" stopIfTrue="1" operator="lessThanOrEqual">
      <formula>9</formula>
    </cfRule>
    <cfRule type="cellIs" dxfId="214" priority="200" stopIfTrue="1" operator="between">
      <formula>9</formula>
      <formula>45</formula>
    </cfRule>
    <cfRule type="cellIs" dxfId="213" priority="201" stopIfTrue="1" operator="greaterThan">
      <formula>45</formula>
    </cfRule>
  </conditionalFormatting>
  <conditionalFormatting sqref="K37">
    <cfRule type="cellIs" dxfId="212" priority="202" stopIfTrue="1" operator="lessThanOrEqual">
      <formula>0.3</formula>
    </cfRule>
    <cfRule type="cellIs" dxfId="211" priority="203" stopIfTrue="1" operator="between">
      <formula>0.3</formula>
      <formula>1.5</formula>
    </cfRule>
    <cfRule type="cellIs" dxfId="210" priority="204" stopIfTrue="1" operator="greaterThan">
      <formula>1.5</formula>
    </cfRule>
  </conditionalFormatting>
  <conditionalFormatting sqref="L37">
    <cfRule type="cellIs" dxfId="209" priority="205" stopIfTrue="1" operator="lessThanOrEqual">
      <formula>15</formula>
    </cfRule>
    <cfRule type="cellIs" dxfId="208" priority="206" stopIfTrue="1" operator="between">
      <formula>15</formula>
      <formula>75</formula>
    </cfRule>
    <cfRule type="cellIs" dxfId="207" priority="207" stopIfTrue="1" operator="greaterThan">
      <formula>75</formula>
    </cfRule>
  </conditionalFormatting>
  <conditionalFormatting sqref="M37">
    <cfRule type="cellIs" dxfId="206" priority="208" stopIfTrue="1" operator="lessThanOrEqual">
      <formula>45</formula>
    </cfRule>
    <cfRule type="cellIs" dxfId="205" priority="209" stopIfTrue="1" operator="between">
      <formula>45</formula>
      <formula>225</formula>
    </cfRule>
    <cfRule type="cellIs" dxfId="204" priority="210" stopIfTrue="1" operator="greaterThan">
      <formula>225</formula>
    </cfRule>
  </conditionalFormatting>
  <conditionalFormatting sqref="N37">
    <cfRule type="cellIs" dxfId="203" priority="211" stopIfTrue="1" operator="lessThanOrEqual">
      <formula>3</formula>
    </cfRule>
    <cfRule type="cellIs" dxfId="202" priority="212" stopIfTrue="1" operator="between">
      <formula>3</formula>
      <formula>15</formula>
    </cfRule>
    <cfRule type="cellIs" dxfId="201" priority="213" stopIfTrue="1" operator="greaterThan">
      <formula>15</formula>
    </cfRule>
  </conditionalFormatting>
  <conditionalFormatting sqref="O37 R37:W37">
    <cfRule type="cellIs" dxfId="200" priority="214" stopIfTrue="1" operator="lessThanOrEqual">
      <formula>60</formula>
    </cfRule>
    <cfRule type="cellIs" dxfId="199" priority="215" stopIfTrue="1" operator="between">
      <formula>60</formula>
      <formula>300</formula>
    </cfRule>
    <cfRule type="cellIs" dxfId="198" priority="216" stopIfTrue="1" operator="greaterThan">
      <formula>300</formula>
    </cfRule>
  </conditionalFormatting>
  <conditionalFormatting sqref="J49">
    <cfRule type="cellIs" dxfId="197" priority="181" stopIfTrue="1" operator="lessThanOrEqual">
      <formula>9</formula>
    </cfRule>
    <cfRule type="cellIs" dxfId="196" priority="182" stopIfTrue="1" operator="between">
      <formula>9</formula>
      <formula>45</formula>
    </cfRule>
    <cfRule type="cellIs" dxfId="195" priority="183" stopIfTrue="1" operator="greaterThan">
      <formula>45</formula>
    </cfRule>
  </conditionalFormatting>
  <conditionalFormatting sqref="K49">
    <cfRule type="cellIs" dxfId="194" priority="184" stopIfTrue="1" operator="lessThanOrEqual">
      <formula>0.3</formula>
    </cfRule>
    <cfRule type="cellIs" dxfId="193" priority="185" stopIfTrue="1" operator="between">
      <formula>0.3</formula>
      <formula>1.5</formula>
    </cfRule>
    <cfRule type="cellIs" dxfId="192" priority="186" stopIfTrue="1" operator="greaterThan">
      <formula>1.5</formula>
    </cfRule>
  </conditionalFormatting>
  <conditionalFormatting sqref="L49">
    <cfRule type="cellIs" dxfId="191" priority="187" stopIfTrue="1" operator="lessThanOrEqual">
      <formula>15</formula>
    </cfRule>
    <cfRule type="cellIs" dxfId="190" priority="188" stopIfTrue="1" operator="between">
      <formula>15</formula>
      <formula>75</formula>
    </cfRule>
    <cfRule type="cellIs" dxfId="189" priority="189" stopIfTrue="1" operator="greaterThan">
      <formula>75</formula>
    </cfRule>
  </conditionalFormatting>
  <conditionalFormatting sqref="M49">
    <cfRule type="cellIs" dxfId="188" priority="190" stopIfTrue="1" operator="lessThanOrEqual">
      <formula>45</formula>
    </cfRule>
    <cfRule type="cellIs" dxfId="187" priority="191" stopIfTrue="1" operator="between">
      <formula>45</formula>
      <formula>225</formula>
    </cfRule>
    <cfRule type="cellIs" dxfId="186" priority="192" stopIfTrue="1" operator="greaterThan">
      <formula>225</formula>
    </cfRule>
  </conditionalFormatting>
  <conditionalFormatting sqref="N49">
    <cfRule type="cellIs" dxfId="185" priority="193" stopIfTrue="1" operator="lessThanOrEqual">
      <formula>3</formula>
    </cfRule>
    <cfRule type="cellIs" dxfId="184" priority="194" stopIfTrue="1" operator="between">
      <formula>3</formula>
      <formula>15</formula>
    </cfRule>
    <cfRule type="cellIs" dxfId="183" priority="195" stopIfTrue="1" operator="greaterThan">
      <formula>15</formula>
    </cfRule>
  </conditionalFormatting>
  <conditionalFormatting sqref="O49 R49:W49">
    <cfRule type="cellIs" dxfId="182" priority="196" stopIfTrue="1" operator="lessThanOrEqual">
      <formula>60</formula>
    </cfRule>
    <cfRule type="cellIs" dxfId="181" priority="197" stopIfTrue="1" operator="between">
      <formula>60</formula>
      <formula>300</formula>
    </cfRule>
    <cfRule type="cellIs" dxfId="180" priority="198" stopIfTrue="1" operator="greaterThan">
      <formula>300</formula>
    </cfRule>
  </conditionalFormatting>
  <conditionalFormatting sqref="J67">
    <cfRule type="cellIs" dxfId="179" priority="163" stopIfTrue="1" operator="lessThanOrEqual">
      <formula>9</formula>
    </cfRule>
    <cfRule type="cellIs" dxfId="178" priority="164" stopIfTrue="1" operator="between">
      <formula>9</formula>
      <formula>45</formula>
    </cfRule>
    <cfRule type="cellIs" dxfId="177" priority="165" stopIfTrue="1" operator="greaterThan">
      <formula>45</formula>
    </cfRule>
  </conditionalFormatting>
  <conditionalFormatting sqref="K67">
    <cfRule type="cellIs" dxfId="176" priority="166" stopIfTrue="1" operator="lessThanOrEqual">
      <formula>0.3</formula>
    </cfRule>
    <cfRule type="cellIs" dxfId="175" priority="167" stopIfTrue="1" operator="between">
      <formula>0.3</formula>
      <formula>1.5</formula>
    </cfRule>
    <cfRule type="cellIs" dxfId="174" priority="168" stopIfTrue="1" operator="greaterThan">
      <formula>1.5</formula>
    </cfRule>
  </conditionalFormatting>
  <conditionalFormatting sqref="L67">
    <cfRule type="cellIs" dxfId="173" priority="169" stopIfTrue="1" operator="lessThanOrEqual">
      <formula>15</formula>
    </cfRule>
    <cfRule type="cellIs" dxfId="172" priority="170" stopIfTrue="1" operator="between">
      <formula>15</formula>
      <formula>75</formula>
    </cfRule>
    <cfRule type="cellIs" dxfId="171" priority="171" stopIfTrue="1" operator="greaterThan">
      <formula>75</formula>
    </cfRule>
  </conditionalFormatting>
  <conditionalFormatting sqref="M67">
    <cfRule type="cellIs" dxfId="170" priority="172" stopIfTrue="1" operator="lessThanOrEqual">
      <formula>45</formula>
    </cfRule>
    <cfRule type="cellIs" dxfId="169" priority="173" stopIfTrue="1" operator="between">
      <formula>45</formula>
      <formula>225</formula>
    </cfRule>
    <cfRule type="cellIs" dxfId="168" priority="174" stopIfTrue="1" operator="greaterThan">
      <formula>225</formula>
    </cfRule>
  </conditionalFormatting>
  <conditionalFormatting sqref="N67">
    <cfRule type="cellIs" dxfId="167" priority="175" stopIfTrue="1" operator="lessThanOrEqual">
      <formula>3</formula>
    </cfRule>
    <cfRule type="cellIs" dxfId="166" priority="176" stopIfTrue="1" operator="between">
      <formula>3</formula>
      <formula>15</formula>
    </cfRule>
    <cfRule type="cellIs" dxfId="165" priority="177" stopIfTrue="1" operator="greaterThan">
      <formula>15</formula>
    </cfRule>
  </conditionalFormatting>
  <conditionalFormatting sqref="O67 R67:W67">
    <cfRule type="cellIs" dxfId="164" priority="178" stopIfTrue="1" operator="lessThanOrEqual">
      <formula>60</formula>
    </cfRule>
    <cfRule type="cellIs" dxfId="163" priority="179" stopIfTrue="1" operator="between">
      <formula>60</formula>
      <formula>300</formula>
    </cfRule>
    <cfRule type="cellIs" dxfId="162" priority="180" stopIfTrue="1" operator="greaterThan">
      <formula>300</formula>
    </cfRule>
  </conditionalFormatting>
  <conditionalFormatting sqref="J79">
    <cfRule type="cellIs" dxfId="161" priority="145" stopIfTrue="1" operator="lessThanOrEqual">
      <formula>9</formula>
    </cfRule>
    <cfRule type="cellIs" dxfId="160" priority="146" stopIfTrue="1" operator="between">
      <formula>9</formula>
      <formula>45</formula>
    </cfRule>
    <cfRule type="cellIs" dxfId="159" priority="147" stopIfTrue="1" operator="greaterThan">
      <formula>45</formula>
    </cfRule>
  </conditionalFormatting>
  <conditionalFormatting sqref="K79">
    <cfRule type="cellIs" dxfId="158" priority="148" stopIfTrue="1" operator="lessThanOrEqual">
      <formula>0.3</formula>
    </cfRule>
    <cfRule type="cellIs" dxfId="157" priority="149" stopIfTrue="1" operator="between">
      <formula>0.3</formula>
      <formula>1.5</formula>
    </cfRule>
    <cfRule type="cellIs" dxfId="156" priority="150" stopIfTrue="1" operator="greaterThan">
      <formula>1.5</formula>
    </cfRule>
  </conditionalFormatting>
  <conditionalFormatting sqref="L79">
    <cfRule type="cellIs" dxfId="155" priority="151" stopIfTrue="1" operator="lessThanOrEqual">
      <formula>15</formula>
    </cfRule>
    <cfRule type="cellIs" dxfId="154" priority="152" stopIfTrue="1" operator="between">
      <formula>15</formula>
      <formula>75</formula>
    </cfRule>
    <cfRule type="cellIs" dxfId="153" priority="153" stopIfTrue="1" operator="greaterThan">
      <formula>75</formula>
    </cfRule>
  </conditionalFormatting>
  <conditionalFormatting sqref="M79">
    <cfRule type="cellIs" dxfId="152" priority="154" stopIfTrue="1" operator="lessThanOrEqual">
      <formula>45</formula>
    </cfRule>
    <cfRule type="cellIs" dxfId="151" priority="155" stopIfTrue="1" operator="between">
      <formula>45</formula>
      <formula>225</formula>
    </cfRule>
    <cfRule type="cellIs" dxfId="150" priority="156" stopIfTrue="1" operator="greaterThan">
      <formula>225</formula>
    </cfRule>
  </conditionalFormatting>
  <conditionalFormatting sqref="N79">
    <cfRule type="cellIs" dxfId="149" priority="157" stopIfTrue="1" operator="lessThanOrEqual">
      <formula>3</formula>
    </cfRule>
    <cfRule type="cellIs" dxfId="148" priority="158" stopIfTrue="1" operator="between">
      <formula>3</formula>
      <formula>15</formula>
    </cfRule>
    <cfRule type="cellIs" dxfId="147" priority="159" stopIfTrue="1" operator="greaterThan">
      <formula>15</formula>
    </cfRule>
  </conditionalFormatting>
  <conditionalFormatting sqref="O79 R79:W79">
    <cfRule type="cellIs" dxfId="146" priority="160" stopIfTrue="1" operator="lessThanOrEqual">
      <formula>60</formula>
    </cfRule>
    <cfRule type="cellIs" dxfId="145" priority="161" stopIfTrue="1" operator="between">
      <formula>60</formula>
      <formula>300</formula>
    </cfRule>
    <cfRule type="cellIs" dxfId="144" priority="162" stopIfTrue="1" operator="greaterThan">
      <formula>300</formula>
    </cfRule>
  </conditionalFormatting>
  <conditionalFormatting sqref="J91">
    <cfRule type="cellIs" dxfId="143" priority="127" stopIfTrue="1" operator="lessThanOrEqual">
      <formula>9</formula>
    </cfRule>
    <cfRule type="cellIs" dxfId="142" priority="128" stopIfTrue="1" operator="between">
      <formula>9</formula>
      <formula>45</formula>
    </cfRule>
    <cfRule type="cellIs" dxfId="141" priority="129" stopIfTrue="1" operator="greaterThan">
      <formula>45</formula>
    </cfRule>
  </conditionalFormatting>
  <conditionalFormatting sqref="K91">
    <cfRule type="cellIs" dxfId="140" priority="130" stopIfTrue="1" operator="lessThanOrEqual">
      <formula>0.3</formula>
    </cfRule>
    <cfRule type="cellIs" dxfId="139" priority="131" stopIfTrue="1" operator="between">
      <formula>0.3</formula>
      <formula>1.5</formula>
    </cfRule>
    <cfRule type="cellIs" dxfId="138" priority="132" stopIfTrue="1" operator="greaterThan">
      <formula>1.5</formula>
    </cfRule>
  </conditionalFormatting>
  <conditionalFormatting sqref="L91">
    <cfRule type="cellIs" dxfId="137" priority="133" stopIfTrue="1" operator="lessThanOrEqual">
      <formula>15</formula>
    </cfRule>
    <cfRule type="cellIs" dxfId="136" priority="134" stopIfTrue="1" operator="between">
      <formula>15</formula>
      <formula>75</formula>
    </cfRule>
    <cfRule type="cellIs" dxfId="135" priority="135" stopIfTrue="1" operator="greaterThan">
      <formula>75</formula>
    </cfRule>
  </conditionalFormatting>
  <conditionalFormatting sqref="M91">
    <cfRule type="cellIs" dxfId="134" priority="136" stopIfTrue="1" operator="lessThanOrEqual">
      <formula>45</formula>
    </cfRule>
    <cfRule type="cellIs" dxfId="133" priority="137" stopIfTrue="1" operator="between">
      <formula>45</formula>
      <formula>225</formula>
    </cfRule>
    <cfRule type="cellIs" dxfId="132" priority="138" stopIfTrue="1" operator="greaterThan">
      <formula>225</formula>
    </cfRule>
  </conditionalFormatting>
  <conditionalFormatting sqref="N91">
    <cfRule type="cellIs" dxfId="131" priority="139" stopIfTrue="1" operator="lessThanOrEqual">
      <formula>3</formula>
    </cfRule>
    <cfRule type="cellIs" dxfId="130" priority="140" stopIfTrue="1" operator="between">
      <formula>3</formula>
      <formula>15</formula>
    </cfRule>
    <cfRule type="cellIs" dxfId="129" priority="141" stopIfTrue="1" operator="greaterThan">
      <formula>15</formula>
    </cfRule>
  </conditionalFormatting>
  <conditionalFormatting sqref="O91 R91:W91">
    <cfRule type="cellIs" dxfId="128" priority="142" stopIfTrue="1" operator="lessThanOrEqual">
      <formula>60</formula>
    </cfRule>
    <cfRule type="cellIs" dxfId="127" priority="143" stopIfTrue="1" operator="between">
      <formula>60</formula>
      <formula>300</formula>
    </cfRule>
    <cfRule type="cellIs" dxfId="126" priority="144" stopIfTrue="1" operator="greaterThan">
      <formula>300</formula>
    </cfRule>
  </conditionalFormatting>
  <conditionalFormatting sqref="J103">
    <cfRule type="cellIs" dxfId="125" priority="109" stopIfTrue="1" operator="lessThanOrEqual">
      <formula>9</formula>
    </cfRule>
    <cfRule type="cellIs" dxfId="124" priority="110" stopIfTrue="1" operator="between">
      <formula>9</formula>
      <formula>45</formula>
    </cfRule>
    <cfRule type="cellIs" dxfId="123" priority="111" stopIfTrue="1" operator="greaterThan">
      <formula>45</formula>
    </cfRule>
  </conditionalFormatting>
  <conditionalFormatting sqref="K103">
    <cfRule type="cellIs" dxfId="122" priority="112" stopIfTrue="1" operator="lessThanOrEqual">
      <formula>0.3</formula>
    </cfRule>
    <cfRule type="cellIs" dxfId="121" priority="113" stopIfTrue="1" operator="between">
      <formula>0.3</formula>
      <formula>1.5</formula>
    </cfRule>
    <cfRule type="cellIs" dxfId="120" priority="114" stopIfTrue="1" operator="greaterThan">
      <formula>1.5</formula>
    </cfRule>
  </conditionalFormatting>
  <conditionalFormatting sqref="L103">
    <cfRule type="cellIs" dxfId="119" priority="115" stopIfTrue="1" operator="lessThanOrEqual">
      <formula>15</formula>
    </cfRule>
    <cfRule type="cellIs" dxfId="118" priority="116" stopIfTrue="1" operator="between">
      <formula>15</formula>
      <formula>75</formula>
    </cfRule>
    <cfRule type="cellIs" dxfId="117" priority="117" stopIfTrue="1" operator="greaterThan">
      <formula>75</formula>
    </cfRule>
  </conditionalFormatting>
  <conditionalFormatting sqref="M103">
    <cfRule type="cellIs" dxfId="116" priority="118" stopIfTrue="1" operator="lessThanOrEqual">
      <formula>45</formula>
    </cfRule>
    <cfRule type="cellIs" dxfId="115" priority="119" stopIfTrue="1" operator="between">
      <formula>45</formula>
      <formula>225</formula>
    </cfRule>
    <cfRule type="cellIs" dxfId="114" priority="120" stopIfTrue="1" operator="greaterThan">
      <formula>225</formula>
    </cfRule>
  </conditionalFormatting>
  <conditionalFormatting sqref="N103">
    <cfRule type="cellIs" dxfId="113" priority="121" stopIfTrue="1" operator="lessThanOrEqual">
      <formula>3</formula>
    </cfRule>
    <cfRule type="cellIs" dxfId="112" priority="122" stopIfTrue="1" operator="between">
      <formula>3</formula>
      <formula>15</formula>
    </cfRule>
    <cfRule type="cellIs" dxfId="111" priority="123" stopIfTrue="1" operator="greaterThan">
      <formula>15</formula>
    </cfRule>
  </conditionalFormatting>
  <conditionalFormatting sqref="O103 R103:W103">
    <cfRule type="cellIs" dxfId="110" priority="124" stopIfTrue="1" operator="lessThanOrEqual">
      <formula>60</formula>
    </cfRule>
    <cfRule type="cellIs" dxfId="109" priority="125" stopIfTrue="1" operator="between">
      <formula>60</formula>
      <formula>300</formula>
    </cfRule>
    <cfRule type="cellIs" dxfId="108" priority="126" stopIfTrue="1" operator="greaterThan">
      <formula>300</formula>
    </cfRule>
  </conditionalFormatting>
  <conditionalFormatting sqref="J121">
    <cfRule type="cellIs" dxfId="107" priority="91" stopIfTrue="1" operator="lessThanOrEqual">
      <formula>9</formula>
    </cfRule>
    <cfRule type="cellIs" dxfId="106" priority="92" stopIfTrue="1" operator="between">
      <formula>9</formula>
      <formula>45</formula>
    </cfRule>
    <cfRule type="cellIs" dxfId="105" priority="93" stopIfTrue="1" operator="greaterThan">
      <formula>45</formula>
    </cfRule>
  </conditionalFormatting>
  <conditionalFormatting sqref="K121">
    <cfRule type="cellIs" dxfId="104" priority="94" stopIfTrue="1" operator="lessThanOrEqual">
      <formula>0.3</formula>
    </cfRule>
    <cfRule type="cellIs" dxfId="103" priority="95" stopIfTrue="1" operator="between">
      <formula>0.3</formula>
      <formula>1.5</formula>
    </cfRule>
    <cfRule type="cellIs" dxfId="102" priority="96" stopIfTrue="1" operator="greaterThan">
      <formula>1.5</formula>
    </cfRule>
  </conditionalFormatting>
  <conditionalFormatting sqref="L121">
    <cfRule type="cellIs" dxfId="101" priority="97" stopIfTrue="1" operator="lessThanOrEqual">
      <formula>15</formula>
    </cfRule>
    <cfRule type="cellIs" dxfId="100" priority="98" stopIfTrue="1" operator="between">
      <formula>15</formula>
      <formula>75</formula>
    </cfRule>
    <cfRule type="cellIs" dxfId="99" priority="99" stopIfTrue="1" operator="greaterThan">
      <formula>75</formula>
    </cfRule>
  </conditionalFormatting>
  <conditionalFormatting sqref="M121">
    <cfRule type="cellIs" dxfId="98" priority="100" stopIfTrue="1" operator="lessThanOrEqual">
      <formula>45</formula>
    </cfRule>
    <cfRule type="cellIs" dxfId="97" priority="101" stopIfTrue="1" operator="between">
      <formula>45</formula>
      <formula>225</formula>
    </cfRule>
    <cfRule type="cellIs" dxfId="96" priority="102" stopIfTrue="1" operator="greaterThan">
      <formula>225</formula>
    </cfRule>
  </conditionalFormatting>
  <conditionalFormatting sqref="N121">
    <cfRule type="cellIs" dxfId="95" priority="103" stopIfTrue="1" operator="lessThanOrEqual">
      <formula>3</formula>
    </cfRule>
    <cfRule type="cellIs" dxfId="94" priority="104" stopIfTrue="1" operator="between">
      <formula>3</formula>
      <formula>15</formula>
    </cfRule>
    <cfRule type="cellIs" dxfId="93" priority="105" stopIfTrue="1" operator="greaterThan">
      <formula>15</formula>
    </cfRule>
  </conditionalFormatting>
  <conditionalFormatting sqref="O121 R121:W121">
    <cfRule type="cellIs" dxfId="92" priority="106" stopIfTrue="1" operator="lessThanOrEqual">
      <formula>60</formula>
    </cfRule>
    <cfRule type="cellIs" dxfId="91" priority="107" stopIfTrue="1" operator="between">
      <formula>60</formula>
      <formula>300</formula>
    </cfRule>
    <cfRule type="cellIs" dxfId="90" priority="108" stopIfTrue="1" operator="greaterThan">
      <formula>300</formula>
    </cfRule>
  </conditionalFormatting>
  <conditionalFormatting sqref="J133">
    <cfRule type="cellIs" dxfId="89" priority="73" stopIfTrue="1" operator="lessThanOrEqual">
      <formula>9</formula>
    </cfRule>
    <cfRule type="cellIs" dxfId="88" priority="74" stopIfTrue="1" operator="between">
      <formula>9</formula>
      <formula>45</formula>
    </cfRule>
    <cfRule type="cellIs" dxfId="87" priority="75" stopIfTrue="1" operator="greaterThan">
      <formula>45</formula>
    </cfRule>
  </conditionalFormatting>
  <conditionalFormatting sqref="K133">
    <cfRule type="cellIs" dxfId="86" priority="76" stopIfTrue="1" operator="lessThanOrEqual">
      <formula>0.3</formula>
    </cfRule>
    <cfRule type="cellIs" dxfId="85" priority="77" stopIfTrue="1" operator="between">
      <formula>0.3</formula>
      <formula>1.5</formula>
    </cfRule>
    <cfRule type="cellIs" dxfId="84" priority="78" stopIfTrue="1" operator="greaterThan">
      <formula>1.5</formula>
    </cfRule>
  </conditionalFormatting>
  <conditionalFormatting sqref="L133">
    <cfRule type="cellIs" dxfId="83" priority="79" stopIfTrue="1" operator="lessThanOrEqual">
      <formula>15</formula>
    </cfRule>
    <cfRule type="cellIs" dxfId="82" priority="80" stopIfTrue="1" operator="between">
      <formula>15</formula>
      <formula>75</formula>
    </cfRule>
    <cfRule type="cellIs" dxfId="81" priority="81" stopIfTrue="1" operator="greaterThan">
      <formula>75</formula>
    </cfRule>
  </conditionalFormatting>
  <conditionalFormatting sqref="M133">
    <cfRule type="cellIs" dxfId="80" priority="82" stopIfTrue="1" operator="lessThanOrEqual">
      <formula>45</formula>
    </cfRule>
    <cfRule type="cellIs" dxfId="79" priority="83" stopIfTrue="1" operator="between">
      <formula>45</formula>
      <formula>225</formula>
    </cfRule>
    <cfRule type="cellIs" dxfId="78" priority="84" stopIfTrue="1" operator="greaterThan">
      <formula>225</formula>
    </cfRule>
  </conditionalFormatting>
  <conditionalFormatting sqref="N133">
    <cfRule type="cellIs" dxfId="77" priority="85" stopIfTrue="1" operator="lessThanOrEqual">
      <formula>3</formula>
    </cfRule>
    <cfRule type="cellIs" dxfId="76" priority="86" stopIfTrue="1" operator="between">
      <formula>3</formula>
      <formula>15</formula>
    </cfRule>
    <cfRule type="cellIs" dxfId="75" priority="87" stopIfTrue="1" operator="greaterThan">
      <formula>15</formula>
    </cfRule>
  </conditionalFormatting>
  <conditionalFormatting sqref="O133 R133:W133">
    <cfRule type="cellIs" dxfId="74" priority="88" stopIfTrue="1" operator="lessThanOrEqual">
      <formula>60</formula>
    </cfRule>
    <cfRule type="cellIs" dxfId="73" priority="89" stopIfTrue="1" operator="between">
      <formula>60</formula>
      <formula>300</formula>
    </cfRule>
    <cfRule type="cellIs" dxfId="72" priority="90" stopIfTrue="1" operator="greaterThan">
      <formula>300</formula>
    </cfRule>
  </conditionalFormatting>
  <conditionalFormatting sqref="J145">
    <cfRule type="cellIs" dxfId="71" priority="55" stopIfTrue="1" operator="lessThanOrEqual">
      <formula>9</formula>
    </cfRule>
    <cfRule type="cellIs" dxfId="70" priority="56" stopIfTrue="1" operator="between">
      <formula>9</formula>
      <formula>45</formula>
    </cfRule>
    <cfRule type="cellIs" dxfId="69" priority="57" stopIfTrue="1" operator="greaterThan">
      <formula>45</formula>
    </cfRule>
  </conditionalFormatting>
  <conditionalFormatting sqref="K145">
    <cfRule type="cellIs" dxfId="68" priority="58" stopIfTrue="1" operator="lessThanOrEqual">
      <formula>0.3</formula>
    </cfRule>
    <cfRule type="cellIs" dxfId="67" priority="59" stopIfTrue="1" operator="between">
      <formula>0.3</formula>
      <formula>1.5</formula>
    </cfRule>
    <cfRule type="cellIs" dxfId="66" priority="60" stopIfTrue="1" operator="greaterThan">
      <formula>1.5</formula>
    </cfRule>
  </conditionalFormatting>
  <conditionalFormatting sqref="L145">
    <cfRule type="cellIs" dxfId="65" priority="61" stopIfTrue="1" operator="lessThanOrEqual">
      <formula>15</formula>
    </cfRule>
    <cfRule type="cellIs" dxfId="64" priority="62" stopIfTrue="1" operator="between">
      <formula>15</formula>
      <formula>75</formula>
    </cfRule>
    <cfRule type="cellIs" dxfId="63" priority="63" stopIfTrue="1" operator="greaterThan">
      <formula>75</formula>
    </cfRule>
  </conditionalFormatting>
  <conditionalFormatting sqref="M145">
    <cfRule type="cellIs" dxfId="62" priority="64" stopIfTrue="1" operator="lessThanOrEqual">
      <formula>45</formula>
    </cfRule>
    <cfRule type="cellIs" dxfId="61" priority="65" stopIfTrue="1" operator="between">
      <formula>45</formula>
      <formula>225</formula>
    </cfRule>
    <cfRule type="cellIs" dxfId="60" priority="66" stopIfTrue="1" operator="greaterThan">
      <formula>225</formula>
    </cfRule>
  </conditionalFormatting>
  <conditionalFormatting sqref="N145">
    <cfRule type="cellIs" dxfId="59" priority="67" stopIfTrue="1" operator="lessThanOrEqual">
      <formula>3</formula>
    </cfRule>
    <cfRule type="cellIs" dxfId="58" priority="68" stopIfTrue="1" operator="between">
      <formula>3</formula>
      <formula>15</formula>
    </cfRule>
    <cfRule type="cellIs" dxfId="57" priority="69" stopIfTrue="1" operator="greaterThan">
      <formula>15</formula>
    </cfRule>
  </conditionalFormatting>
  <conditionalFormatting sqref="O145 R145:W145">
    <cfRule type="cellIs" dxfId="56" priority="70" stopIfTrue="1" operator="lessThanOrEqual">
      <formula>60</formula>
    </cfRule>
    <cfRule type="cellIs" dxfId="55" priority="71" stopIfTrue="1" operator="between">
      <formula>60</formula>
      <formula>300</formula>
    </cfRule>
    <cfRule type="cellIs" dxfId="54" priority="72" stopIfTrue="1" operator="greaterThan">
      <formula>300</formula>
    </cfRule>
  </conditionalFormatting>
  <conditionalFormatting sqref="J157">
    <cfRule type="cellIs" dxfId="53" priority="37" stopIfTrue="1" operator="lessThanOrEqual">
      <formula>9</formula>
    </cfRule>
    <cfRule type="cellIs" dxfId="52" priority="38" stopIfTrue="1" operator="between">
      <formula>9</formula>
      <formula>45</formula>
    </cfRule>
    <cfRule type="cellIs" dxfId="51" priority="39" stopIfTrue="1" operator="greaterThan">
      <formula>45</formula>
    </cfRule>
  </conditionalFormatting>
  <conditionalFormatting sqref="K157">
    <cfRule type="cellIs" dxfId="50" priority="40" stopIfTrue="1" operator="lessThanOrEqual">
      <formula>0.3</formula>
    </cfRule>
    <cfRule type="cellIs" dxfId="49" priority="41" stopIfTrue="1" operator="between">
      <formula>0.3</formula>
      <formula>1.5</formula>
    </cfRule>
    <cfRule type="cellIs" dxfId="48" priority="42" stopIfTrue="1" operator="greaterThan">
      <formula>1.5</formula>
    </cfRule>
  </conditionalFormatting>
  <conditionalFormatting sqref="L157">
    <cfRule type="cellIs" dxfId="47" priority="43" stopIfTrue="1" operator="lessThanOrEqual">
      <formula>15</formula>
    </cfRule>
    <cfRule type="cellIs" dxfId="46" priority="44" stopIfTrue="1" operator="between">
      <formula>15</formula>
      <formula>75</formula>
    </cfRule>
    <cfRule type="cellIs" dxfId="45" priority="45" stopIfTrue="1" operator="greaterThan">
      <formula>75</formula>
    </cfRule>
  </conditionalFormatting>
  <conditionalFormatting sqref="M157">
    <cfRule type="cellIs" dxfId="44" priority="46" stopIfTrue="1" operator="lessThanOrEqual">
      <formula>45</formula>
    </cfRule>
    <cfRule type="cellIs" dxfId="43" priority="47" stopIfTrue="1" operator="between">
      <formula>45</formula>
      <formula>225</formula>
    </cfRule>
    <cfRule type="cellIs" dxfId="42" priority="48" stopIfTrue="1" operator="greaterThan">
      <formula>225</formula>
    </cfRule>
  </conditionalFormatting>
  <conditionalFormatting sqref="N157">
    <cfRule type="cellIs" dxfId="41" priority="49" stopIfTrue="1" operator="lessThanOrEqual">
      <formula>3</formula>
    </cfRule>
    <cfRule type="cellIs" dxfId="40" priority="50" stopIfTrue="1" operator="between">
      <formula>3</formula>
      <formula>15</formula>
    </cfRule>
    <cfRule type="cellIs" dxfId="39" priority="51" stopIfTrue="1" operator="greaterThan">
      <formula>15</formula>
    </cfRule>
  </conditionalFormatting>
  <conditionalFormatting sqref="O157 R157:W157">
    <cfRule type="cellIs" dxfId="38" priority="52" stopIfTrue="1" operator="lessThanOrEqual">
      <formula>60</formula>
    </cfRule>
    <cfRule type="cellIs" dxfId="37" priority="53" stopIfTrue="1" operator="between">
      <formula>60</formula>
      <formula>300</formula>
    </cfRule>
    <cfRule type="cellIs" dxfId="36" priority="54" stopIfTrue="1" operator="greaterThan">
      <formula>300</formula>
    </cfRule>
  </conditionalFormatting>
  <conditionalFormatting sqref="J169">
    <cfRule type="cellIs" dxfId="35" priority="19" stopIfTrue="1" operator="lessThanOrEqual">
      <formula>9</formula>
    </cfRule>
    <cfRule type="cellIs" dxfId="34" priority="20" stopIfTrue="1" operator="between">
      <formula>9</formula>
      <formula>45</formula>
    </cfRule>
    <cfRule type="cellIs" dxfId="33" priority="21" stopIfTrue="1" operator="greaterThan">
      <formula>45</formula>
    </cfRule>
  </conditionalFormatting>
  <conditionalFormatting sqref="K169">
    <cfRule type="cellIs" dxfId="32" priority="22" stopIfTrue="1" operator="lessThanOrEqual">
      <formula>0.3</formula>
    </cfRule>
    <cfRule type="cellIs" dxfId="31" priority="23" stopIfTrue="1" operator="between">
      <formula>0.3</formula>
      <formula>1.5</formula>
    </cfRule>
    <cfRule type="cellIs" dxfId="30" priority="24" stopIfTrue="1" operator="greaterThan">
      <formula>1.5</formula>
    </cfRule>
  </conditionalFormatting>
  <conditionalFormatting sqref="L169">
    <cfRule type="cellIs" dxfId="29" priority="25" stopIfTrue="1" operator="lessThanOrEqual">
      <formula>15</formula>
    </cfRule>
    <cfRule type="cellIs" dxfId="28" priority="26" stopIfTrue="1" operator="between">
      <formula>15</formula>
      <formula>75</formula>
    </cfRule>
    <cfRule type="cellIs" dxfId="27" priority="27" stopIfTrue="1" operator="greaterThan">
      <formula>75</formula>
    </cfRule>
  </conditionalFormatting>
  <conditionalFormatting sqref="M169">
    <cfRule type="cellIs" dxfId="26" priority="28" stopIfTrue="1" operator="lessThanOrEqual">
      <formula>45</formula>
    </cfRule>
    <cfRule type="cellIs" dxfId="25" priority="29" stopIfTrue="1" operator="between">
      <formula>45</formula>
      <formula>225</formula>
    </cfRule>
    <cfRule type="cellIs" dxfId="24" priority="30" stopIfTrue="1" operator="greaterThan">
      <formula>225</formula>
    </cfRule>
  </conditionalFormatting>
  <conditionalFormatting sqref="N169">
    <cfRule type="cellIs" dxfId="23" priority="31" stopIfTrue="1" operator="lessThanOrEqual">
      <formula>3</formula>
    </cfRule>
    <cfRule type="cellIs" dxfId="22" priority="32" stopIfTrue="1" operator="between">
      <formula>3</formula>
      <formula>15</formula>
    </cfRule>
    <cfRule type="cellIs" dxfId="21" priority="33" stopIfTrue="1" operator="greaterThan">
      <formula>15</formula>
    </cfRule>
  </conditionalFormatting>
  <conditionalFormatting sqref="O169 R169:W169">
    <cfRule type="cellIs" dxfId="20" priority="34" stopIfTrue="1" operator="lessThanOrEqual">
      <formula>60</formula>
    </cfRule>
    <cfRule type="cellIs" dxfId="19" priority="35" stopIfTrue="1" operator="between">
      <formula>60</formula>
      <formula>300</formula>
    </cfRule>
    <cfRule type="cellIs" dxfId="18" priority="36" stopIfTrue="1" operator="greaterThan">
      <formula>300</formula>
    </cfRule>
  </conditionalFormatting>
  <conditionalFormatting sqref="J181">
    <cfRule type="cellIs" dxfId="17" priority="1" stopIfTrue="1" operator="lessThanOrEqual">
      <formula>9</formula>
    </cfRule>
    <cfRule type="cellIs" dxfId="16" priority="2" stopIfTrue="1" operator="between">
      <formula>9</formula>
      <formula>45</formula>
    </cfRule>
    <cfRule type="cellIs" dxfId="15" priority="3" stopIfTrue="1" operator="greaterThan">
      <formula>45</formula>
    </cfRule>
  </conditionalFormatting>
  <conditionalFormatting sqref="K181">
    <cfRule type="cellIs" dxfId="14" priority="4" stopIfTrue="1" operator="lessThanOrEqual">
      <formula>0.3</formula>
    </cfRule>
    <cfRule type="cellIs" dxfId="13" priority="5" stopIfTrue="1" operator="between">
      <formula>0.3</formula>
      <formula>1.5</formula>
    </cfRule>
    <cfRule type="cellIs" dxfId="12" priority="6" stopIfTrue="1" operator="greaterThan">
      <formula>1.5</formula>
    </cfRule>
  </conditionalFormatting>
  <conditionalFormatting sqref="L181">
    <cfRule type="cellIs" dxfId="11" priority="7" stopIfTrue="1" operator="lessThanOrEqual">
      <formula>15</formula>
    </cfRule>
    <cfRule type="cellIs" dxfId="10" priority="8" stopIfTrue="1" operator="between">
      <formula>15</formula>
      <formula>75</formula>
    </cfRule>
    <cfRule type="cellIs" dxfId="9" priority="9" stopIfTrue="1" operator="greaterThan">
      <formula>75</formula>
    </cfRule>
  </conditionalFormatting>
  <conditionalFormatting sqref="M181">
    <cfRule type="cellIs" dxfId="8" priority="10" stopIfTrue="1" operator="lessThanOrEqual">
      <formula>45</formula>
    </cfRule>
    <cfRule type="cellIs" dxfId="7" priority="11" stopIfTrue="1" operator="between">
      <formula>45</formula>
      <formula>225</formula>
    </cfRule>
    <cfRule type="cellIs" dxfId="6" priority="12" stopIfTrue="1" operator="greaterThan">
      <formula>225</formula>
    </cfRule>
  </conditionalFormatting>
  <conditionalFormatting sqref="N181">
    <cfRule type="cellIs" dxfId="5" priority="13" stopIfTrue="1" operator="lessThanOrEqual">
      <formula>3</formula>
    </cfRule>
    <cfRule type="cellIs" dxfId="4" priority="14" stopIfTrue="1" operator="between">
      <formula>3</formula>
      <formula>15</formula>
    </cfRule>
    <cfRule type="cellIs" dxfId="3" priority="15" stopIfTrue="1" operator="greaterThan">
      <formula>15</formula>
    </cfRule>
  </conditionalFormatting>
  <conditionalFormatting sqref="O181 R181:W181">
    <cfRule type="cellIs" dxfId="2" priority="16" stopIfTrue="1" operator="lessThanOrEqual">
      <formula>60</formula>
    </cfRule>
    <cfRule type="cellIs" dxfId="1" priority="17" stopIfTrue="1" operator="between">
      <formula>60</formula>
      <formula>300</formula>
    </cfRule>
    <cfRule type="cellIs" dxfId="0" priority="18" stopIfTrue="1" operator="greaterThan">
      <formula>300</formula>
    </cfRule>
  </conditionalFormatting>
  <printOptions horizontalCentered="1"/>
  <pageMargins left="0.78740157480314965" right="0.78740157480314965" top="0.98425196850393704" bottom="0.98425196850393704" header="0.51181102362204722" footer="0.51181102362204722"/>
  <pageSetup paperSize="9" scale="80"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781e142-84fe-4e9e-8511-6b8edc579113">
      <UserInfo>
        <DisplayName>johanna.edestav@miljobarometern.se</DisplayName>
        <AccountId>107</AccountId>
        <AccountType/>
      </UserInfo>
      <UserInfo>
        <DisplayName>Alf Engdahl</DisplayName>
        <AccountId>19</AccountId>
        <AccountType/>
      </UserInfo>
    </SharedWithUsers>
    <Datumochtid xmlns="c89fa12f-d247-4094-835d-5be2ccce1b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8A93489848D0748BE981AB66BEB3920" ma:contentTypeVersion="14" ma:contentTypeDescription="Skapa ett nytt dokument." ma:contentTypeScope="" ma:versionID="fbe7b80e62e28e0df5fbd1bb4d751278">
  <xsd:schema xmlns:xsd="http://www.w3.org/2001/XMLSchema" xmlns:xs="http://www.w3.org/2001/XMLSchema" xmlns:p="http://schemas.microsoft.com/office/2006/metadata/properties" xmlns:ns2="c89fa12f-d247-4094-835d-5be2ccce1b8e" xmlns:ns3="5781e142-84fe-4e9e-8511-6b8edc579113" targetNamespace="http://schemas.microsoft.com/office/2006/metadata/properties" ma:root="true" ma:fieldsID="ed0c8f5df1601857f1f5c1002308c3dc" ns2:_="" ns3:_="">
    <xsd:import namespace="c89fa12f-d247-4094-835d-5be2ccce1b8e"/>
    <xsd:import namespace="5781e142-84fe-4e9e-8511-6b8edc5791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AutoKeyPoints" minOccurs="0"/>
                <xsd:element ref="ns2:MediaServiceKeyPoints" minOccurs="0"/>
                <xsd:element ref="ns2:MediaServiceLocation" minOccurs="0"/>
                <xsd:element ref="ns2:Datumoch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9fa12f-d247-4094-835d-5be2ccce1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umochtid" ma:index="20" nillable="true" ma:displayName="Datum och tid" ma:format="DateTime" ma:internalName="Datumochtid">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81e142-84fe-4e9e-8511-6b8edc579113"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7A039D-8BCF-47C6-BC7A-88B34ECA45DC}">
  <ds:schemaRef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5781e142-84fe-4e9e-8511-6b8edc579113"/>
    <ds:schemaRef ds:uri="c89fa12f-d247-4094-835d-5be2ccce1b8e"/>
    <ds:schemaRef ds:uri="http://schemas.microsoft.com/office/2006/metadata/properties"/>
  </ds:schemaRefs>
</ds:datastoreItem>
</file>

<file path=customXml/itemProps2.xml><?xml version="1.0" encoding="utf-8"?>
<ds:datastoreItem xmlns:ds="http://schemas.openxmlformats.org/officeDocument/2006/customXml" ds:itemID="{30162ACA-5611-414B-AD67-A20DFA1CC82B}">
  <ds:schemaRefs>
    <ds:schemaRef ds:uri="http://schemas.microsoft.com/sharepoint/v3/contenttype/forms"/>
  </ds:schemaRefs>
</ds:datastoreItem>
</file>

<file path=customXml/itemProps3.xml><?xml version="1.0" encoding="utf-8"?>
<ds:datastoreItem xmlns:ds="http://schemas.openxmlformats.org/officeDocument/2006/customXml" ds:itemID="{C20E6802-B8E5-4E3C-9F53-5461B6F7C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9fa12f-d247-4094-835d-5be2ccce1b8e"/>
    <ds:schemaRef ds:uri="5781e142-84fe-4e9e-8511-6b8edc579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Månadsrapporter</vt:lpstr>
      <vt:lpstr>Vattenkemi rinnande vatten (L1)</vt:lpstr>
      <vt:lpstr>Vattenkemi sjöar (L2)</vt:lpstr>
      <vt:lpstr>Vattenkemi metaller (L3)</vt:lpstr>
      <vt:lpstr>Månadsrapporter!Utskriftsområde</vt:lpstr>
      <vt:lpstr>'Vattenkemi rinnande vatten (L1)'!Utskriftsområde</vt:lpstr>
      <vt:lpstr>'Vattenkemi sjöar (L2)'!Utskriftsområde</vt:lpstr>
      <vt:lpstr>'Vattenkemi rinnande vatten (L1)'!Utskriftsrubriker</vt:lpstr>
    </vt:vector>
  </TitlesOfParts>
  <Company>Medins Sjö- och Åbiologi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 Ericsson</dc:creator>
  <cp:lastModifiedBy>Anton Främberg</cp:lastModifiedBy>
  <cp:lastPrinted>2010-03-26T14:58:13Z</cp:lastPrinted>
  <dcterms:created xsi:type="dcterms:W3CDTF">2003-06-10T14:17:40Z</dcterms:created>
  <dcterms:modified xsi:type="dcterms:W3CDTF">2022-02-17T09:30:17Z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0x01010048A93489848D0748BE981AB66BEB3920</vt:lpwstr>
  </property>
  <property fmtid="{D5CDD505-2E9C-101B-9397-08002B2CF9AE}" pid="3" name="Order">
    <vt:r8>373200</vt:r8>
  </property>
</Properties>
</file>